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827"/>
  <workbookPr/>
  <mc:AlternateContent xmlns:mc="http://schemas.openxmlformats.org/markup-compatibility/2006">
    <mc:Choice Requires="x15">
      <x15ac:absPath xmlns:x15ac="http://schemas.microsoft.com/office/spreadsheetml/2010/11/ac" url="C:\Users\eerhd\OneDrive\Escritorio\EB-2 NIW Evidences\SM\"/>
    </mc:Choice>
  </mc:AlternateContent>
  <xr:revisionPtr revIDLastSave="0" documentId="13_ncr:1_{5DC57B1F-0802-4C68-9674-E3256E78BFDD}" xr6:coauthVersionLast="47" xr6:coauthVersionMax="47" xr10:uidLastSave="{00000000-0000-0000-0000-000000000000}"/>
  <bookViews>
    <workbookView xWindow="-110" yWindow="-110" windowWidth="19420" windowHeight="10300" firstSheet="4" activeTab="9" xr2:uid="{00000000-000D-0000-FFFF-FFFF00000000}"/>
  </bookViews>
  <sheets>
    <sheet name="sm_idioma" sheetId="4" r:id="rId1"/>
    <sheet name="sm_clasificacionunesco" sheetId="3" r:id="rId2"/>
    <sheet name="sm_mapa" sheetId="6" r:id="rId3"/>
    <sheet name="sm_material" sheetId="7" r:id="rId4"/>
    <sheet name="sm_periodohistorico" sheetId="8" r:id="rId5"/>
    <sheet name="sm_procedencia" sheetId="9" r:id="rId6"/>
    <sheet name="sm_ruta" sheetId="1" r:id="rId7"/>
    <sheet name="sm_usoyforma" sheetId="10" r:id="rId8"/>
    <sheet name="sm_cedula" sheetId="2" r:id="rId9"/>
    <sheet name="sm_item" sheetId="5" r:id="rId10"/>
  </sheets>
  <definedNames>
    <definedName name="_xlnm._FilterDatabase" localSheetId="9" hidden="1">sm_item!$B$1:$P$201</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3" i="5" l="1"/>
  <c r="P4" i="5"/>
  <c r="P5" i="5"/>
  <c r="P6" i="5"/>
  <c r="P7" i="5"/>
  <c r="P8" i="5"/>
  <c r="P9" i="5"/>
  <c r="P10" i="5"/>
  <c r="P11" i="5"/>
  <c r="P12" i="5"/>
  <c r="P13" i="5"/>
  <c r="P14" i="5"/>
  <c r="P15" i="5"/>
  <c r="P16" i="5"/>
  <c r="P17" i="5"/>
  <c r="P18" i="5"/>
  <c r="P19" i="5"/>
  <c r="P20" i="5"/>
  <c r="P21" i="5"/>
  <c r="P22" i="5"/>
  <c r="P23" i="5"/>
  <c r="P24" i="5"/>
  <c r="P25" i="5"/>
  <c r="P26" i="5"/>
  <c r="P27" i="5"/>
  <c r="P28" i="5"/>
  <c r="P29" i="5"/>
  <c r="P30" i="5"/>
  <c r="P31" i="5"/>
  <c r="P32" i="5"/>
  <c r="P33" i="5"/>
  <c r="P34" i="5"/>
  <c r="P35" i="5"/>
  <c r="P36" i="5"/>
  <c r="P37" i="5"/>
  <c r="P38" i="5"/>
  <c r="P39" i="5"/>
  <c r="P40" i="5"/>
  <c r="P41" i="5"/>
  <c r="P42" i="5"/>
  <c r="P43" i="5"/>
  <c r="P44" i="5"/>
  <c r="P45" i="5"/>
  <c r="P46" i="5"/>
  <c r="P47" i="5"/>
  <c r="P48" i="5"/>
  <c r="P49" i="5"/>
  <c r="P50" i="5"/>
  <c r="P51" i="5"/>
  <c r="P52" i="5"/>
  <c r="P53" i="5"/>
  <c r="P54" i="5"/>
  <c r="P55" i="5"/>
  <c r="P56" i="5"/>
  <c r="P57" i="5"/>
  <c r="P58" i="5"/>
  <c r="P59" i="5"/>
  <c r="P60" i="5"/>
  <c r="P61" i="5"/>
  <c r="P62" i="5"/>
  <c r="P63" i="5"/>
  <c r="P64" i="5"/>
  <c r="P65" i="5"/>
  <c r="P66" i="5"/>
  <c r="P67" i="5"/>
  <c r="P68" i="5"/>
  <c r="P69" i="5"/>
  <c r="P70" i="5"/>
  <c r="P71" i="5"/>
  <c r="P72" i="5"/>
  <c r="P73" i="5"/>
  <c r="P74" i="5"/>
  <c r="P75" i="5"/>
  <c r="P76" i="5"/>
  <c r="P77" i="5"/>
  <c r="P78" i="5"/>
  <c r="P79" i="5"/>
  <c r="P80" i="5"/>
  <c r="P81" i="5"/>
  <c r="P82" i="5"/>
  <c r="P83" i="5"/>
  <c r="P84" i="5"/>
  <c r="P85" i="5"/>
  <c r="P86" i="5"/>
  <c r="P87" i="5"/>
  <c r="P88" i="5"/>
  <c r="P89" i="5"/>
  <c r="P90" i="5"/>
  <c r="P91" i="5"/>
  <c r="P92" i="5"/>
  <c r="P93" i="5"/>
  <c r="P94" i="5"/>
  <c r="P95" i="5"/>
  <c r="P96" i="5"/>
  <c r="P97" i="5"/>
  <c r="P98" i="5"/>
  <c r="P99" i="5"/>
  <c r="P100" i="5"/>
  <c r="P101" i="5"/>
  <c r="P102" i="5"/>
  <c r="P103" i="5"/>
  <c r="P104" i="5"/>
  <c r="P105" i="5"/>
  <c r="P106" i="5"/>
  <c r="P107" i="5"/>
  <c r="P108" i="5"/>
  <c r="P109" i="5"/>
  <c r="P110" i="5"/>
  <c r="P111" i="5"/>
  <c r="P112" i="5"/>
  <c r="P113" i="5"/>
  <c r="P114" i="5"/>
  <c r="P115" i="5"/>
  <c r="P116" i="5"/>
  <c r="P117" i="5"/>
  <c r="P118" i="5"/>
  <c r="P119" i="5"/>
  <c r="P120" i="5"/>
  <c r="P121" i="5"/>
  <c r="P122" i="5"/>
  <c r="P123" i="5"/>
  <c r="P124" i="5"/>
  <c r="P125" i="5"/>
  <c r="P126" i="5"/>
  <c r="P127" i="5"/>
  <c r="P128" i="5"/>
  <c r="P129" i="5"/>
  <c r="P130" i="5"/>
  <c r="P131" i="5"/>
  <c r="P132" i="5"/>
  <c r="P133" i="5"/>
  <c r="P134" i="5"/>
  <c r="P135" i="5"/>
  <c r="P136" i="5"/>
  <c r="P137" i="5"/>
  <c r="P138" i="5"/>
  <c r="P139" i="5"/>
  <c r="P140" i="5"/>
  <c r="P141" i="5"/>
  <c r="P142" i="5"/>
  <c r="P143" i="5"/>
  <c r="P144" i="5"/>
  <c r="P145" i="5"/>
  <c r="P146" i="5"/>
  <c r="P147" i="5"/>
  <c r="P148" i="5"/>
  <c r="P149" i="5"/>
  <c r="P150" i="5"/>
  <c r="P151" i="5"/>
  <c r="P152" i="5"/>
  <c r="P153" i="5"/>
  <c r="P154" i="5"/>
  <c r="P155" i="5"/>
  <c r="P156" i="5"/>
  <c r="P157" i="5"/>
  <c r="P158" i="5"/>
  <c r="P159" i="5"/>
  <c r="P160" i="5"/>
  <c r="P161" i="5"/>
  <c r="P162" i="5"/>
  <c r="P163" i="5"/>
  <c r="P164" i="5"/>
  <c r="P165" i="5"/>
  <c r="P166" i="5"/>
  <c r="P167" i="5"/>
  <c r="P168" i="5"/>
  <c r="P169" i="5"/>
  <c r="P170" i="5"/>
  <c r="P171" i="5"/>
  <c r="P172" i="5"/>
  <c r="P173" i="5"/>
  <c r="P174" i="5"/>
  <c r="P175" i="5"/>
  <c r="P176" i="5"/>
  <c r="P177" i="5"/>
  <c r="P178" i="5"/>
  <c r="P179" i="5"/>
  <c r="P180" i="5"/>
  <c r="P181" i="5"/>
  <c r="P182" i="5"/>
  <c r="P183" i="5"/>
  <c r="P184" i="5"/>
  <c r="P185" i="5"/>
  <c r="P186" i="5"/>
  <c r="P187" i="5"/>
  <c r="P188" i="5"/>
  <c r="P189" i="5"/>
  <c r="P190" i="5"/>
  <c r="P191" i="5"/>
  <c r="P192" i="5"/>
  <c r="P193" i="5"/>
  <c r="P194" i="5"/>
  <c r="P195" i="5"/>
  <c r="P196" i="5"/>
  <c r="P197" i="5"/>
  <c r="P198" i="5"/>
  <c r="P199" i="5"/>
  <c r="P200" i="5"/>
  <c r="P201" i="5"/>
  <c r="P2" i="5" l="1"/>
  <c r="H201" i="2"/>
  <c r="H200" i="2"/>
  <c r="H199" i="2"/>
  <c r="H198" i="2"/>
  <c r="H197" i="2"/>
  <c r="H196" i="2"/>
  <c r="H195" i="2"/>
  <c r="H194" i="2"/>
  <c r="H193" i="2"/>
  <c r="H192" i="2"/>
  <c r="H191" i="2"/>
  <c r="H190" i="2"/>
  <c r="H189" i="2"/>
  <c r="H188" i="2"/>
  <c r="H187" i="2"/>
  <c r="H186" i="2"/>
  <c r="H185" i="2"/>
  <c r="H184" i="2"/>
  <c r="H183" i="2"/>
  <c r="H182" i="2"/>
  <c r="H181" i="2"/>
  <c r="H180" i="2"/>
  <c r="H179" i="2"/>
  <c r="H178" i="2"/>
  <c r="H177" i="2"/>
  <c r="H176" i="2"/>
  <c r="H175" i="2"/>
  <c r="H174" i="2"/>
  <c r="H173" i="2"/>
  <c r="H172" i="2"/>
  <c r="H171" i="2"/>
  <c r="H170" i="2"/>
  <c r="H169" i="2"/>
  <c r="H168" i="2"/>
  <c r="H167" i="2"/>
  <c r="H166" i="2"/>
  <c r="H165" i="2"/>
  <c r="H164" i="2"/>
  <c r="H163" i="2"/>
  <c r="H162" i="2"/>
  <c r="H161" i="2"/>
  <c r="H160" i="2"/>
  <c r="H159" i="2"/>
  <c r="H158" i="2"/>
  <c r="H157" i="2"/>
  <c r="H156" i="2"/>
  <c r="H155" i="2"/>
  <c r="H154" i="2"/>
  <c r="H153" i="2"/>
  <c r="H152" i="2"/>
  <c r="H151" i="2"/>
  <c r="H150" i="2"/>
  <c r="H149" i="2"/>
  <c r="H148" i="2"/>
  <c r="H147" i="2"/>
  <c r="H146" i="2"/>
  <c r="H145" i="2"/>
  <c r="H144" i="2"/>
  <c r="H143" i="2"/>
  <c r="H142" i="2"/>
  <c r="H141" i="2"/>
  <c r="H140" i="2"/>
  <c r="H139" i="2"/>
  <c r="H138" i="2"/>
  <c r="H137" i="2"/>
  <c r="H136" i="2"/>
  <c r="H135" i="2"/>
  <c r="H134" i="2"/>
  <c r="H133" i="2"/>
  <c r="H132" i="2"/>
  <c r="H131" i="2"/>
  <c r="H130" i="2"/>
  <c r="H129" i="2"/>
  <c r="H128" i="2"/>
  <c r="H127" i="2"/>
  <c r="H126" i="2"/>
  <c r="H125" i="2"/>
  <c r="H124" i="2"/>
  <c r="H123" i="2"/>
  <c r="H122" i="2"/>
  <c r="H121" i="2"/>
  <c r="H120" i="2"/>
  <c r="H119" i="2"/>
  <c r="H118" i="2"/>
  <c r="H117" i="2"/>
  <c r="H116" i="2"/>
  <c r="H115" i="2"/>
  <c r="H114" i="2"/>
  <c r="H113" i="2"/>
  <c r="H112" i="2"/>
  <c r="H111" i="2"/>
  <c r="H110" i="2"/>
  <c r="H109" i="2"/>
  <c r="H108" i="2"/>
  <c r="H107" i="2"/>
  <c r="H106" i="2"/>
  <c r="H105" i="2"/>
  <c r="H104" i="2"/>
  <c r="H103" i="2"/>
  <c r="H102" i="2"/>
  <c r="H101" i="2"/>
  <c r="H100" i="2"/>
  <c r="H99" i="2"/>
  <c r="H98" i="2"/>
  <c r="H97" i="2"/>
  <c r="H96" i="2"/>
  <c r="H95" i="2"/>
  <c r="H94" i="2"/>
  <c r="H93" i="2"/>
  <c r="H92" i="2"/>
  <c r="H91" i="2"/>
  <c r="H90" i="2"/>
  <c r="H89" i="2"/>
  <c r="H88" i="2"/>
  <c r="H87" i="2"/>
  <c r="H86" i="2"/>
  <c r="H85" i="2"/>
  <c r="H84" i="2"/>
  <c r="H83" i="2"/>
  <c r="H82" i="2"/>
  <c r="H81" i="2"/>
  <c r="H80" i="2"/>
  <c r="H79" i="2"/>
  <c r="H78" i="2"/>
  <c r="H77" i="2"/>
  <c r="H76" i="2"/>
  <c r="H75" i="2"/>
  <c r="H74" i="2"/>
  <c r="H73" i="2"/>
  <c r="H72" i="2"/>
  <c r="H71" i="2"/>
  <c r="H70" i="2"/>
  <c r="H69" i="2"/>
  <c r="H68" i="2"/>
  <c r="H67" i="2"/>
  <c r="H66" i="2"/>
  <c r="H65" i="2"/>
  <c r="H64" i="2"/>
  <c r="H63" i="2"/>
  <c r="H62" i="2"/>
  <c r="H61" i="2"/>
  <c r="H60" i="2"/>
  <c r="H59" i="2"/>
  <c r="H58" i="2"/>
  <c r="H57" i="2"/>
  <c r="H56" i="2"/>
  <c r="H55" i="2"/>
  <c r="H54" i="2"/>
  <c r="H53" i="2"/>
  <c r="H52" i="2"/>
  <c r="H51" i="2"/>
  <c r="H50" i="2"/>
  <c r="H49" i="2"/>
  <c r="H48" i="2"/>
  <c r="H47" i="2"/>
  <c r="H46" i="2"/>
  <c r="H45" i="2"/>
  <c r="H44" i="2"/>
  <c r="H43" i="2"/>
  <c r="H42" i="2"/>
  <c r="H41" i="2"/>
  <c r="H40" i="2"/>
  <c r="H39" i="2"/>
  <c r="H38" i="2"/>
  <c r="H37" i="2"/>
  <c r="H36" i="2"/>
  <c r="H35" i="2"/>
  <c r="H34" i="2"/>
  <c r="H33" i="2"/>
  <c r="H32" i="2"/>
  <c r="H31" i="2"/>
  <c r="H30" i="2"/>
  <c r="H29" i="2"/>
  <c r="H28" i="2"/>
  <c r="H27" i="2"/>
  <c r="H26" i="2"/>
  <c r="H25" i="2"/>
  <c r="H24" i="2"/>
  <c r="H23" i="2"/>
  <c r="H22" i="2"/>
  <c r="H21" i="2"/>
  <c r="H20" i="2"/>
  <c r="H19" i="2"/>
  <c r="H18" i="2"/>
  <c r="H17" i="2"/>
  <c r="H16" i="2"/>
  <c r="H15" i="2"/>
  <c r="H14" i="2"/>
  <c r="H13" i="2"/>
  <c r="H12" i="2"/>
  <c r="H11" i="2"/>
  <c r="H10" i="2"/>
  <c r="H9" i="2"/>
  <c r="H8" i="2"/>
  <c r="H7" i="2"/>
  <c r="H6" i="2"/>
  <c r="H5" i="2"/>
  <c r="H4" i="2"/>
  <c r="H3" i="2"/>
  <c r="H2" i="2"/>
  <c r="E29" i="10"/>
  <c r="E28" i="10"/>
  <c r="E27" i="10"/>
  <c r="E26" i="10"/>
  <c r="E25" i="10"/>
  <c r="E24" i="10"/>
  <c r="E23" i="10"/>
  <c r="E22" i="10"/>
  <c r="E21" i="10"/>
  <c r="E20" i="10"/>
  <c r="E19" i="10"/>
  <c r="E18" i="10"/>
  <c r="E17" i="10"/>
  <c r="E16" i="10"/>
  <c r="E15" i="10"/>
  <c r="E14" i="10"/>
  <c r="E13" i="10"/>
  <c r="E12" i="10"/>
  <c r="E11" i="10"/>
  <c r="E10" i="10"/>
  <c r="E9" i="10"/>
  <c r="E8" i="10"/>
  <c r="E7" i="10"/>
  <c r="E6" i="10"/>
  <c r="E5" i="10"/>
  <c r="E4" i="10"/>
  <c r="E3" i="10"/>
  <c r="E2" i="10"/>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D10" i="1"/>
  <c r="D9" i="1"/>
  <c r="D8" i="1"/>
  <c r="D7" i="1"/>
  <c r="D6" i="1"/>
  <c r="D5" i="1"/>
  <c r="D4" i="1"/>
  <c r="D3" i="1"/>
  <c r="D2" i="1"/>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F5" i="9"/>
  <c r="F4" i="9"/>
  <c r="F3" i="9"/>
  <c r="F2" i="9"/>
  <c r="F13" i="8"/>
  <c r="F12" i="8"/>
  <c r="F11" i="8"/>
  <c r="F10" i="8"/>
  <c r="F9" i="8"/>
  <c r="F8" i="8"/>
  <c r="F7" i="8"/>
  <c r="F6" i="8"/>
  <c r="F5" i="8"/>
  <c r="F4" i="8"/>
  <c r="F3" i="8"/>
  <c r="F2" i="8"/>
  <c r="E15" i="7"/>
  <c r="E14" i="7"/>
  <c r="E13" i="7"/>
  <c r="E12" i="7"/>
  <c r="E11" i="7"/>
  <c r="E10" i="7"/>
  <c r="E9" i="7"/>
  <c r="E8" i="7"/>
  <c r="E7" i="7"/>
  <c r="E6" i="7"/>
  <c r="E5" i="7"/>
  <c r="E4" i="7"/>
  <c r="E3" i="7"/>
  <c r="E2" i="7"/>
  <c r="C12" i="6"/>
  <c r="C11" i="6"/>
  <c r="C10" i="6"/>
  <c r="C9" i="6"/>
  <c r="C8" i="6"/>
  <c r="C7" i="6"/>
  <c r="C6" i="6"/>
  <c r="C5" i="6"/>
  <c r="C4" i="6"/>
  <c r="C3" i="6"/>
  <c r="C2" i="6"/>
  <c r="E3" i="3"/>
  <c r="E2" i="3"/>
  <c r="C3" i="4"/>
  <c r="C2" i="4"/>
</calcChain>
</file>

<file path=xl/sharedStrings.xml><?xml version="1.0" encoding="utf-8"?>
<sst xmlns="http://schemas.openxmlformats.org/spreadsheetml/2006/main" count="2316" uniqueCount="759">
  <si>
    <t>ID_Ruta</t>
  </si>
  <si>
    <t>ID_Item</t>
  </si>
  <si>
    <t>Ruta</t>
  </si>
  <si>
    <t>INSERT</t>
  </si>
  <si>
    <t>ID_Cedula</t>
  </si>
  <si>
    <t>ID_Idioma</t>
  </si>
  <si>
    <t>ID_ClasificacionUNESCO</t>
  </si>
  <si>
    <t>Clasificacion</t>
  </si>
  <si>
    <t>Descripcion</t>
  </si>
  <si>
    <t>Idioma</t>
  </si>
  <si>
    <t>Nombre</t>
  </si>
  <si>
    <t>ID_PeriodoHistorico</t>
  </si>
  <si>
    <t>ID_Procedencia</t>
  </si>
  <si>
    <t>ID_Material</t>
  </si>
  <si>
    <t>ID_UsoYForma</t>
  </si>
  <si>
    <t>Mapa</t>
  </si>
  <si>
    <t>Material</t>
  </si>
  <si>
    <t>Periodo</t>
  </si>
  <si>
    <t>Procedencia</t>
  </si>
  <si>
    <t>Uso</t>
  </si>
  <si>
    <t>Referencia_MUNAE</t>
  </si>
  <si>
    <t>Periodo_Descripcion</t>
  </si>
  <si>
    <t>Periodo_(i)</t>
  </si>
  <si>
    <t>Procedencia_Descripcion</t>
  </si>
  <si>
    <t>Procedencia_(i)</t>
  </si>
  <si>
    <t>Material_(i)</t>
  </si>
  <si>
    <t>Clasificacion_(i)</t>
  </si>
  <si>
    <t>ID_Mapa</t>
  </si>
  <si>
    <t>ID_Material_1</t>
  </si>
  <si>
    <t>ID_Material_2</t>
  </si>
  <si>
    <t>ID_UsoYForma_1</t>
  </si>
  <si>
    <t>ID_UsoYForma_2</t>
  </si>
  <si>
    <t>Codigo_SM</t>
  </si>
  <si>
    <t>Uso_Info</t>
  </si>
  <si>
    <t>Español</t>
  </si>
  <si>
    <t>Inglés</t>
  </si>
  <si>
    <t>Bienes culturales en peligro</t>
  </si>
  <si>
    <t>Una lamentable realidad a la cual no han escapado los bienes culturales guatemaltecos es la constante depredación de sitios arqueológicos, saqueo y el tráfico ilícito de piezas. Desafortunado escenario que afecta tanto a la protección del patrimonio como a la investigación arqueológica. Es por ello que a través del Ministerio de Cultura y Deportes y la UNESCO ha sido creada una lista de bienes culturales en peligro, como una herramienta que contempla promover la protección del patrimonio cultural de Guatemala tanto prehispánicos como coloniales.\nEn ese sentido consideramos necesario incluir dentro de la muestra de objetos arqueológicos algunos de los bienes presentes dentro del listado antes mencionado. Si bien todo objeto cultural prehispánico o colonial debe ser protegido, los del listado son considerados con mayor vulnerabilidad a las prácticas ilícitas. Una característica primordial es que estos selectos objetos por ningún motivo pueden salir del Museo Nacional de Arqueología y Etnología.</t>
  </si>
  <si>
    <t>Cultural Goods in Peril</t>
  </si>
  <si>
    <t>A pitiable fact that the cultural goods of Guatemala have not yet overcome is the constant robbery and deprivation on archaeological sites, pillage and unwarranted traffic of pieces. It""'s an unhappy scenario that affects both the protection of the cultural patrimony and the archaeological investigation. It is for this reason, that through the work of the Ministry of Culture and Sportive Activity and the UNESCO a List of Cultural Goods in Peril could be elaborated. This list represents a tool that serves the protection of the cultural patrimony of Guatemala in both the Pre-Hispanic and Colonial Periods.\nWe consider for that reason, that is is necessary to include some of the cultural goods protected by before mentioned list, within the present featuring of archaeological objects. Naturally every cultural object dating from Pre-Hispanic or Colonial Periods is worth being protected, but the ones on the list are considered to be more vulnerable and exposed to illegal activity. A primordial characteristic of the protected objects is that the selected objects cannot leave the National Museum of Archaeology and Ethnology for no matter what reason.</t>
  </si>
  <si>
    <t>http://localhost:3783/SM/Mapas/Peten.png</t>
  </si>
  <si>
    <t>http://localhost:3783/SM/Mapas/Alta Verapaz.png</t>
  </si>
  <si>
    <t>http://localhost:3783/SM/Mapas/Baja Verapaz.png</t>
  </si>
  <si>
    <t>http://localhost:3783/SM/Mapas/Chimaltenango.png</t>
  </si>
  <si>
    <t>http://localhost:3783/SM/Mapas/Escuintla.png</t>
  </si>
  <si>
    <t>http://localhost:3783/SM/Mapas/Guatemala.png</t>
  </si>
  <si>
    <t>http://localhost:3783/SM/Mapas/Huehuetenango.png</t>
  </si>
  <si>
    <t>http://localhost:3783/SM/Mapas/Jutiapa.png</t>
  </si>
  <si>
    <t>http://localhost:3783/SM/Mapas/Quetzaltenango.png</t>
  </si>
  <si>
    <t>http://localhost:3783/SM/Mapas/Quiche.png</t>
  </si>
  <si>
    <t>http://localhost:3783/SM/Mapas/Ninguno.png</t>
  </si>
  <si>
    <t>Cerámica</t>
  </si>
  <si>
    <t>La cerámica es uno de los materiales arqueológicos de mayor valor para la arqueología debido a la amplia difusión y durabilidad del material. Es probablemente el objeto de mayor abundancia y prueba de ello es que en la presente muestra de objetos prehispánicos es el material con mayor representatividad. El barro cocido, como también se le conoce, es un elemento que ofrece mucha información para la arqueología sobre usos, formas, tecnología, intercambio cultural y comercial, dietas del pasado e incluso a través de ella pueden reconstruirse actividades humanas específicas, como la identificación de un área residencial donde pueden distinguirse cántaros, comales, ollas, platos, etc. todos con señales de uso. O incluso la detección de un contexto ceremonial al identificar incensarios y vasijas como ofrendas.\nNo obstante el uso predominante que se le da a la cerámica, a nivel de investigación arqueológica, es la de indicador temporal. Debido a que ella proporciona una referencia directa sobre el contexto donde se encuentra. Valiéndose de estudios detallados sobre tradiciones cerámicas, formas, decoraciones, etc. puede determinarse la edad relativa de los objetos, estableciendo secuencias cronológicas para un sitio en particular. Ello corroborado con instrumentos de fechamiento absoluto como el análisis de radiocarbono o la activación de neutrones.</t>
  </si>
  <si>
    <t>Hueso</t>
  </si>
  <si>
    <t>Prueba notable de la calidad de los artesanos prehispánicos fue la talla en materiales tan finos como el hueso, estos podían ser de animales o humanos. Las tallas son tan variables, desde pequeñas incisiones que representan alguna escena o escritura jeroglífica hasta la transformación del hueso en un objeto original, como el procedente de Yaxhá. Algunas de las variantes también expresan el alto grado de conocimiento de las ciencias médicas, ejemplo de ello es el trabajo realizado en los dientes con incrustaciones de jade que refleja el minucioso y delicado trabajo empleado, el cual continua siendo una incógnita sobre las técnicas y materiales empleados para obtener el aglutinante que ha sobrevivido cientos de años, además de la capacidad para no dañar la pieza dentaria al momento de realizar la incrustación. Ejemplos como este pueden verse en materiales fechados desde el Preclásico Medio.</t>
  </si>
  <si>
    <t>Jade</t>
  </si>
  <si>
    <t>El jade es un mineral singular del arte prehispánico, objeto que fue codiciado y venerado no solo por los antiguos mayas sino por otros pueblos vecinos desde épocas muy tempranas. Y es que los yacimientos de este mineral solamente pueden encontrarse en la parte central del río Motagua, cercano al sitio arqueológico de Quiriguá, por lo cual fue venerado y codiciado incluso por los olmecas. Una propiedad del objeto es la variedad del colorido que puede ir del blanco al negro, pero los mayas prefirieron las gamas del verde y el azul - tal importancia tenía que en los idiomas mayas una misma palabra es empleada para designar al verde y el azul, por ejemplo en Ch’oltí’ la palabra es Yax -  Son muy variadas las representaciones de este material, que pueden ir desde las pequeñas cuentas y esferas, pasando por numerosas placas delgadas o incluso máscaras funerarias altamente elaboradas. Aquí se muestra una colección variada de piezas en jade y piedra verde.</t>
  </si>
  <si>
    <t>Concha</t>
  </si>
  <si>
    <t>A lo largo de toda la época prehispánica uno de los objetos más recolectados por los antiguos prehispánicos fueron aquellos procedentes de las orillas del mar. Pues de estos lugares fueron los primeros hábitats humanos. De modo que muchos objetos portátiles, herramientas o artefactos de la indumentaria son de material malacológico o moluscos. En cuanto a las conchas los mayas tuvieron preferencia por dos especies en particular: las conchas spondylus y las olivas. De las primeras podían obtener alimento e incluso perlas, en tanto que las segundas fueron empleadas como elementos del vestuario, quizá como indumentaria ruidosa en danzas. Al respecto de danzas y artefactos sonoros, también hubo predilección por las conchas de caracol marino la cual la empleaban como instrumento musical de viento, algunos de estos fueron trabajados mediante grabados o incisiones.</t>
  </si>
  <si>
    <t>Metal</t>
  </si>
  <si>
    <t>El trabajo en metal no fue tan abundante durante la época prehispánica, son pocas las muestras que se han fechado para el período Clásico. La mayor muestra provienen del Postclásico, donde se incluyen artefactos de oro, plata, estaño y cobre. Casi todos estos materiales fueron importados desde lugares tan distantes como Colombia, Panamá o el centro de México. Sin embargo las piezas de cobre más puro proceden de Chiapas y Guatemala. Tal es así la muestra que aquí se presenta, de probable manufactura local mediante la técnica del martillero pare el repujado.</t>
  </si>
  <si>
    <t>Piedra</t>
  </si>
  <si>
    <t>Los artefacto de piedra son tan variados como clases de piedra existen en el Área Maya, así las piedras de origen volcánico como el basalto o los cantos rodados de orillas de los río abundan en las Costa del Pacífico con en el Altiplano, dándoseles variados usos tales como piedras de moler, material de construcción, estelas, altares, o esculturas en bulto. Para el caso de las piedras de origen calizo existente en las Tierras Bajas, estas fueron empleadas para la talla escultórica y como material de construcción primordialmente. Dependiendo del origen del material lítico y el uso que se le iba a dar así era la técnica empleada para la obtención de las formas, empleándose la percusión o presión directa o indirecta, o bien el martilleo y molido.</t>
  </si>
  <si>
    <t>Alabastro</t>
  </si>
  <si>
    <t>Este es un material de origen calizo, una variedad traslúcida y compacta de yeso. Pese a su origen, este tipo de material es muy escaso, por lo cual la muestra aquí presente es un ejemplar único.</t>
  </si>
  <si>
    <t>Ceramics</t>
  </si>
  <si>
    <t>Ceramics are one of the most valuable materials to archaeologists, due to their wide spread diffusion and their material durability. It is most probably the most abundant material, which is proven by the fact that among the present sample of Pre-Hispanic objects it is the most represented material. Also known as baked clay, it is an element that offers exuberant archaeological information on use, forms, technology, cultural and commercial interactivity, diet, and by its analysis we can even reconstruct specific human activity such as cultural identification of a residential area were jars, cooking plates, pots and plates, etc. with marks of wearout can be distinguished. Even the detection of a ceremonial context is possible, if crockery and censers are discovered as an oblation.\nThe main benefit of ceramics for archaeological investigation is nevertheless its use as a time index due to the fact that it proportions a direct reference about the context in which it is found. Being exploited in detailed studies of ceramic traditions concerning forms and ornaments etc., it can deliver important information that is needed to determine the relative age of objects, establishing chronological sequences for a certain site. This relative time data is then combined with absolute dating methods, like the radiocarbon method or the activation of neutrons.</t>
  </si>
  <si>
    <t>Bone</t>
  </si>
  <si>
    <t>A remarkable proof of the Pre-Hispanic artisan""'s quality as craftsmen are objects made of such fine materials like both human and animal bone, that have been found. The carvings are very variable, reaching from little cuts representing a religious scene or hieroglyphic writing to the total transformation of the bone into an original object, like the one from Yaxhá. Some of the varieties even show the high grade of knowledge in medical sciences, like a dental inlay made from jade, that was found and which reflects the minuscule and delicate technique used for this purpose. The materials and techniques used to obtain an adhesive powerful enough to keep tooth and inlay together over centuries remain unknown to this day. So does the capacity of not harming the tooth in the moment of realizing the inlay. Examples of this kind can be found in materials since the Main Pre-Classical Period.</t>
  </si>
  <si>
    <t>Jade is a singular mineral of Pre-Hispanic art, that was desired and venerated not only by the ancient Maya but also by peoples living nearby ever since very early prehistoric eras. Since the occurrence of Jade is topographically limited to the central part of Montagua river, near the archaeological site of Quiriguá, it was even appreciated by Olmecan groups. The specific property of this object is the large variety of colours that reaches from white to black, although the Maya preferred blue and green tones. The importance of these coloures is shown by the phenomenon that Mayan languages usually don""'t distinguish them. In Ch’oltí’ for examples both colours are designated by the word Yax. The samples of this material include distinct objects like tiny toy marbles or spheres, numerous thin shaped plates and even highly elaborate and decorated death-masks. Here you see a collection of pieces made from Jade and green stone.</t>
  </si>
  <si>
    <t>Shell</t>
  </si>
  <si>
    <t>During the entire Pre-Hispanic era one of the most collected objects by the ancient populations in the area were those pieces coming originally from the coastlines. They could also spread in the inland to a certain extend, since the first human habitats were situated near the coasts. This is the reason why many handy objects, tools and artefacts of clothing are made from Crustacea and shell. Concerning shells the Maya were interested in two particular species: Spondylus and Oliva shells. From the first species they were able exploit food and even pearls, while those of the second kind were employed as clothing elements, perhaps in order to produce rhythmic sounds in dances. The shells preferred by the Maya for musical and dance artefacts were those of marine snails, which they used to produce musical wind-instruments. Some of them were worked and decorated with engravings and inlays.</t>
  </si>
  <si>
    <t>Metallic works were not abundant in Pre-Hispanic times, and there are very few examples dating from the Classical Period. Most samples are from the Post-Classical Period and are made either from gold, silver, tin or copper. Most of these materials were imported from distant locations such as Columbia, Panama or central Mexico, even though the purest pieces of copper came from Chiapas and Guatemala. The here presented objects are probably manufactured in the area, and were produced by the usage of hammering and chasing techniques.</t>
  </si>
  <si>
    <t>Stone</t>
  </si>
  <si>
    <t>The variety of artefacts made of stone is as big as the variety of different sorts of stones that exists in the Mayan territory. Stones of volcanic origin like basalt and flint from the riversides are numerous on the Pacific Coast and in the highlands and have been used as millstones, construction material for steles, altars, sculptures and other different purposes. Types of stones based on lime (chalk), which exist in the lowlands, were primarily used for engraving-designs in sculptures and as a construction material. The techniques used for the achievement if different forms depended largely on the lithic material and the purpose of the obtained object. Established techniques were direct or indirect striking and pressuring, as well as hammering and grinding.</t>
  </si>
  <si>
    <t>Alabaster</t>
  </si>
  <si>
    <t>This is a material on the base of lime, a translucent and compact variety of plaster. Despite its origin, this type of material is very scarce. It is for this reason that the here sampled object is a unique example.</t>
  </si>
  <si>
    <t>Clásico</t>
  </si>
  <si>
    <t>Clásico (250 a.C. – 900 d.C.)</t>
  </si>
  <si>
    <t>Clásico (200 a.C. – 1000 d.C.)\nProbablemente sea el periodo más conocido y promovido de la cultura maya prehispánica, sin embargo es necesario apuntar que ésta fue una época más del desarrollo histórico mesoamericano, lo acontecido en ese tiempo fue consecuencia del proceso histórico del período Preclásico.</t>
  </si>
  <si>
    <t>Clásico Tardío (600 a.C. – 900 d.C.)</t>
  </si>
  <si>
    <t>Clásico Tardío (600 a.C. - 800 d.C.)\nDurante esta etapa hubo un mayor incremento del número de Estados, con ello muchas de las ciudades que habían estado subordinadas durante el Clásico Temprano obtuvieron cierta autonomía, de tal cuenta se multiplicaron las muestras artísticas y tecnológicas hasta alcanzar niveles de perfeccionamiento en la escritura, calendarios y sistemas simbólicos, expresiones directamente relacionadas en lo político y religioso. No obstante hubo mayor competitividad interestatal,  alianzas y rupturas de redes políticas y comerciales, presagios de las consecuencias del siguiente periodo.</t>
  </si>
  <si>
    <t>Clásico Temprano (250 a.C. – 600 d.C.)</t>
  </si>
  <si>
    <t>Clásico Temprano (200 a.C. – 600 d.C.)\nLa principal característica de este periodo fue la consolidación del Estado, siendo más evidente en las tierras bajas, aunque en el altiplano y la Costa del Pacífico también hubo centros de poder que incluso se interrelacionaron regionalmente no exentos de conflictividad. Si bien algunas ciudades se convirtieron en centros hegemónicos, muchas otras solamente alcanzaron un nivel secundario o terciario, de modo que fueron pocas las metrópolis en la cúspide del dominio. En el aspecto ideológico también se expresaron cambios importantes, pues fue clara la figura del gobernante de cada centro mayor como portador del poder político e ideológico, que durante el Preclásico tal afiliación de poder quizá fue compartida. Para entonces la actividad agrícola fue intensiva, predominó el desarrollo urbano, el manejo de complejos escultóricos como altares y estelas, así como también destacaron elementos distintivos como la policromía en la cerámica, el desarrollo de la escritura y avances en el cómputo del tiempo. Alcances científicos y tecnológicos que manifiestan lo complejo y estratificado que debió estar la sociedad maya.</t>
  </si>
  <si>
    <t>Postclásico</t>
  </si>
  <si>
    <t>Postclásico (900 a.C. – 1524 d.C.)</t>
  </si>
  <si>
    <t>Postclásico (1000 a.C. – 1524 d.C.)\nEl último periodo prehispánico manifiesta la transición hacia un reacomodo de los sistemas de gobierno y el protagonismo pasó al altiplano y las tierras bajas del norte, debido a que en esas regiones si hubo continuidad entre el Clásico y el Postclásico.</t>
  </si>
  <si>
    <t>Postclásico Tardío (1200 a.C. – 1524 d.C.)</t>
  </si>
  <si>
    <t>Postclásico Tardío (1250 a.C. – 1524 d.C.)\nPara el caso particular del área del altiplano guatemalteco el  militarismo de diversos grupos étnicos delimitó geográficamente y políticamente el mapa. De modo que hubo expansiones militaristas, continuando los desplazamientos y las construcciones defensivas. De modo que quichés, cakchiqueles, tzutujiles, mames y pokomames, principalmente, se encontraban en continuos conflictos. Tal fue el panorama que encontraron los invasores españoles y de lo cual supieron aprovechar para emprender la conquista.</t>
  </si>
  <si>
    <t>Preclásico</t>
  </si>
  <si>
    <t>Preclásico Tardío (250 a.C. – 250 d.C.)</t>
  </si>
  <si>
    <t>Preclásico Tardío (300 a.C. – 200 d.C.)\nPara esta etapa el desarrollo comercial, ideológico y cultural quedó más definido, de modo que la cultura maya ya se distinguía del resto de tradiciones mesoamericanas. Del mismo modo algunas poblaciones, tanto en el altiplano como en el norte del territorio guatemalteco empezaron a definirse como capitales con poder sobre centros menores. El comercio se expandió pero al mismo tiempo surgieron rivalidades por el control de las materias primas. La arquitectura fue de tipo monumental, así como el manejo del simbolismo y empleo de calendarios fueron presagios de los cambios que surgirían en la siguiente etapa histórica.</t>
  </si>
  <si>
    <t>Classic</t>
  </si>
  <si>
    <t>Classic Period (250 BC – 900 AD)</t>
  </si>
  <si>
    <t>Classical Period (200 BC – 1000 AD)\nThis is probably the best known and most promoted period of Mayan history, before the arrival of the Spanish in Central America. Nevertheless, it is important to point out that this period comprises another period of historical development in Mesoamerica. The events in this era are to be understood as the consequence of the historical occurrences in the Pre-Classical Period, not as static facts that did not suffer cultural transformation.</t>
  </si>
  <si>
    <t>Late Classic Period (600 BC–  900 AD)</t>
  </si>
  <si>
    <t>Late Classical Period (600 BC – 800 AD)\nDuring this era there was a mayor increase in the number of states, which permitted some of the previously subordinate cities to gain certain autonomy. This way the artistic and technological samples were multiplied, soon reaching a high level of perfection in their systems of writing, calenders and symbolic expression, expressions directly related to political and religious issues. Still there was mayor competitive behaviour between the distinct states, numerous alliances and ruptures of political and commercial networks were omens of the consequences the Maya were to suffer during the following period.</t>
  </si>
  <si>
    <t>Early Classic Period (250 BC – 600 AD)</t>
  </si>
  <si>
    <t>Early Classical Period (200 BC – 600 AD)\nThe main characteristic of this period was the state""'s consolidation, being more evident in the lowlands, although there were also centres of power in the highlands and by the Pacific coastline that even maintained regional relations among each other. Those relations were not exclusively peaceful. Whilst some cities were converted into hegemonic centres, others did not exceed a secondary or tertiary level, so that the cities at the top of cultural dominance were little in number. There is also evidence of important changes concerning ideological aspects in the way that every mayor centre""'s leading figure as a political and ideological head was clearly defined. This power focused on a single person might still have been split during the Pre-classical Period. In this era agriculture was intensely practised, urban development flourished, the construction of sculptural complexes like altars and steles was unique, just like distinctive elements such as polychromatic production of ceramic objects. Among these scientific and technological merits there are a well composed writing system and time computing systems to mention, which prove how complex and stratified Mayan society must have been during this period.</t>
  </si>
  <si>
    <t>Post Classic</t>
  </si>
  <si>
    <t>Post Classic Period (900 BC – 1524 AD)</t>
  </si>
  <si>
    <t>Post-Classical Period (1000 BC - 1524 AD)\nThe last period before the arrival of the Spanish manifests the transition to a reconstruction of the governmental systems who""'s protagonists were now the highlands and the northern lowlands, due to the continuity between the Classical and the Post-Classical period in these regions.</t>
  </si>
  <si>
    <t>Late Post Classic Period (1200 BC – 1524 AD)</t>
  </si>
  <si>
    <t>Late Post-Classical Period (1250 BC – 1524 AD)\nIn the particular case of the area in the Guatemalan highlands, it was the militarism of the diverse ethnic groups that delimited geographically and politically the map. In this era there were military expansions, causing the different populations to continue their displacement and their defensive construction. It was this configuration that led the Quichés, Cakquiqueles, Tzutujiles, Mames and Pokomames (among others) to continuous conflicts. This was the political panorama that the Spanish came upon at there arrival, which they knew to abuse in an extraordinarily efficient way to promote their Conquest.</t>
  </si>
  <si>
    <t>Pre Classic</t>
  </si>
  <si>
    <t>Late Pre Classic Period (250 BC – 250 AD)</t>
  </si>
  <si>
    <t>Late Pre-Classical Period (300 B.C. - 200 AD)\nIn this era the commercial, ideological and cultural development was already more defined, so that Mayan culture can easily be distinguished from other Mesoamerican traditions. In the same way some sites in the highlands and the north of modern Guatemala initiated taking the role of capitals and exercising power upon smaller sub-centres. The expansion of commercial activity lead to rivalries concerning the control of natural resources. Architecture, usage of cultist symbolism and calenders were monumental at the time, alluding to the changes that would emerge during the upcoming period.</t>
  </si>
  <si>
    <t>Costa Sur</t>
  </si>
  <si>
    <t>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t>
  </si>
  <si>
    <t>Costa Sur, Escuintla</t>
  </si>
  <si>
    <t>Costa Sur, Finca Arizona, Escuintla</t>
  </si>
  <si>
    <t>Costa Sur, Los Chatos, Escuintla</t>
  </si>
  <si>
    <t>Tierras Altas</t>
  </si>
  <si>
    <t>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t>
  </si>
  <si>
    <t>Tierras Altas, Asunción Mita, Jutiapa</t>
  </si>
  <si>
    <t>Tierras Altas, Chiboy, Huehuetenango</t>
  </si>
  <si>
    <t xml:space="preserve">Tierras Altas, Coatepeque, Quetzaltenango </t>
  </si>
  <si>
    <t>Tierras Altas, El Jocote, Baja Verapaz</t>
  </si>
  <si>
    <t>Tierras Altas, Kaminaljuyu, Guatemala</t>
  </si>
  <si>
    <t>Tierras Altas, La Lagunita, Quiché</t>
  </si>
  <si>
    <t>Tierras Altas, Los Cimientos Chustum, Quiché</t>
  </si>
  <si>
    <t>Tierras Altas, Los Encuentros, Baja Verapaz</t>
  </si>
  <si>
    <t>Tierras Altas, Mixco Viejo, Chimaltenango</t>
  </si>
  <si>
    <t>Tierras Altas, Nebaj, Quiché</t>
  </si>
  <si>
    <t>Tierras Altas, Purulhá, Alta Verapaz</t>
  </si>
  <si>
    <t>Tierras Altas, Q’um’arcaj, Quiché</t>
  </si>
  <si>
    <t>Tierras Altas, Quiché</t>
  </si>
  <si>
    <t>Tierras Altas, San Andrés Sajcabajá, Quiché</t>
  </si>
  <si>
    <t>Tierras Altas, Zaculeu, Huehuetenango</t>
  </si>
  <si>
    <t>Tierras Bajas</t>
  </si>
  <si>
    <t>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t>
  </si>
  <si>
    <t>Tierras Bajas, Aguateca, Petén</t>
  </si>
  <si>
    <t>Tierras Bajas, Altar de Sacrificios, Guatemala</t>
  </si>
  <si>
    <t>Tierras Bajas, Cancuén, Petén</t>
  </si>
  <si>
    <t>Tierras Bajas, El Mirador, Guatemala</t>
  </si>
  <si>
    <t>Tierras Bajas, Flores, Petén</t>
  </si>
  <si>
    <t>Tierras Bajas, La Corona, Petén</t>
  </si>
  <si>
    <t>Tierras Bajas, Nakum, Petén</t>
  </si>
  <si>
    <t>Tierras Bajas, Petén</t>
  </si>
  <si>
    <t>Tierras Bajas, Piedras Negras, Petén</t>
  </si>
  <si>
    <t>Tierras Bajas, Poptún, Petén</t>
  </si>
  <si>
    <t>Tierras Bajas, Río Azul, Petén</t>
  </si>
  <si>
    <t>Tierras Bajas, Salinas de los Nueve Cerros, Alta Verapaz</t>
  </si>
  <si>
    <t>Tierras Bajas, Ceibal, Petén</t>
  </si>
  <si>
    <t>Tierras Bajas, Tayasal, Petén</t>
  </si>
  <si>
    <t>Tierras Bajas, Tikal, Petén</t>
  </si>
  <si>
    <t>Tierras Bajas, Topoxte, Petén</t>
  </si>
  <si>
    <t>Tierras Bajas, Uaxactún, Petén</t>
  </si>
  <si>
    <t>Tierras Bajas, Yaxhá, Petén</t>
  </si>
  <si>
    <t>Southern Coast</t>
  </si>
  <si>
    <t>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t>
  </si>
  <si>
    <t>Southern Coast, Escuintla</t>
  </si>
  <si>
    <t>Southern Coast, Finca Arizona, Escuintla</t>
  </si>
  <si>
    <t>Southern Coast, Los Chatos, Escuintla</t>
  </si>
  <si>
    <t>Highlands</t>
  </si>
  <si>
    <t>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t>
  </si>
  <si>
    <t>Highlands, Asunción Mita, Jutiapa</t>
  </si>
  <si>
    <t>Highlands, Chiboy, Huehuetenango</t>
  </si>
  <si>
    <t xml:space="preserve">Highlands, Coatepeque, Quetzaltenango </t>
  </si>
  <si>
    <t>Highlands, El Jocote, Baja Verapaz</t>
  </si>
  <si>
    <t>Highlands, Kaminaljuyu, Guatemala</t>
  </si>
  <si>
    <t>Highlands, La Lagunita, El Quiché</t>
  </si>
  <si>
    <t>Highlands, Los Cimientos Chustum, El Quiché</t>
  </si>
  <si>
    <t>Highlands, Los Encuentros, Baja Verapaz</t>
  </si>
  <si>
    <t>Highlands, Mixco Viejo, Chimaltenango</t>
  </si>
  <si>
    <t>Highlands, Nebaj, El Quiché</t>
  </si>
  <si>
    <t>Highlands, Purulhá, Alta Verapaz</t>
  </si>
  <si>
    <t>Highlands, Q’um’arcaj, El Quiché</t>
  </si>
  <si>
    <t>Highlands, El Quiché</t>
  </si>
  <si>
    <t>Highlands, San Andrés Sajcabajá, El Quiché</t>
  </si>
  <si>
    <t>Highlands, Zaculeu, Huehuetenango</t>
  </si>
  <si>
    <t>Lowlands</t>
  </si>
  <si>
    <t xml:space="preserve">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t>
  </si>
  <si>
    <t>Lowlands, Aguateca, Petén</t>
  </si>
  <si>
    <t>Lowlands, Altar de Sacrificios, Guatemala</t>
  </si>
  <si>
    <t>Lowlands, Cancuén, Petén</t>
  </si>
  <si>
    <t>Lowlands, El Mirador, Guatemala</t>
  </si>
  <si>
    <t>Lowlands, Flores, Petén</t>
  </si>
  <si>
    <t>Lowlands, La Corona, Petén</t>
  </si>
  <si>
    <t>Lowlands, Nakum, Petén</t>
  </si>
  <si>
    <t>Lowlands, Petén</t>
  </si>
  <si>
    <t>Lowlands, Piedras Negras, Petén</t>
  </si>
  <si>
    <t>Lowlands, Poptún, Petén</t>
  </si>
  <si>
    <t>Lowlands, Río Azul, Petén</t>
  </si>
  <si>
    <t>Lowlands, Salinas de los Nueve Cerros, Alta Verapaz</t>
  </si>
  <si>
    <t>Lowlands, Ceibal, Petén</t>
  </si>
  <si>
    <t>Lowlands, Tayasal, Petén</t>
  </si>
  <si>
    <t>Lowlands, Tikal, Petén</t>
  </si>
  <si>
    <t>Lowlands, Topoxte, Petén</t>
  </si>
  <si>
    <t>Lowlands, Uaxactún, Petén</t>
  </si>
  <si>
    <t>Lowlands, Yaxhá, Petén</t>
  </si>
  <si>
    <t>http://localhost:3783/SM/img/item1/</t>
  </si>
  <si>
    <t>http://localhost:3783/SM/img/item2/</t>
  </si>
  <si>
    <t>http://localhost:3783/SM/img/item3/</t>
  </si>
  <si>
    <t>http://localhost:3783/SM/img/item4/</t>
  </si>
  <si>
    <t>http://localhost:3783/SM/img/item5/</t>
  </si>
  <si>
    <t>http://localhost:3783/SM/img/item6/</t>
  </si>
  <si>
    <t>http://localhost:3783/SM/img/item7/</t>
  </si>
  <si>
    <t>http://localhost:3783/SM/img/item8/</t>
  </si>
  <si>
    <t>http://localhost:3783/SM/img/item9/</t>
  </si>
  <si>
    <t>http://localhost:3783/SM/img/item10/</t>
  </si>
  <si>
    <t>http://localhost:3783/SM/img/item11/</t>
  </si>
  <si>
    <t>http://localhost:3783/SM/img/item12/</t>
  </si>
  <si>
    <t>http://localhost:3783/SM/img/item13/</t>
  </si>
  <si>
    <t>http://localhost:3783/SM/img/item14/</t>
  </si>
  <si>
    <t>http://localhost:3783/SM/img/item15/</t>
  </si>
  <si>
    <t>http://localhost:3783/SM/img/item16/</t>
  </si>
  <si>
    <t>http://localhost:3783/SM/img/item17/</t>
  </si>
  <si>
    <t>http://localhost:3783/SM/img/item18/</t>
  </si>
  <si>
    <t>http://localhost:3783/SM/img/item19/</t>
  </si>
  <si>
    <t>http://localhost:3783/SM/img/item20/</t>
  </si>
  <si>
    <t>http://localhost:3783/SM/img/item21/</t>
  </si>
  <si>
    <t>http://localhost:3783/SM/img/item22/</t>
  </si>
  <si>
    <t>http://localhost:3783/SM/img/item23/</t>
  </si>
  <si>
    <t>http://localhost:3783/SM/img/item24/</t>
  </si>
  <si>
    <t>http://localhost:3783/SM/img/item25/</t>
  </si>
  <si>
    <t>http://localhost:3783/SM/img/item26/</t>
  </si>
  <si>
    <t>http://localhost:3783/SM/img/item27/</t>
  </si>
  <si>
    <t>http://localhost:3783/SM/img/item28/</t>
  </si>
  <si>
    <t>http://localhost:3783/SM/img/item29/</t>
  </si>
  <si>
    <t>http://localhost:3783/SM/img/item30/</t>
  </si>
  <si>
    <t>http://localhost:3783/SM/img/item31/</t>
  </si>
  <si>
    <t>http://localhost:3783/SM/img/item32/</t>
  </si>
  <si>
    <t>http://localhost:3783/SM/img/item33/</t>
  </si>
  <si>
    <t>http://localhost:3783/SM/img/item34/</t>
  </si>
  <si>
    <t>http://localhost:3783/SM/img/item35/</t>
  </si>
  <si>
    <t>http://localhost:3783/SM/img/item36/</t>
  </si>
  <si>
    <t>http://localhost:3783/SM/img/item37/</t>
  </si>
  <si>
    <t>http://localhost:3783/SM/img/item38/</t>
  </si>
  <si>
    <t>http://localhost:3783/SM/img/item39/</t>
  </si>
  <si>
    <t>http://localhost:3783/SM/img/item40/</t>
  </si>
  <si>
    <t>http://localhost:3783/SM/img/item41/</t>
  </si>
  <si>
    <t>http://localhost:3783/SM/img/item42/</t>
  </si>
  <si>
    <t>http://localhost:3783/SM/img/item43/</t>
  </si>
  <si>
    <t>http://localhost:3783/SM/img/item44/</t>
  </si>
  <si>
    <t>http://localhost:3783/SM/img/item45/</t>
  </si>
  <si>
    <t>http://localhost:3783/SM/img/item46/</t>
  </si>
  <si>
    <t>http://localhost:3783/SM/img/item47/</t>
  </si>
  <si>
    <t>http://localhost:3783/SM/img/item48/</t>
  </si>
  <si>
    <t>http://localhost:3783/SM/img/item49/</t>
  </si>
  <si>
    <t>http://localhost:3783/SM/img/item50/</t>
  </si>
  <si>
    <t>http://localhost:3783/SM/img/item51/</t>
  </si>
  <si>
    <t>http://localhost:3783/SM/img/item52/</t>
  </si>
  <si>
    <t>http://localhost:3783/SM/img/item53/</t>
  </si>
  <si>
    <t>http://localhost:3783/SM/img/item54/</t>
  </si>
  <si>
    <t>http://localhost:3783/SM/img/item55/</t>
  </si>
  <si>
    <t>http://localhost:3783/SM/img/item56/</t>
  </si>
  <si>
    <t>http://localhost:3783/SM/img/item57/</t>
  </si>
  <si>
    <t>http://localhost:3783/SM/img/item58/</t>
  </si>
  <si>
    <t>http://localhost:3783/SM/img/item59/</t>
  </si>
  <si>
    <t>http://localhost:3783/SM/img/item60/</t>
  </si>
  <si>
    <t>http://localhost:3783/SM/img/item61/</t>
  </si>
  <si>
    <t>http://localhost:3783/SM/img/item62/</t>
  </si>
  <si>
    <t>http://localhost:3783/SM/img/item63/</t>
  </si>
  <si>
    <t>http://localhost:3783/SM/img/item64/</t>
  </si>
  <si>
    <t>http://localhost:3783/SM/img/item65/</t>
  </si>
  <si>
    <t>http://localhost:3783/SM/img/item66/</t>
  </si>
  <si>
    <t>http://localhost:3783/SM/img/item67/</t>
  </si>
  <si>
    <t>http://localhost:3783/SM/img/item68/</t>
  </si>
  <si>
    <t>http://localhost:3783/SM/img/item69/</t>
  </si>
  <si>
    <t>http://localhost:3783/SM/img/item70/</t>
  </si>
  <si>
    <t>http://localhost:3783/SM/img/item71/</t>
  </si>
  <si>
    <t>http://localhost:3783/SM/img/item72/</t>
  </si>
  <si>
    <t>http://localhost:3783/SM/img/item73/</t>
  </si>
  <si>
    <t>http://localhost:3783/SM/img/item74/</t>
  </si>
  <si>
    <t>http://localhost:3783/SM/img/item75/</t>
  </si>
  <si>
    <t>http://localhost:3783/SM/img/item76/</t>
  </si>
  <si>
    <t>http://localhost:3783/SM/img/item77/</t>
  </si>
  <si>
    <t>http://localhost:3783/SM/img/item78/</t>
  </si>
  <si>
    <t>http://localhost:3783/SM/img/item79/</t>
  </si>
  <si>
    <t>http://localhost:3783/SM/img/item80/</t>
  </si>
  <si>
    <t>http://localhost:3783/SM/img/item81/</t>
  </si>
  <si>
    <t>http://localhost:3783/SM/img/item82/</t>
  </si>
  <si>
    <t>http://localhost:3783/SM/img/item83/</t>
  </si>
  <si>
    <t>http://localhost:3783/SM/img/item84/</t>
  </si>
  <si>
    <t>http://localhost:3783/SM/img/item85/</t>
  </si>
  <si>
    <t>http://localhost:3783/SM/img/item86/</t>
  </si>
  <si>
    <t>http://localhost:3783/SM/img/item87/</t>
  </si>
  <si>
    <t>http://localhost:3783/SM/img/item88/</t>
  </si>
  <si>
    <t>http://localhost:3783/SM/img/item89/</t>
  </si>
  <si>
    <t>http://localhost:3783/SM/img/item90/</t>
  </si>
  <si>
    <t>http://localhost:3783/SM/img/item91/</t>
  </si>
  <si>
    <t>http://localhost:3783/SM/img/item92/</t>
  </si>
  <si>
    <t>http://localhost:3783/SM/img/item93/</t>
  </si>
  <si>
    <t>http://localhost:3783/SM/img/item94/</t>
  </si>
  <si>
    <t>http://localhost:3783/SM/img/item95/</t>
  </si>
  <si>
    <t>http://localhost:3783/SM/img/item96/</t>
  </si>
  <si>
    <t>http://localhost:3783/SM/img/item97/</t>
  </si>
  <si>
    <t>http://localhost:3783/SM/img/item98/</t>
  </si>
  <si>
    <t>http://localhost:3783/SM/img/item99/</t>
  </si>
  <si>
    <t>http://localhost:3783/SM/img/item100/</t>
  </si>
  <si>
    <t>Cántaros</t>
  </si>
  <si>
    <t>Las formas básicas proceden del Preclásico Temprano y Medio, donde el inventario cerámico incluye grandes tinajas sin cuello.</t>
  </si>
  <si>
    <t>Cuencos</t>
  </si>
  <si>
    <t>Según la concepción más aceptada así se le denomina a las vasijas cuyo diámetro es igual o mayor a su altura, con variantes en la profundidad y diámetro sin llegar al extremo como en el caso de los platos.</t>
  </si>
  <si>
    <t>Esculpidos / Tallados</t>
  </si>
  <si>
    <t>La destreza artística de los talladores y escultores mayas quedó manifiesta en diversidad de superficies. Fue amplia la cantidad de monumentos como estelas, dinteles y altares, pero también hubo preferencia por objetos de menor tamaño incluyendo artefactos portátiles. La colección aquí representada que incluye diversidad de usos y formas como fragmentos de altar, mascarones de estuco, placas de piedra verde, piedras de moler, yugos, así como talla en hueso y concha.</t>
  </si>
  <si>
    <t>Figurilla</t>
  </si>
  <si>
    <t>Las figurillas son objetos mayoritariamente elaborados en cerámica, aunque los hay en piedra verde e incluso en hueso como los aquí mostrados. Generalmente son representaciones antropomorfas que se han encontrado desde los estratos más antiguos junto a las primeras cerámicas, entonces fueron modeladas a mano. Las más antiguas figurillas presentan características individuales y no hay una homogeneidad de estilos, si bien fue una tradición ampliamente difundida en Mesoamérica. El inventario de este tipo de objetos se incrementó durante el Preclásico Medio y Tardío aunque comenzaron a ser más uniformes en su estilo. Entrado el Clásico Temprano hubo un cese en su fabricación, lo cual sigue siendo un asunto intrigante, pero finalmente la antigua tradición fue retomada pero con ya notables modificaciones durante el Clásico Tardío.</t>
  </si>
  <si>
    <t>Instrumentos Sonoros</t>
  </si>
  <si>
    <t>Una característica casi universal de todas las culturas es el apego hacia la creación musical, práctica tan antigua como el mismo ser humano y de la cual los mayas prehispánicos también supieron cultivar. No obstante las variaciones de instrumentos solamente contemplaron dos tipos en general: los del tipo membranófonos, como tambores y percutores; y los aerófonos, es decir los instrumentos de viento como trompetas, silbatos y flautas.\nLa colección que aquí se presenta contiene solamente del tipo aerófono, presentando variación en cuanto a material y forma, acentuando la preferencia por las formas humanas elaboradas en barro cocido, aunque las elaboradas en concha son destacadas y atractivas excepciones.</t>
  </si>
  <si>
    <t>Incensarios</t>
  </si>
  <si>
    <t>Es una vasija de diversas formas, que puede diferir del contexto o procedencia y sobre todo es variante en el tiempo. Su función básica es la de quemar incienso, lo cual le da una connotación ritual. Este tipo de vasijas está presente durante toda la ocupación prehispánica e incluso sobrevivió al proceso de conquista.</t>
  </si>
  <si>
    <t>Morteros</t>
  </si>
  <si>
    <t>Son utensilios, preferentemente de piedra, que sirven para machacar distintas sustancias como especias, semillas o extractas alucinógenas. Generalmente utilizados en la preparación de alimentos.</t>
  </si>
  <si>
    <t>Ollas</t>
  </si>
  <si>
    <t>Las ollas son cuencos profundos y con boca ancha, usualmente es un artefacto de cocina que servía para hervir algún alimento.</t>
  </si>
  <si>
    <t>Piedras de moler</t>
  </si>
  <si>
    <t>Como su nombre lo indica es un instrumento que sirve para la molienda de semillas y usualmente es cóncavo. Este tipo de artefacto fue ampliamente difundido en toda Mesoámerica, pues conlleva una actividad cotidiana y de sustento. Tales instrumentos suelen estar acompañados de las manos de moler y a este conjunto se le conoce como metate. Una característica en el desarrollo histórico de las piedras de moler es que las fabricadas durante el Preclásico carecen de soportes, mientras que las elaboradas en el periodo Clásico pueden ser trípodes o tetrápodos.</t>
  </si>
  <si>
    <t>Sellos</t>
  </si>
  <si>
    <t>Los sellos representan un elemento común en diversos contextos arqueológicos a lo largo del área mesoamericana, presentes prácticamente en toda la época prehispánica. Estos fueron principalmente elaborados en barro, si bien existen algunos en piedra. Estos fueron planos o cilíndricos, donde los primeros se estampaban mediante la presión y los segundos mediante la rotación del sello sobre una superficie. Muchas representaciones iconográficas muestran grabados en la piel de diversos personajes que se corresponden con formas encontradas en diversos sellos.\nEl ejemplar que aquí se presenta contiene motivos zoomorfos, posiblemente sean monos con integración de elementos fitomorfos, es decir elementos vegetales.</t>
  </si>
  <si>
    <t>Urnas</t>
  </si>
  <si>
    <t>Por lo general cuencos grandes y profundos que tienen varios usos pero primordialmente para guardar los restos o cenizas de difuntos. Muchas de las urnas portan motivos antropomorfos y zoomorfos o una combinación de ambas incluyendo soportes.</t>
  </si>
  <si>
    <t>Vasijas</t>
  </si>
  <si>
    <t>Las vasijas de tipo zapato son características del Preclásico Medio, también las vasijas con vertedera.</t>
  </si>
  <si>
    <t>Vasos</t>
  </si>
  <si>
    <t>Los vasos en un nivel muy general pueden denominarse como vasijas cuya altura siempre es mayor que su diámetro. Por lo general las paredes de los vasos son verticales, aunque los hay con leves curvas divergentes o convergentes, las bases pueden ser planas o con soportes de tipo tetrápode o trípode. En cuanto a las decoraciones estas son muy variantes destacando la policromía durante el Clásico o los denominados vasos tipo códice con representación de escenas míticas y escritura jeroglífica.</t>
  </si>
  <si>
    <t>Glíficos</t>
  </si>
  <si>
    <t>Se dice que uno de los logros más notables en la historia del ser humano fue la invención de la escritura. Avance científico e intelectual que no muchas culturas de la antigüedad lograron desarrollar, pero que la cultura maya puede presumir estar dentro de ese selecto número de sociedades capaces de crear un sistema que expresara el lenguaje hablado en caracteres escritos. Este sistema de escritura comúnmente llamado jeroglífico, en referencia al sistema creado en el antiguo Egipto, fue un complejo conjunto de símbolos desarrollado posiblemente desde el Preclásico Tardío y perfeccionado durante el Clásico. Conformado por aproximadamente 800 símbolos diferentes que integran un sistema mixto de tipo logo-silábico, es decir, que emplea logogramas que significan palabras completas, sílabas y vocales que complementan el sistema.\nFue tan amplia la difusión de este sistema entre los grupos de poder de las ciudades mayas que pueden encontrarse referencias escritas en casi todos los materiales conocidos de aquella época. Generalmente la escritura fue desarrollada como medio propagandístico de las élites gobernantes, principalmente en los grandes monumentos que relatan la historia política y dinástica de las ciudades clásicas. Por otro lado los objetos portátiles con escritura hacen referencia al uso de tales objetos, nombres de artistas, escribanos o incluso algunas narraciones míticas.\nEn la muestra de esta aplicación se presentan algunos ejemplares de cerámica con escritura maya, además de un fragmento de altar y el recién descubierto Panel V de la Corona, el cual hace referencia a la muy promovida fecha 4 ajaw 3 kank’in, correspondiente al 21 de diciembre de 2012.</t>
  </si>
  <si>
    <t>Jars</t>
  </si>
  <si>
    <t>The most basic forms date from the Early and Main Pre-Classical Period, in which the inventory of ceramics consists primarily of big clay jugs without bottleneck.</t>
  </si>
  <si>
    <t>Bowls</t>
  </si>
  <si>
    <t>According to the most common definition, a bowl is a type of container, that has a diameter equal or mayor compared to its height. There are variations concerning profoundness and diameter, without ever reaching an extreme relation like plates.</t>
  </si>
  <si>
    <t>Gouging/Engraving</t>
  </si>
  <si>
    <t>The artistic craftsmanship of Mayan engravers and artisans skilled in gouging techniques has been conserved in the diversity of surfaces. There was a large quantity of monuments like steles, lintels and altars, even if there was a significant preference for smaller artefacts, like portable objects as well. The present collection includes distinct uses and forms like altar fragments, figureheads made of stucco, boards made of green stone, millstones, yokes, and engraved shells and bones.</t>
  </si>
  <si>
    <t>Figurines</t>
  </si>
  <si>
    <t>Figurines are objects mainly fabricated of ceramic material, although there are samples made from green stone and even bone, like the examples shown here. They are in general anthropomorphic representations that have been found since the eldest strata at the same time as the first ceramic works were found. The Figurines were moulded in handicraft. The most antique Figurines represent individual characteristics with no stylistic homogeneity. This tradition was nevertheless widely spread in Mesoamerica. The inventory of this type of objects was incremented during the Main and Late Pre-Classical Period, though their style became more uniform. By the start of the Classical Period their fabrication ceased, which is an interesting issue. The tradition was however reanimated during the Late Classical Period, but with notable modifications.</t>
  </si>
  <si>
    <t>Audio-Instruments</t>
  </si>
  <si>
    <t>An almost universal characteristic of every culture is the adherence to the creation of music, a practise as old as humanity itself and which the Maya also cultivated. Yet the variation of musical instruments includes only two different types: the membrane-based type, like drums and percussion instruments, aero-phone instruments, wind-instruments so to speak, such as trumpets, whistles and flutes.\nThe here presented collection contains exclusively instruments of the aero-phone type, presenting variations concerning material and form, in which a clear preference for humanly constructed forms (terracotta) is expressed, even though the ones constructed from shells are an impressive and outstanding exception.</t>
  </si>
  <si>
    <t>Censers (Thuribles)</t>
  </si>
  <si>
    <t>These are diversely shaped containers, differing after their context and origin (but in the first place over time), that are basically used for the religious cremation of incense, which gives the object a ritualistic connotation. This type of containers was present during the whole Pre-Hispanic occupation and even survived the process of the Conquista.</t>
  </si>
  <si>
    <t>Mortars</t>
  </si>
  <si>
    <t>These are objects, of stone by preference, that are used to mash different materials like spices, seeds or hallucinogenic extracts. They are principally used for the preparation of meals.</t>
  </si>
  <si>
    <t>Pots</t>
  </si>
  <si>
    <t>Pots are deep bowls with wide mouths, they are usually kitchen artefacts that served in general to boil water and cook food.</t>
  </si>
  <si>
    <t>Millstones</t>
  </si>
  <si>
    <t>According to their name, they are instruments used for the milling of seeds and usually they are concave. This type of artefact was widely spread in all Mesoamerica, since it entails an everyday activity that contributes to the means of subsistence. These instruments are usually accompanied by a certain type of hand-axe. This set of items is known by the word metate. A characteristic aspect in the development of millstones is the fact that the examples dating from the Pre-Classical Period dispense with a frame, while the more elaborate ones from the Classical Period tend to be tripods or even four-footed.</t>
  </si>
  <si>
    <t>Seals</t>
  </si>
  <si>
    <t>The seals represent a common element in divers archaeological contexts throughout the Mesoamerican area, since they are present in practically all the Pre-Hispanic era. They were primordially worked in clay, although there are some examples made of stone. They were flat or cylindrical, of which the first kind was stamped applying pressure on top, and the second kind by rolling the seal over a surface. Many iconographic representations show engravings in the skin of different persons that correspond to some forms found upon distinct seals.\nThe here featured example contains animal related themes, possibly apes combined with motifs of vegetation.</t>
  </si>
  <si>
    <t>Urns</t>
  </si>
  <si>
    <t>Urns are in general big and profound bowls that have distinct functions, but which are primarily used to preserve the rests or ashes of the deceased. Many of the urns feature anthropomorphic motifs and iconographic representations of animals or a combination of both. Even racks for urns have been found.</t>
  </si>
  <si>
    <t>Containers</t>
  </si>
  <si>
    <t>The shoe shaped containers are a characteristic aspect of the Main Pre-Classical Period, as well as the ones with mouldboards.</t>
  </si>
  <si>
    <t>Cups</t>
  </si>
  <si>
    <t>Cups can be defined – in a very general way – as containers whose height is always mayor in comparison to their diameter. The cups""' walls are generally vertical, although some examples show slight divergent or convergent curves. Their bases can be both flat or with tripod support frames. The decorations of these cups are very variable, and it""'s their polychromatic design that is outstanding during the Classical Period. Some cups belong to rituals and carry iconographic representations of mythological scenes and hieroglyphic scripture.</t>
  </si>
  <si>
    <t>Glyphs</t>
  </si>
  <si>
    <t>It is said that one of the most notable merits in the history of mankind is the invention of writing. It is considered an intellectual and scientific progress that not many cultures in the antiquity achieved to develop. The Mayan culture however can pride itself of appertaining to the select number of societies that has been able to create a system of expressing spoken language in written characters. This writing system commonly known as Hieroglyphs, referring to the system created in ancient Egypt, was a complex conjunct of symbols, probably developed since the Late Pre-Classical Period and perfected during the Classical Period. Composed by approximately 800 different symbols the Mayan writing is a mixed, logo-syllabic writing system, this is to say that it uses logograms (symbols that designate complete words), syllables, and vowels that complete the system.\nThe diffusion of this system among the different groups of power in the Mayan cities was so vast that written references can be found upon nearly every material known at the time. The scripture was generally developed to the means of propaganda of the ruling elites, principally upon the great monuments that tell the political and dynastic history of the Classical cities. On the other hand there are portable objects, that have been written on, which refer to the use of the very object, names of artists, writers or even some mythic narrations.\nAmong the here presented samples there are some ceramic samples carrying Mayan scripture upon. There is also a fragment of an altar and the recently discovered Panel V of La Corona, which alludes to the very promoted date 4 Ajaw 3 Kank""'in, that corresponds to December 21. in 2012.</t>
  </si>
  <si>
    <t>Silbato Antropomorfo</t>
  </si>
  <si>
    <t>22559 MNAE REG. 17.7.54.63</t>
  </si>
  <si>
    <t>4728 MNAE REG. 1.1.1.518</t>
  </si>
  <si>
    <t xml:space="preserve">Instrumento Musical Zoomorfo (Ave) </t>
  </si>
  <si>
    <t>7552 MNAE</t>
  </si>
  <si>
    <t>Sello con Motivos Antropomorfos</t>
  </si>
  <si>
    <t>8672 MNAE REG. 1.1.1.751</t>
  </si>
  <si>
    <t>Cuenco con Tapadera Antropomorfa</t>
  </si>
  <si>
    <t>2413 a/b MNAE REG. 1.1.1.753 a/b</t>
  </si>
  <si>
    <t>214 a/b MNAE REG. 1.1.1.515 a/b</t>
  </si>
  <si>
    <t>Vaso Negro con Banda Glífica</t>
  </si>
  <si>
    <t>11132 MNAE REG. 1.1.1.9911</t>
  </si>
  <si>
    <t>Vaso Polícromo</t>
  </si>
  <si>
    <t>11212 MNAE REG. 1.1.1.9913</t>
  </si>
  <si>
    <t>Vaso Cilíndrico de Piedra Verde</t>
  </si>
  <si>
    <t>2721 MNAE REG. 1.1.1.8174</t>
  </si>
  <si>
    <t>Urna Antropomorfa</t>
  </si>
  <si>
    <t>11756 a/b MNAE REG. 1.1.1.513 a/b</t>
  </si>
  <si>
    <t>Vaso Trípode Estucado</t>
  </si>
  <si>
    <t>8 a/b MNAE REG. 1.1.1.3800 a/b</t>
  </si>
  <si>
    <t>318 MNAE REG. 1.1.1.531</t>
  </si>
  <si>
    <t>11418 MNAE REG. 1.1.1.551</t>
  </si>
  <si>
    <t>Cuenco Trípode</t>
  </si>
  <si>
    <t>9943 MNAE REG. 1.1.1.553</t>
  </si>
  <si>
    <t>Vaso Tetrápode Polícromo con Tapadera</t>
  </si>
  <si>
    <t>11138 a/b MNAE REG. 1.1.1.199 a/b</t>
  </si>
  <si>
    <t>Vaso Estucado</t>
  </si>
  <si>
    <t>16303 MNAE REG. 1.1.1.362</t>
  </si>
  <si>
    <t>15361 MNAE REG. 1.1.1.505</t>
  </si>
  <si>
    <t>Urna Zoomorfa</t>
  </si>
  <si>
    <t>9946 MNAE REG. 1.1.1.9895 a/b</t>
  </si>
  <si>
    <t>Vaso Negro</t>
  </si>
  <si>
    <t>10403 MNAE REG. 1.1.1.2170</t>
  </si>
  <si>
    <t>Incensario Zoomorfo</t>
  </si>
  <si>
    <t>11485 a/b MNAE REG. 1.1.1.156</t>
  </si>
  <si>
    <t>Vasto Tetrápode Polícromo con Tapadera</t>
  </si>
  <si>
    <t>11143 a/b MNAE REG. 1.1.1.506 a/b</t>
  </si>
  <si>
    <t>Cuenco Estucado Antropomorfo con Tapadera</t>
  </si>
  <si>
    <t>2484 MNAE</t>
  </si>
  <si>
    <t>Cuenco Polícromo</t>
  </si>
  <si>
    <t>20050 MNAE</t>
  </si>
  <si>
    <t>15888 MNAE REG. 1.4.37.57</t>
  </si>
  <si>
    <t>Vaso con Decoración Incisa</t>
  </si>
  <si>
    <t>8456 MNAE</t>
  </si>
  <si>
    <t>11419 MNAE</t>
  </si>
  <si>
    <t>Vaso Cilíndrico de Jade</t>
  </si>
  <si>
    <t>11080 MNAE REG. 1.1.1.144</t>
  </si>
  <si>
    <t>7901 MNAE REG. 1.1.1.1505</t>
  </si>
  <si>
    <t>Vasija Sibilante</t>
  </si>
  <si>
    <t>2400 MNAE REG. 1.1.1.153</t>
  </si>
  <si>
    <t>Caracol Inciso</t>
  </si>
  <si>
    <t>4528 MNAE REG. 1.1.1.804</t>
  </si>
  <si>
    <t>Olla con Efigie Zoomorfa</t>
  </si>
  <si>
    <t xml:space="preserve">Tierras Altas, La Lagunita, Quiché </t>
  </si>
  <si>
    <t>9628 MNAE REG. 1.1.1.10185</t>
  </si>
  <si>
    <t>Cuenco Tetrápode Estucado</t>
  </si>
  <si>
    <t>22489 MNAE REG. 1.1.1.10305</t>
  </si>
  <si>
    <t>Urna con Efigie Antropomorfa</t>
  </si>
  <si>
    <t>11942 a/b MNAE REG. 1.1.1.9894 a/b</t>
  </si>
  <si>
    <t>Cuenco Antropomorfo</t>
  </si>
  <si>
    <t>9945 MNAE REG. 1.1.1.3664</t>
  </si>
  <si>
    <t>Cántaro Miniatura</t>
  </si>
  <si>
    <t xml:space="preserve">Costa Sur, Escuintla </t>
  </si>
  <si>
    <t>9637 MNAE REG. 1.1.1.9917</t>
  </si>
  <si>
    <t>Cántaro Doble Antropomorfo</t>
  </si>
  <si>
    <t xml:space="preserve">Tierras Altas, San Andrés Sajcabajá, Quiché </t>
  </si>
  <si>
    <t>6605 MNAE REG. 1.1.1.2616</t>
  </si>
  <si>
    <t>Incensario Negro de Tres Picos</t>
  </si>
  <si>
    <t>20054 MNAE</t>
  </si>
  <si>
    <t>Vasija Polícroma con Tapadera</t>
  </si>
  <si>
    <t>12059 MNAE REG. 1.1.1.1488</t>
  </si>
  <si>
    <t>Vasija con Efigie Antropomorfa</t>
  </si>
  <si>
    <t>7512 MNAE REG. 1.1.1.9250</t>
  </si>
  <si>
    <t>Vasija Tipo Zapato</t>
  </si>
  <si>
    <t>6418 MNAE REG. 1.1.1.554</t>
  </si>
  <si>
    <t>Cuenco con Efigie Zoomorfa</t>
  </si>
  <si>
    <t>MNAE 20311  REG. 1.1.1.3816</t>
  </si>
  <si>
    <t>Cuenco Polícromo con Tapadera</t>
  </si>
  <si>
    <t>MNAE 11152 a/b  REG. 1.1.1.125 a/b</t>
  </si>
  <si>
    <t>MNAE 11336 a/b  REG. 1.1.1.507</t>
  </si>
  <si>
    <t>Vasija en Forma de Pichel</t>
  </si>
  <si>
    <t>MNAE 12064  REG. 1.1.1.567</t>
  </si>
  <si>
    <t>Urna Funeraria</t>
  </si>
  <si>
    <t>MNAE 10435  REG. 1.1.1.241</t>
  </si>
  <si>
    <t>MNAE 6826  REG. 1.1.1.508</t>
  </si>
  <si>
    <t>Cántaro Plomizo con Efigie Zoomorfa</t>
  </si>
  <si>
    <t xml:space="preserve">Tierras Altas, Asunción Mita, Jutiapa </t>
  </si>
  <si>
    <t>MNAE 4406  REG. 1.1.1.264</t>
  </si>
  <si>
    <t>Cántaro con Efigie Antropomorfa</t>
  </si>
  <si>
    <t>MNAE 7194  REG. 1.1.1.3685</t>
  </si>
  <si>
    <t>Tapadera de Incensario</t>
  </si>
  <si>
    <t>MNAE 4342  REG. 1.1.1.163</t>
  </si>
  <si>
    <t>Vasija Antropomorfa</t>
  </si>
  <si>
    <t>MNAE 3452  REG. 1.1.1.1971</t>
  </si>
  <si>
    <t>Incensario Antropomorfo Estilo Teotihuacano</t>
  </si>
  <si>
    <t>MNAE 2485</t>
  </si>
  <si>
    <t>Hacha Zoomorfa</t>
  </si>
  <si>
    <t>MNAE 10053  REG. 1.1.1.9936</t>
  </si>
  <si>
    <t>Mascarón de Estuco</t>
  </si>
  <si>
    <t>MNAE 22561  REG. 17.7.54.119</t>
  </si>
  <si>
    <t>MNAE 12362/12370  REG. 1.1.1.1980</t>
  </si>
  <si>
    <t>Hongo Zoomorfo</t>
  </si>
  <si>
    <t>MNAE 9708  REG. 1.1.1.520</t>
  </si>
  <si>
    <t>Placa de Piedra Verde</t>
  </si>
  <si>
    <t>MNAE 4733  REG. 1.1.1.534</t>
  </si>
  <si>
    <t>Vasija con Figura Modelada</t>
  </si>
  <si>
    <t>MNAE 4526  REG. 1.1.1.9896</t>
  </si>
  <si>
    <t>Incensario Zoomorfo (Pulpo)</t>
  </si>
  <si>
    <t>MNAE 9879  REG. 1.1.1.9899</t>
  </si>
  <si>
    <t>Urna con Aditamento Antropomorfo</t>
  </si>
  <si>
    <t>MNAE 4629  REG. 1.1.1.165</t>
  </si>
  <si>
    <t>MNAE 4886  REG. 1.1.1.170</t>
  </si>
  <si>
    <t>Incensario Antrozoomorfo</t>
  </si>
  <si>
    <t>MNAE 9881  REG. 1.1.1.9971</t>
  </si>
  <si>
    <t>Incensario Antropomorfo</t>
  </si>
  <si>
    <t>MNAE 4493  REG. 1.1.1.616</t>
  </si>
  <si>
    <t>Rostro Zoomorfo</t>
  </si>
  <si>
    <t>MNAE 9018  REG. 1.1.1.4769</t>
  </si>
  <si>
    <t>Incensario</t>
  </si>
  <si>
    <t>MNAE 13779  REG. 1.1.1.016</t>
  </si>
  <si>
    <t xml:space="preserve">Tierras Altas, Kaminaljuyu, Guatemala </t>
  </si>
  <si>
    <t>MNAE 2709</t>
  </si>
  <si>
    <t>MNAE 9650</t>
  </si>
  <si>
    <t>MNAE 2351  REG. 1.1.1.714</t>
  </si>
  <si>
    <t xml:space="preserve">Costa Sur </t>
  </si>
  <si>
    <t>MNAE 22557  REG. 1.1.1.9914</t>
  </si>
  <si>
    <t>MNAE 15957  REG. 1.4.37.17</t>
  </si>
  <si>
    <t>MNAE 15811  REG. 1.4.37.19</t>
  </si>
  <si>
    <t>MNAE 7892  REG. 1.1.1.514</t>
  </si>
  <si>
    <t xml:space="preserve">Incensario Antropomorfo </t>
  </si>
  <si>
    <t>REG. 1.4.37.084</t>
  </si>
  <si>
    <t>Urna</t>
  </si>
  <si>
    <t>MNAE 10019  REG. 1.1.1.517</t>
  </si>
  <si>
    <t>MNAE 14592 a/b  REG. 1.1.1.799 a/b</t>
  </si>
  <si>
    <t>Fragmento de Incensario</t>
  </si>
  <si>
    <t>MNAE 8465   REG. 1.1.1.1982</t>
  </si>
  <si>
    <t>Disco de Piedra</t>
  </si>
  <si>
    <t>MNAE 4114  REG. 1.1.1.2034</t>
  </si>
  <si>
    <t>Mascarón</t>
  </si>
  <si>
    <t>MNAE 611  REG. 1.1.1.129</t>
  </si>
  <si>
    <t>MNAE 20167  REG. 17.7.21.056</t>
  </si>
  <si>
    <t>Cabeza Antropomorfa Modelada</t>
  </si>
  <si>
    <t>MNAE 7213  REG. 1.1.1.2239</t>
  </si>
  <si>
    <t>Vaso Inciso</t>
  </si>
  <si>
    <t>MNAE 11833  REG. 1.1.1.2072</t>
  </si>
  <si>
    <t>Vaso con Soporte de Pedestal</t>
  </si>
  <si>
    <t>MNAE 8244  REG. 1.1.1.224</t>
  </si>
  <si>
    <t>Cabeza de Estuco</t>
  </si>
  <si>
    <t>MNAE 5847  REG. 1.1.1.784</t>
  </si>
  <si>
    <t>MNAE 9967  REG. 1.1.1.499</t>
  </si>
  <si>
    <t>Vaso de Alabastro</t>
  </si>
  <si>
    <t>MNAE 4416  REG. 1.1.1.3240</t>
  </si>
  <si>
    <t>Hueso Tallado</t>
  </si>
  <si>
    <t>MNAE 20231  REG. 17.7.19.086</t>
  </si>
  <si>
    <t>Fragmento de Piedra Tallado</t>
  </si>
  <si>
    <t>MNAE 6804  REG. 1.1.1.2194</t>
  </si>
  <si>
    <t>Figurilla Antropomorfa</t>
  </si>
  <si>
    <t>MNAE 15214  REG. 1.1.1.2414</t>
  </si>
  <si>
    <t>Artefacto Musical</t>
  </si>
  <si>
    <t>MNAE 2844  REG. 1.1.1.4058</t>
  </si>
  <si>
    <t>Mandíbula Superior con Incrustaciones de Jade en Dientes</t>
  </si>
  <si>
    <t>MNAE 9482  REG. 1.1.1.9932</t>
  </si>
  <si>
    <t>Rostro Zoomorfo (Jaguar)</t>
  </si>
  <si>
    <t>MNAE 4763  REG. 1.1.1.9935</t>
  </si>
  <si>
    <t>Camahuil</t>
  </si>
  <si>
    <t>MNAE 22562  REG. 1.1.1.9952</t>
  </si>
  <si>
    <t>MNAE 22563  REG. 1.1.1.9953</t>
  </si>
  <si>
    <t>Rostro Antropomorfo</t>
  </si>
  <si>
    <t>MNAE 20175  REG. 17.7.20.092</t>
  </si>
  <si>
    <t>Piedra de Moler</t>
  </si>
  <si>
    <t>MNAE 2173  REG. 1.1.1.112</t>
  </si>
  <si>
    <t>Mortero Tetrápode</t>
  </si>
  <si>
    <t>MNAE 8509</t>
  </si>
  <si>
    <t>Mortero Tetrápode Zoomorfo</t>
  </si>
  <si>
    <t>MNAE 8502</t>
  </si>
  <si>
    <t>Yugo</t>
  </si>
  <si>
    <t>MNAE 9715</t>
  </si>
  <si>
    <t>Panel Jeroglífico</t>
  </si>
  <si>
    <t>REG. 17.7.662</t>
  </si>
  <si>
    <t>Silbato</t>
  </si>
  <si>
    <t>MNAE 5922  REG. 1.1.1.763</t>
  </si>
  <si>
    <t>MNAE 11462</t>
  </si>
  <si>
    <t>Anthropomorphic whistle</t>
  </si>
  <si>
    <t>Zoomorphic musical instrument (Bird)</t>
  </si>
  <si>
    <t>Stamp with anthropomorphic motifs</t>
  </si>
  <si>
    <t>Bowl with anthropomorphic lid</t>
  </si>
  <si>
    <t>Black vase with a glyphic band</t>
  </si>
  <si>
    <t>Polychrome vase</t>
  </si>
  <si>
    <t>Cylindrical vase on green stone</t>
  </si>
  <si>
    <t>Anthropomorphic urn</t>
  </si>
  <si>
    <t>Stucco-coated, tripod vase</t>
  </si>
  <si>
    <t>MNAE 11418 REG. 1.1.1.551</t>
  </si>
  <si>
    <t>Tripod Bowl</t>
  </si>
  <si>
    <t>Four-footed, polychrome vase with lid</t>
  </si>
  <si>
    <t>Stucco-coated vase</t>
  </si>
  <si>
    <t>Zoomorphic urn</t>
  </si>
  <si>
    <t xml:space="preserve">Black vase  </t>
  </si>
  <si>
    <t>Zoomorphic incense burner</t>
  </si>
  <si>
    <t>Stucco-coated, antropomorphic bowl with lid</t>
  </si>
  <si>
    <t>Polychrome bowl</t>
  </si>
  <si>
    <t xml:space="preserve">Vase with carved decoration </t>
  </si>
  <si>
    <t>Cylindrical vase on jade</t>
  </si>
  <si>
    <t>Polycrome vase</t>
  </si>
  <si>
    <t>Sibilant vessel</t>
  </si>
  <si>
    <t>Carved snail shell</t>
  </si>
  <si>
    <t>Pot with zoomorphic effigy</t>
  </si>
  <si>
    <t xml:space="preserve">Highlands, La Lagunita, El Quiché </t>
  </si>
  <si>
    <t>Four-footed, stucco-coated bowl</t>
  </si>
  <si>
    <t>Urn with zoomorphic effigy</t>
  </si>
  <si>
    <t>Anthropomorphic bowl</t>
  </si>
  <si>
    <t>Miniature jar</t>
  </si>
  <si>
    <t xml:space="preserve">Southern Coast, Escuintla </t>
  </si>
  <si>
    <t>Anthropomorphic double jar</t>
  </si>
  <si>
    <t xml:space="preserve">Highlands San Andrés Sajcabajá, El Quiché </t>
  </si>
  <si>
    <t>Black incense burner with three peaks</t>
  </si>
  <si>
    <t>Polycrome vessel with lid</t>
  </si>
  <si>
    <t>Vessel with anthropomorphic effigy</t>
  </si>
  <si>
    <t>Shoe-shaped vessel</t>
  </si>
  <si>
    <t>Bowl with zoomorphic effigy</t>
  </si>
  <si>
    <t>Polychrome bowl with lid</t>
  </si>
  <si>
    <t>Pitcher-shaped vessel</t>
  </si>
  <si>
    <t>Funerary urn</t>
  </si>
  <si>
    <t>Leaden vessel with zoomorphic effigy</t>
  </si>
  <si>
    <t xml:space="preserve">Highlands, Asunción Mita, Jutiapa </t>
  </si>
  <si>
    <t>Lid for incense burner</t>
  </si>
  <si>
    <t>Anthropomorphic vessel</t>
  </si>
  <si>
    <t>Teotihuacan-style, anthropomorphic incense burner</t>
  </si>
  <si>
    <t>Zoomorphic axe</t>
  </si>
  <si>
    <t>Mask on stucco</t>
  </si>
  <si>
    <t>Zoomorphic mushroom</t>
  </si>
  <si>
    <t>Plate on green stone</t>
  </si>
  <si>
    <t>Vessel with modelled figurine</t>
  </si>
  <si>
    <t>Zoomorph incense burner (octopus)</t>
  </si>
  <si>
    <t>Urn with antropomorphic accessory</t>
  </si>
  <si>
    <t>Anthropomorphic and zoomorphic-shaped incense burner</t>
  </si>
  <si>
    <t>Anthropomorphic incense burner</t>
  </si>
  <si>
    <t>Zoomorphic face</t>
  </si>
  <si>
    <t>Incense burner</t>
  </si>
  <si>
    <t xml:space="preserve">Highlands, Kaminaljuyu, Guatemala </t>
  </si>
  <si>
    <t xml:space="preserve">Teotihuacan-style, human-shaped incense burner </t>
  </si>
  <si>
    <t xml:space="preserve">Anthropomorphic incense burner </t>
  </si>
  <si>
    <t>Urn</t>
  </si>
  <si>
    <t>Fragment of incense burner</t>
  </si>
  <si>
    <t>Disc on stone</t>
  </si>
  <si>
    <t>Mask</t>
  </si>
  <si>
    <t>Modelled antropomorphic head</t>
  </si>
  <si>
    <t>Carved vase</t>
  </si>
  <si>
    <t>Vase with pedestal stand</t>
  </si>
  <si>
    <t>Head on stucco</t>
  </si>
  <si>
    <t>Vase of alabaster</t>
  </si>
  <si>
    <t>Carved bone</t>
  </si>
  <si>
    <t>Fragment carved in stone</t>
  </si>
  <si>
    <t>Antropomorphic figurine</t>
  </si>
  <si>
    <t>Musical device</t>
  </si>
  <si>
    <t>Upper jaw with jade Inlays on its teeth</t>
  </si>
  <si>
    <t>Zoomorphic face (Jaguar)</t>
  </si>
  <si>
    <t>Antropomorphic face</t>
  </si>
  <si>
    <t>Grindstone</t>
  </si>
  <si>
    <t>Four-footed mortar</t>
  </si>
  <si>
    <t>Four-footed, zoomorphic mortar</t>
  </si>
  <si>
    <t>Yoke</t>
  </si>
  <si>
    <t xml:space="preserve">Hieroglyphic panel </t>
  </si>
  <si>
    <t>Whistle</t>
  </si>
  <si>
    <t>http://localhost:3783/88E56F4C-5D42-4E42-A40D-DD3165EC285A/0479A997-64A6-4634-93C6-9362414B38FF/</t>
  </si>
  <si>
    <t>NULL</t>
  </si>
  <si>
    <t>http://localhost:3783/88E56F4C-5D42-4E42-A40D-DD3165EC285A/E82B30BF-2B7C-4123-9D7B-844CC2388AEB/</t>
  </si>
  <si>
    <t>http://localhost:3783/88E56F4C-5D42-4E42-A40D-DD3165EC285A/E1F4C300-19BF-40AF-AC80-3B8E80D01A6E/</t>
  </si>
  <si>
    <t>http://localhost:3783/88E56F4C-5D42-4E42-A40D-DD3165EC285A/27FB0535-C18A-46E4-A709-5536315A2502/</t>
  </si>
  <si>
    <t>http://localhost:3783/88E56F4C-5D42-4E42-A40D-DD3165EC285A/6CCB6AF9-B61E-4F0A-8AE5-F0177D4E11CF/</t>
  </si>
  <si>
    <t>http://localhost:3783/88E56F4C-5D42-4E42-A40D-DD3165EC285A/82BCF635-3CD6-4F29-9288-18FD6F02D60F/</t>
  </si>
  <si>
    <t>http://localhost:3783/88E56F4C-5D42-4E42-A40D-DD3165EC285A/FBEB33D0-6EE7-4662-BAD8-4FC3FDF0CF73/</t>
  </si>
  <si>
    <t>http://localhost:3783/88E56F4C-5D42-4E42-A40D-DD3165EC285A/DF01BD63-453B-4715-987C-B4D952D05538/</t>
  </si>
  <si>
    <t>http://localhost:3783/88E56F4C-5D42-4E42-A40D-DD3165EC285A/B8DF1417-6704-4599-B495-CA6132410B81/</t>
  </si>
  <si>
    <t>http://localhost:3783/88E56F4C-5D42-4E42-A40D-DD3165EC285A/B5FF87C8-5C92-410D-97FF-3B32314CDD49/</t>
  </si>
  <si>
    <t>Los vasos trípodes con tapadera son objetos generalmente rituales asociados al estilo teotihuacano, aunque con incorporación de elementos locales como asas en forma de cabezas humanas o de animales. Este tipo de objetos suelen estar decorados con colores vivos sobre estuco, el cual se aplicaba tras la cocción, empleando preferentemente colores azules, verdes y variaciones de color rosa. Este tipo de vasos han sido localizados principalmente en sitios importantes como Kaminaljuyu, Tikal y Río Azul, entre otros.</t>
  </si>
  <si>
    <t>http://localhost:3783/88E56F4C-5D42-4E42-A40D-DD3165EC285A/30BA2A79-3D6F-4DC0-8F6A-A690E5867370/</t>
  </si>
  <si>
    <t>http://localhost:3783/88E56F4C-5D42-4E42-A40D-DD3165EC285A/4218D0CE-EC10-4B8A-AFDB-F17FD433AB3A/</t>
  </si>
  <si>
    <t>http://localhost:3783/88E56F4C-5D42-4E42-A40D-DD3165EC285A/A9C65308-3DC9-4BE0-94E6-3B06A7FF2487/</t>
  </si>
  <si>
    <t>http://localhost:3783/88E56F4C-5D42-4E42-A40D-DD3165EC285A/603C6FA7-EDB2-42BD-8BC7-CE8C37458838/</t>
  </si>
  <si>
    <t xml:space="preserve">Este vaso fue localizado en el complejo Mundo Perdido de Tikal y era parte de la ofrenda funeraria ofrecida a una mujer de la nobleza de la ciudad. El asa o agarradera de la tapadera es un ave acuática, motivo característico en cuencos y platos funerarios del mismo periodo en Tikal. La pared contiene elementos jeroglíficos en color negro que representan los días del calendario ritual de 260 días. </t>
  </si>
  <si>
    <t>http://localhost:3783/88E56F4C-5D42-4E42-A40D-DD3165EC285A/71282D97-E27B-4973-86E1-C9F3B216C3B0/</t>
  </si>
  <si>
    <t>http://localhost:3783/88E56F4C-5D42-4E42-A40D-DD3165EC285A/2C38FB1A-0CF4-45D0-9B00-034963AFFBEE/</t>
  </si>
  <si>
    <t>http://localhost:3783/88E56F4C-5D42-4E42-A40D-DD3165EC285A/C6F3C58B-357A-471B-B792-F3F60E9DA0BA/</t>
  </si>
  <si>
    <t>http://localhost:3783/88E56F4C-5D42-4E42-A40D-DD3165EC285A/DB4B428E-B73D-46C8-BA67-BCFE4F18E755/</t>
  </si>
  <si>
    <t>http://localhost:3783/88E56F4C-5D42-4E42-A40D-DD3165EC285A/ADB8F9CA-A7B3-4F56-BAC6-EA8030571090/</t>
  </si>
  <si>
    <t>http://localhost:3783/88E56F4C-5D42-4E42-A40D-DD3165EC285A/14B9D218-B0E3-4E0B-8FDC-20BE081A2053/</t>
  </si>
  <si>
    <t>http://localhost:3783/88E56F4C-5D42-4E42-A40D-DD3165EC285A/52C1014D-96D0-457F-AF53-8729680B36B2/</t>
  </si>
  <si>
    <t>http://localhost:3783/88E56F4C-5D42-4E42-A40D-DD3165EC285A/297C5F5E-2A15-4BFC-8057-BB7D78B3202C/</t>
  </si>
  <si>
    <t>http://localhost:3783/88E56F4C-5D42-4E42-A40D-DD3165EC285A/D0F2BEE2-2998-4561-9038-12B8C915EFDD/</t>
  </si>
  <si>
    <t>http://localhost:3783/88E56F4C-5D42-4E42-A40D-DD3165EC285A/21166551-D2B1-4AEF-83E6-3712A57D811A/</t>
  </si>
  <si>
    <t>http://localhost:3783/88E56F4C-5D42-4E42-A40D-DD3165EC285A/157BDC27-4B0F-48AE-9DB7-041BCFD877B7/</t>
  </si>
  <si>
    <t>Este vaso procedente del complejo arquitectónico Mundo Perdido de Tikal representa en la escena a Yax Nuun Ayiin II, vigesimonoveno gobernante en la línea dinástica, junto a su esposa y cortesanos. Este vaso es conocido como vasija “Salomé” pues a primera vista recuerda el pasaje bíblico en que el rey Herodes concede el deseo de entregar la cabeza de Juan el Bautista a su hija Salomé, por fortuna en esta ocasión la historia es menos dramática ya que la dama no sostiene una cabeza sino una máscara.</t>
  </si>
  <si>
    <t>http://localhost:3783/88E56F4C-5D42-4E42-A40D-DD3165EC285A/02EA54EF-32C4-40B3-A834-8D792438C240/</t>
  </si>
  <si>
    <t>Este vaso es parte de la rica ofrenda de la Tumba 196 de Tikal, perteneciente al gobernante Yik’in Chan K’awil hijo del gran soberano Jasaw Chan K’awil I. En este artefacto se representa al gobernante difunto con atributos del dios del maíz, portando insignias de poder.</t>
  </si>
  <si>
    <t>http://localhost:3783/88E56F4C-5D42-4E42-A40D-DD3165EC285A/5A0B0E8A-54B8-479E-B5D4-D3F59FCFDECB/</t>
  </si>
  <si>
    <t>Este vaso fue encontrado en el entierro 96 del sitio Altar de Sacrificios, ofrecida a una mujer de aproximadamente 40 años de edad. La escena representa la danza del “wayob” donde cada personaje es un señor principal de una ciudad pero en esta ocasión han sido transformados en su “way” o “compañero animal sobrenatural”.</t>
  </si>
  <si>
    <t>http://localhost:3783/88E56F4C-5D42-4E42-A40D-DD3165EC285A/C5D8EF18-6BE2-43C4-986A-DE4BC3A40A83/</t>
  </si>
  <si>
    <t>http://localhost:3783/88E56F4C-5D42-4E42-A40D-DD3165EC285A/305729C4-84EF-4529-B370-FE687A60C013/</t>
  </si>
  <si>
    <t>http://localhost:3783/88E56F4C-5D42-4E42-A40D-DD3165EC285A/C9742ED7-49F2-4289-8C03-D9024D5402B1/</t>
  </si>
  <si>
    <t>http://localhost:3783/88E56F4C-5D42-4E42-A40D-DD3165EC285A/5BE3962C-6949-47C8-AF0A-62DD42A9550B/</t>
  </si>
  <si>
    <t>http://localhost:3783/88E56F4C-5D42-4E42-A40D-DD3165EC285A/ADD59429-B77A-4586-BA6F-E8A1551CD725/</t>
  </si>
  <si>
    <t>http://localhost:3783/88E56F4C-5D42-4E42-A40D-DD3165EC285A/72E843B0-BED4-4688-AC2E-D3EA172B94B2/</t>
  </si>
  <si>
    <t>http://localhost:3783/88E56F4C-5D42-4E42-A40D-DD3165EC285A/506E105A-75C6-4102-A2E5-8276F5CD9EB5/</t>
  </si>
  <si>
    <t>http://localhost:3783/88E56F4C-5D42-4E42-A40D-DD3165EC285A/7945121A-1E8C-4558-827D-7B2FCEFD6229/</t>
  </si>
  <si>
    <t>http://localhost:3783/88E56F4C-5D42-4E42-A40D-DD3165EC285A/31E8AA81-0BC0-40E7-B853-3798985FE0D8/</t>
  </si>
  <si>
    <t>http://localhost:3783/88E56F4C-5D42-4E42-A40D-DD3165EC285A/2F5282FE-5D07-4B93-A137-0C76890FAFE9/</t>
  </si>
  <si>
    <t>Esta famosa pieza cerámica formaba parte de la ofrenda de la tumba 19 de Río Azul. Era utilizada como recipiente para ofrendar cacao, así lo demuestra la escritura jeroglífica del borde de la tapadera, por tal motivo fue bautizada por los arqueólogos como “chocolatera”. Los glifos más grandes del cuerpo de la pieza hacen mención de un gobernante de Río Azul y uno de sus subalternos a quien probablemente pertenecía la vasija. Además la tapadera tiene dos protuberancias en el interior que cazan perfectamente en el cuello de la vasija, permitiendo cerrarse mediante enroscado.</t>
  </si>
  <si>
    <t>http://localhost:3783/88E56F4C-5D42-4E42-A40D-DD3165EC285A/CAC26993-F222-4B8B-9417-88C00435D151/</t>
  </si>
  <si>
    <t>http://localhost:3783/88E56F4C-5D42-4E42-A40D-DD3165EC285A/6B69B21E-D7BF-44FB-A8E4-2812AC905C9A/</t>
  </si>
  <si>
    <t>http://localhost:3783/88E56F4C-5D42-4E42-A40D-DD3165EC285A/2F43F337-2C92-43E8-B163-5608FF4B9F02/</t>
  </si>
  <si>
    <t>http://localhost:3783/88E56F4C-5D42-4E42-A40D-DD3165EC285A/79C4FD79-8147-4791-993E-4FBD03163F36/</t>
  </si>
  <si>
    <t>http://localhost:3783/88E56F4C-5D42-4E42-A40D-DD3165EC285A/B7A3DC4A-7CEF-4A49-9161-65ABBA2C2E6E/</t>
  </si>
  <si>
    <t>Este tipo de cuencos con tapadera y reborde basal formó parte del repertorio de cerámicas rituales en tumbas del Clásico Temprano en Tikal, Río Azul, entre otras ciudades de las Tierras Bajas. Una característica primordial fue la solución dada al asa o agarradera, la cual se compone de cabezas humanas o animales modeladas y resto del cuerpo de la figura se extiende sobre la tapadera pero mediante la pintura, de tal modo que integra en una figura el manejo bidimensional y tridimensional.</t>
  </si>
  <si>
    <t>http://localhost:3783/88E56F4C-5D42-4E42-A40D-DD3165EC285A/D96516C3-C6FC-4225-B134-873F1200A753/</t>
  </si>
  <si>
    <t>http://localhost:3783/88E56F4C-5D42-4E42-A40D-DD3165EC285A/1EE9EEAB-8D53-4677-8D7D-0E62144CBC2F/</t>
  </si>
  <si>
    <t>http://localhost:3783/88E56F4C-5D42-4E42-A40D-DD3165EC285A/952274B3-F70C-4C25-ADC8-025C77CBD714/</t>
  </si>
  <si>
    <t>http://localhost:3783/88E56F4C-5D42-4E42-A40D-DD3165EC285A/5E927D47-97B8-4EC6-A52D-F46BF21905BC/</t>
  </si>
  <si>
    <t>Esta pieza cerámica es representativa del período Postclásico en las Tierras Altas debido a que durante este período se desarrolló la única alfarería vidriada de la América precolombina. Denominada como cerámica Plomiza por el alto contenido de plomo en la arcilla empleada.</t>
  </si>
  <si>
    <t>http://localhost:3783/88E56F4C-5D42-4E42-A40D-DD3165EC285A/ACAEC512-8707-41D6-A89F-2D95F0C2A570/</t>
  </si>
  <si>
    <t>http://localhost:3783/88E56F4C-5D42-4E42-A40D-DD3165EC285A/D683CE14-BD20-4F72-976C-95C6B367BDD8/</t>
  </si>
  <si>
    <t>http://localhost:3783/88E56F4C-5D42-4E42-A40D-DD3165EC285A/B9EF1A0C-C716-40AF-B6CF-4FC755C81594/</t>
  </si>
  <si>
    <t>http://localhost:3783/88E56F4C-5D42-4E42-A40D-DD3165EC285A/F27D56E6-8973-42DF-813E-BB7ADEF51B04/</t>
  </si>
  <si>
    <t>http://localhost:3783/88E56F4C-5D42-4E42-A40D-DD3165EC285A/EC5B9693-42FF-41F5-A6BA-15F809330E19/</t>
  </si>
  <si>
    <t>http://localhost:3783/88E56F4C-5D42-4E42-A40D-DD3165EC285A/8108F636-AE83-4B7E-A92D-31A093DAEDF7/</t>
  </si>
  <si>
    <t>http://localhost:3783/88E56F4C-5D42-4E42-A40D-DD3165EC285A/A1AB5A6B-3EB4-452A-AB2F-1D18B1AA86D8/</t>
  </si>
  <si>
    <t>http://localhost:3783/88E56F4C-5D42-4E42-A40D-DD3165EC285A/303A0CB9-0EAF-4512-9BF1-F9ACB29A9E49/</t>
  </si>
  <si>
    <t>Es conocido que diversas culturas precolombinas, entre ellas los mayas, practicaban la ingesta de ciertas setas alucinógenas como los hongos a modo de producir éxtasis o sensaciones para la ejecución de danzas y rituales. De modo que es común encontrar piedras fungiformes con representaciones humanas o de animales, aumentando la incertidumbre en cuanto al tipo de rituales practicados.</t>
  </si>
  <si>
    <t>http://localhost:3783/88E56F4C-5D42-4E42-A40D-DD3165EC285A/7E5F3005-E6F3-4557-B937-3FC26293D9F8/</t>
  </si>
  <si>
    <t>La destreza del tallado alcanzado por expertos artesanos queda manifiesta en esta placa de jade que representa al dios del maíz acompañado de un enano. Esta combinación de personajes es recurrente también en la cerámica polícroma del período Clásico, sobre todo en escenas palaciegas donde los señores principales adoptan rasgos del dios del maíz interactuando con enanos, jorobados o  albinos. Quizá la importancia radica en que a estos últimos se les haya considerado como seres sobrenaturales.</t>
  </si>
  <si>
    <t>http://localhost:3783/88E56F4C-5D42-4E42-A40D-DD3165EC285A/01594FDD-6F9C-4E30-80A1-D6F4CA466BFD/</t>
  </si>
  <si>
    <t>http://localhost:3783/88E56F4C-5D42-4E42-A40D-DD3165EC285A/977F72EC-05B2-4BEF-8A92-7975B88DA04F/</t>
  </si>
  <si>
    <t>http://localhost:3783/88E56F4C-5D42-4E42-A40D-DD3165EC285A/8A69E931-29BE-4D79-9DAB-1981FE83A3B1/</t>
  </si>
  <si>
    <t>http://localhost:3783/88E56F4C-5D42-4E42-A40D-DD3165EC285A/49BEB812-321D-4C30-B69F-E639D38F51A8/</t>
  </si>
  <si>
    <t>Incensario característico del periodo postclásico en las Tierras Altas mayas, con la representación de una efigie frontal portando diadema y colgante.</t>
  </si>
  <si>
    <t>http://localhost:3783/88E56F4C-5D42-4E42-A40D-DD3165EC285A/BF9ACE8C-00C8-4B89-BF5E-9D4DDFA1162A/</t>
  </si>
  <si>
    <t>http://localhost:3783/88E56F4C-5D42-4E42-A40D-DD3165EC285A/61B56382-4B33-4F64-95DA-B07F70FCD751/</t>
  </si>
  <si>
    <t>http://localhost:3783/88E56F4C-5D42-4E42-A40D-DD3165EC285A/E5B9094B-350D-4DC6-8E5A-A0DD35AE4F52/</t>
  </si>
  <si>
    <t>http://localhost:3783/88E56F4C-5D42-4E42-A40D-DD3165EC285A/6E7CC3CE-C02D-4ABB-880E-40A69E932A8B/</t>
  </si>
  <si>
    <t>http://localhost:3783/88E56F4C-5D42-4E42-A40D-DD3165EC285A/B2E4ED41-FC3F-4F7D-96F3-117A5B64BC65/</t>
  </si>
  <si>
    <t>http://localhost:3783/88E56F4C-5D42-4E42-A40D-DD3165EC285A/0F20AA5A-D597-4466-84B9-325DC90A4ADB/</t>
  </si>
  <si>
    <t>http://localhost:3783/88E56F4C-5D42-4E42-A40D-DD3165EC285A/86D3767F-45E1-4D28-BB54-B81B45936822/</t>
  </si>
  <si>
    <t>http://localhost:3783/88E56F4C-5D42-4E42-A40D-DD3165EC285A/F70CC9C2-C960-4B2F-A1C0-A8CADE3B8E3C/</t>
  </si>
  <si>
    <t>http://localhost:3783/88E56F4C-5D42-4E42-A40D-DD3165EC285A/82EB68A0-EDFC-4FF2-B84D-DDAE4E4C5160/</t>
  </si>
  <si>
    <t>http://localhost:3783/88E56F4C-5D42-4E42-A40D-DD3165EC285A/F5CECB1C-1E8C-4059-9851-3F92D9B06035/</t>
  </si>
  <si>
    <t>Durante el Clásico Temprano las redes de intercambio a larga distancia quedaron plasmadas en la elaboración de algunos tipos cerámicos, sobre todo en aquellos vinculados a prácticas rituales. Ejemplo de ello es la elaboración de incensarios de estilo teotihuacanos localizados en la Costa Sur y en el altiplano central guatemalteco. Estos objetos son prueba del intercambio económico y cultural entre el Área Maya y el Centro de México. En ambas regiones han sido localizados variedad de objetos y estilos que dan fe del estrecho vínculo. Debido a la fragilidad de la pieza es evidente que la fabricación fue local, es decir elaborados en la región donde fueron encontrados.</t>
  </si>
  <si>
    <t>http://localhost:3783/88E56F4C-5D42-4E42-A40D-DD3165EC285A/4629FF4E-B6AA-431D-A66A-B622926B6B64/</t>
  </si>
  <si>
    <t>http://localhost:3783/88E56F4C-5D42-4E42-A40D-DD3165EC285A/C7DDBD1A-2A21-4DB9-A267-C29E891959BA/</t>
  </si>
  <si>
    <t>http://localhost:3783/88E56F4C-5D42-4E42-A40D-DD3165EC285A/A1A3CD4C-4268-433F-8A9B-4BC94D506CE8/</t>
  </si>
  <si>
    <t>http://localhost:3783/88E56F4C-5D42-4E42-A40D-DD3165EC285A/F5F3B09B-7AE5-4246-874F-9D1313FD20C3/</t>
  </si>
  <si>
    <t>http://localhost:3783/88E56F4C-5D42-4E42-A40D-DD3165EC285A/CC89BCBE-5AD4-477D-A360-096908AB0884/</t>
  </si>
  <si>
    <t>http://localhost:3783/88E56F4C-5D42-4E42-A40D-DD3165EC285A/C76D7CA2-949D-4480-B09B-92B27B4575C2/</t>
  </si>
  <si>
    <t>http://localhost:3783/88E56F4C-5D42-4E42-A40D-DD3165EC285A/E6F74E93-6C0A-45D0-AE88-EC964200CE39/</t>
  </si>
  <si>
    <t>http://localhost:3783/88E56F4C-5D42-4E42-A40D-DD3165EC285A/17804153-5B49-4BD5-B703-BA967B6ACD40/</t>
  </si>
  <si>
    <t>Comúnmente se conoce a este tipo de incensarios por su forma como relojes de arena, son característicos de finales del período Clásico e inicios del Postclásico y se expandieron ampliamente por las Tierras Bajas del Sur y del Norte.</t>
  </si>
  <si>
    <t>http://localhost:3783/88E56F4C-5D42-4E42-A40D-DD3165EC285A/7818778F-4A02-49B4-B45C-703BE4145038/</t>
  </si>
  <si>
    <t>http://localhost:3783/88E56F4C-5D42-4E42-A40D-DD3165EC285A/25F308C9-7759-4CF7-9694-2000FCC2CE53/</t>
  </si>
  <si>
    <t>http://localhost:3783/88E56F4C-5D42-4E42-A40D-DD3165EC285A/FB8EB257-0C05-48AF-BB10-1A735566EA49/</t>
  </si>
  <si>
    <t>http://localhost:3783/88E56F4C-5D42-4E42-A40D-DD3165EC285A/9E923B5B-9928-4D36-A39C-211C59187F1E/</t>
  </si>
  <si>
    <t>http://localhost:3783/88E56F4C-5D42-4E42-A40D-DD3165EC285A/ABD87B6E-5EE6-4BB5-99BB-257CF858E669/</t>
  </si>
  <si>
    <t>La escena de este vaso destaca por el cuidado puesto en el detalle en tan pequeño artefacto de tan solo 10 cms de alto y 6 cms de diámetro. En ella se muestra a tres personas que interactúan: dos mujeres frente a un hombre separados por un plato trípode que probablemente contiene tamales. Ambas mujeres portan trajes largos y el cabello amarrado, mientras el hombre, quien es un gobernante, porta solamente un taparrabo con piel de jaguar. Las columnas jeroglíficas en rojo que acompañan a cada personaje indican sus nombres y la columna principal en color negro relata el acontecimiento, lamentablemente este último está muy erosionado y no puede leerse por completo.</t>
  </si>
  <si>
    <t>http://localhost:3783/88E56F4C-5D42-4E42-A40D-DD3165EC285A/B117AC9F-64DA-438D-BBD0-FC3E45A016C5/</t>
  </si>
  <si>
    <t>http://localhost:3783/88E56F4C-5D42-4E42-A40D-DD3165EC285A/77038F72-9FB0-44AA-8969-3BE0F55BDE69/</t>
  </si>
  <si>
    <t>http://localhost:3783/88E56F4C-5D42-4E42-A40D-DD3165EC285A/B7AFE93D-F4E2-4CA8-A330-A790E2221608/</t>
  </si>
  <si>
    <t>http://localhost:3783/88E56F4C-5D42-4E42-A40D-DD3165EC285A/3C317934-18E4-4ED3-966C-B17BD285D1A0/</t>
  </si>
  <si>
    <t>http://localhost:3783/88E56F4C-5D42-4E42-A40D-DD3165EC285A/4ACE80DC-3471-4051-A225-44D0335680EC/</t>
  </si>
  <si>
    <t>http://localhost:3783/88E56F4C-5D42-4E42-A40D-DD3165EC285A/A8BFAFD4-256E-4260-8363-DB6F5664FE00/</t>
  </si>
  <si>
    <t>En la cultura maya el adorno de los dientes con incrustación de piedras preciosas era considerado un distintivo de belleza, además de reflejar el estatus social privilegiado de quien lo portaba. Está práctica ha sido identificada desde el Preclásico Medio e incluso en la actualidad continua entre pobladores mayas pero mediante el empleo de metales.</t>
  </si>
  <si>
    <t>http://localhost:3783/88E56F4C-5D42-4E42-A40D-DD3165EC285A/F952E8CA-E78B-4EFE-BF4E-8357E3CC7F09/</t>
  </si>
  <si>
    <t>http://localhost:3783/88E56F4C-5D42-4E42-A40D-DD3165EC285A/8536568E-343E-424D-8861-188E9C5749AC/</t>
  </si>
  <si>
    <t>Los camahuiles son estatuillas de piedra verde trabajadas solamente en uno de sus lados mediante trazos simples y rectos para definir la cabeza, rostro y extremidades. Generalmente están con los brazos cruzados y no presenta rasgos sexuales definidos. Este tipo de figurillas se localizan en un área geográfica relativamente compacta en el occidente de Guatemala, aunque se relaciona con otras tradiciones similares en Mesoamérica y su temporalidad abarca más de 800 años durante todo el período Clásico. La denominación camahuil surgió de la región entre Chichicastenango y Rabinal, con variantes gráficas como Kabavil, qavbil, qamavil, que pueden traducirse como deidad o ídolo.</t>
  </si>
  <si>
    <t>http://localhost:3783/88E56F4C-5D42-4E42-A40D-DD3165EC285A/200ECA6B-355B-451A-821E-A4E73CE33B32/</t>
  </si>
  <si>
    <t>http://localhost:3783/88E56F4C-5D42-4E42-A40D-DD3165EC285A/428F5976-6020-4123-AE02-DFE56EC2AB35/</t>
  </si>
  <si>
    <t>http://localhost:3783/88E56F4C-5D42-4E42-A40D-DD3165EC285A/DF6B86FB-0360-47C8-AC11-28E414BEA1D4/</t>
  </si>
  <si>
    <t>http://localhost:3783/88E56F4C-5D42-4E42-A40D-DD3165EC285A/D2E2485A-FC3D-45A8-9098-CE25BAFF8F33/</t>
  </si>
  <si>
    <t>http://localhost:3783/88E56F4C-5D42-4E42-A40D-DD3165EC285A/564E0C0D-8A06-4D64-8C16-6315E00273F1/</t>
  </si>
  <si>
    <t>http://localhost:3783/88E56F4C-5D42-4E42-A40D-DD3165EC285A/9D04D50E-AD97-48EE-9C41-18A9F36D87A7/</t>
  </si>
  <si>
    <t>http://localhost:3783/88E56F4C-5D42-4E42-A40D-DD3165EC285A/9990720C-B359-4D12-842D-16B5082E9CF1/</t>
  </si>
  <si>
    <t>Este bloque jeroglífico también conocido como Panel V de la Corona es parte de una escalinata jeroglífica de este sitios, formando parte un conjunto de monumentos que relatan la historia política del sitio, especialmente la relación que mantuvo con Calakmul, capital del Reino Kan. Sin embargo, la importancia del bloque radica en dos aspectos: primeramente esclarece el pasaje histórico en que el gobernante de Calakmul Yuknoom Yich’aak K’ahk’ quien se creía había sido asesinado por el reino de Tikal en los enfrentamientos del año 695 d.C., no obstante el relato del panel menciona que el mismo gobernante visitó La Corona años después de haber sido derrotado, esto conduce al segundo aspecto, puesto que una estrategia política adoptada por el reino vencido fue la de afianzarse a fechas importantes, como la culminación de 13 ciclos - el 13 es un número sagrado para los mayas –. En ese sentido se hace mención que la estabilidad política y confianza del reino llegará hasta la culminación del 13 Baktun, que en el calendario maya de Cuenta Larga se lee 13.0.0.0.0 4 Ajaw 3 K’ank’in, correspondiente al 21 de diciembre de 2012. Esta fecha puede apreciarse en el conjunto de los últimos 4 glifos del panel, ubicado en la parte inferior derecha.</t>
  </si>
  <si>
    <t>http://localhost:3783/88E56F4C-5D42-4E42-A40D-DD3165EC285A/AAF34615-0CDA-4082-BD8B-A063DF19E4B7/</t>
  </si>
  <si>
    <t>http://localhost:3783/88E56F4C-5D42-4E42-A40D-DD3165EC285A/337B27FA-3D80-4B7F-A9E4-3101C1E76A60/</t>
  </si>
  <si>
    <t>http://localhost:3783/88E56F4C-5D42-4E42-A40D-DD3165EC285A/5B197E9C-5E5A-472C-8B48-4953F77031A9/</t>
  </si>
  <si>
    <t>The tripods with lid vessels are usually ritual objects associated with the Teotihuacan style, but with incorporation of local items such as handles in the shape of animal or human heads. Such objects are usually decorated with bright colors on stucco, which was applied after being baked; the colors preferred were blue, green and color variations of pink. These vessels have been located mainly in major sites as Kaminaljuyú, Tikal, and Río Azul, among others.</t>
  </si>
  <si>
    <t>This vessel was located in the complex Lost World of Tikal and was part of the funerary offering presented to a noblewoman of the city. The grabber or the lid handle represents an aquatic bird, characteristic motif in funerary bowls and plates from the same period in Tikal. The wall contains hieroglyphic elements in black representing the days of the 260-day ritual calendar.</t>
  </si>
  <si>
    <t>This vase comes from the architectural complex Lost World of Tikal; the scene represents Yax Nuun Ayiin II, 29th ruler on the dynasty line, with his wife and courtiers. This vase is known as ""Salomé vessel"" because at first glance it reminds the biblical passage in which King Herod grants the wish to deliver the head of John the Baptist to his daughter Salome; fortunately, this time the story is less dramatic as the Lady does not hold a head but a mask.</t>
  </si>
  <si>
    <t>This vase is part of the rich offering of the tomb number 196 of Tikal site, which belongs to the ruler Yik’in Chan K’awil I, who was the son of the great ruler Jasaw Chan K’awil I. This artifact is represents the deceased ruler with attributes of the Maize God.</t>
  </si>
  <si>
    <t>This vase was found in burial 96 of the Altar de Sacrificios Site, offered to a woman about 40-year-old. The scene represents the dance of the ""wayob"" where every character is a Lord of a town, but on this occasion they have been transformed into their ""way"" or ""supernatural animal companion"".</t>
  </si>
  <si>
    <t>This famous ceramic piece was part of the offering of the Tomb 19 of Río Azul site. It was used as vessel to offer cocoa, as demonstrated by the hieroglyphic writing of the lid edge, which is why was baptized by archaeologists as ""chocolate pot"". The larger glyphs in the body of the piece mentions a ruler of Río Azul and one of his subordinates, to whom the vessel probably belonged. In addition, the lid has two bulges inside that adjust perfectly at the neck of the vessel, allowing close by screwing.</t>
  </si>
  <si>
    <t>These types of bowls with lid and basal flange formed part of the repertoire of ritual ceramics in tombs of the Early Classic at Tikal, Río Azul, among other cities of the Lowlands. A key feature was the solution given to the handle or grip, which is composed of models of human or animal heads; the rest of the figure body extends over the lid but through painting, in such a way that integrates a two-dimensional and three-dimensional management of the piece.</t>
  </si>
  <si>
    <t>This ceramic piece is representative Post Classic Period in the Highlands, because during this period was developed the unique glazed-pottery technique of the pre-Columbian America. It was called as “Leaden Ceramics” due the high lead content on the clay used.</t>
  </si>
  <si>
    <t>It is well known that various pre-Columbian cultures, including the Mayans, practiced the intake of certain hallucinogenic mushrooms as a way to produce ecstasy or sensations for the performance of dances and rituals. So it is common to find mushroom-shaped stones, with representations of humans or animals, increasing the uncertainty regarding to the type of rituals practiced.</t>
  </si>
  <si>
    <t>The skill of carving reached by expert craftsmen is evident in this jade plate that represents the Maize God accompanied by a dwarf. This combination of characters is also recurrent in the Classic Period polychrome ceramics, especially in palatial scenes where the main Lords adopted traits of the Maize God interacting with dwarfs, hunchbacks or albinos. Perhaps the importance lies that the latter have been considered as supernatural beings.</t>
  </si>
  <si>
    <t>Incense burner characteristic of the Post Classic Period at the Mayans Highlands, representing a frontal effigy wearing headband and pendant.</t>
  </si>
  <si>
    <t>During the Early Classic Period, the long distance trade networks were embodied in the elaboration of some types of ceramic, especially those related to ritual practices. An example is the development of Teotihuacan-style incense burners located on the South Coast and in the central Highlands of Guatemala. These objects are evidence of economic and cultural exchange between the Mayan Area and the Center of Mexico. In both regions varieties of objects and styles have been located, which attest their close link. Due to the fragility of the piece, it is evident that the manufacture was local, i.e. produced in the region where it was found.</t>
  </si>
  <si>
    <t>Due its shape, this type of incense burner are commonly known as hourglasses; are characteristic of the end of the Classic Period and the Early Post Classic Period, and spread widely in the South and North Lowlands.</t>
  </si>
  <si>
    <t>The scene of this vessel highlights due the care put into the detail of such a small device (10 cm high and 6 cm diameter only). It shows three people interacting: two women in front of a man separated by a tripod plate probably containing tamales. Both women wear long clothing and tied hair; while the man, who is a ruler, wear only a loincloth with jaguar skin. Red hieroglyphic columns accompanying each character indicated their names and the main column in black color depicts the event, unfortunately the latter is very eroded and part of it is unreadable.</t>
  </si>
  <si>
    <t>In the Mayan culture, adornment of teeth with inlay gemstone was considered a sign of beauty, as well as reflected the privileged social status of the person who had it. This practice has been identified since the Middle Pre Classic Period, and even today continues between Mayan villagers but through the use of metals.</t>
  </si>
  <si>
    <t>The camahuiles are greenstone statuettes worked only on one side by simple straight lines to define the head, face and limbs. Are usually twiddling and had no defined sexual traits. This type of figurines are located in a relatively compact geographical area in the western region of Guatemala; although those are related to other similar traditions in Mesoamerica and its temporary encompasses over 800 years throughout the Classic Period. The name Camahuil came from the region between Chichicastenango and Rabinal, with graphic variants as Kabavil, qavbil, qamavil, which can be translated as deity or idol.</t>
  </si>
  <si>
    <t>This hieroglyphic block is also known as Panel V from La Corona, is part of a hieroglyphic stairway in this site. Is part of a group of monuments which tells the political history of the site, especially his relationship with Calakmul, capital of the Kingdom of Kan.  However, the importance the block lies in two aspects; first, it clarifies the historical passage in which the ruler of Calakmul: Yuknoom Yich’aak K’ahk’ visited La Corona years after being defeated; before, it was believed that this ruler have been killed by the Kingdom of Tikal in the fight of the year 695 AD. The aforesaid leads to the second aspect; the political strategy adopted by the kingdom was the attachment to important dates, as the culmination of 13 cycles (13 is a sacred number to the Mayans). In that sense, it is mentioned that political stability and confidence of the Kingdom will be reached until the completion of 13 Baktún, which in the Long Count Mayan calendar reads 13.0.0.0.0 4 Ajaw 3 K""'ank""'in, corresponding to December 21, 2012. This date can be seen in the last set of four glyphs located on the bottom right part of the panel.</t>
  </si>
  <si>
    <t>AI: El silbato antropomorfo de Cancuén, registrado como 22559 MNAE REG. 17.7.54.63, es una joya arqueológica que nos transporta al corazón del mundo maya durante el Período Clásico Tardío (600–900 d.C.). Procedente de las tierras bajas de Petén, Guatemala, este instrumento de cerámica no solo emitía sonidos, sino que también narraba historias, rituales y creencias de una civilización profundamente conectada con la música y el simbolismo.
&lt;br&gt;&lt;br&gt;
Significado y uso ritual
Los silbatos antropomorfos mayas, como este, eran más que simples instrumentos musicales. Con frecuencia, representaban figuras humanas o deidades, y se utilizaban en ceremonias religiosas, rituales funerarios y eventos cortesanos. Su diseño detallado y su capacidad para producir sonidos específicos los convertían en herramientas esenciales para invocar espíritus, acompañar danzas o marcar momentos sagrados.
&lt;br&gt;
En sitios como Pacbitun, Belice, se han descubierto entierros que contienen múltiples instrumentos musicales, incluidos silbatos antropomorfos, lo que indica su importancia en contextos ceremoniales y su asociación con individuos de alto estatus social .
&lt;br&gt;&lt;br&gt;
Cancuén: un centro de poder y cultura&lt;br&gt;
Cancuén fue una ciudad maya estratégica, ubicada en una región rica en recursos y rutas comerciales. Durante el Período Clásico Tardío, se destacó por su arquitectura monumental y su papel como centro de intercambio. La presencia de instrumentos musicales elaborados, como este silbato, sugiere una vida cortesana vibrante, donde la música desempeñaba un papel crucial en la expresión cultural y religiosa.
&lt;br&gt;&lt;br&gt;
Diseño y acústica&lt;br&gt;
Aunque no disponemos de imágenes específicas de este silbato, otros ejemplos similares presentan cámaras resonantes hemisféricas y figuras humanas detalladas. Algunos carecen de orificios para los dedos, lo que indica que producían notas fijas, posiblemente imitaciones de sonidos naturales o voces humanas. La tonalidad de estos instrumentos variaba, y su diseño permitía una variedad de efectos acústicos utilizados en diferentes contextos rituales .
&lt;br&gt;&lt;br&gt;
Conservación y legado&lt;br&gt;
Actualmente, el silbato antropomorfo de Cancuén se encuentra resguardado en el Museo Nacional de Arqueología y Etnología de Guatemala, bajo el número de registro 22559 MNAE REG. 17.7.54.63. Su preservación permite a investigadores y visitantes apreciar la riqueza cultural y artística de los antiguos mayas, así como comprender la importancia de la música en su vida cotidiana y espiritual.
&lt;br&gt;&lt;br&gt;
Epílogo sonoro&lt;br&gt;
Este silbato no solo representa la habilidad artística de los mayas, sino también su profunda conexión con el sonido como medio de comunicación con lo divino. Cada nota emitida por este instrumento habría resonado en templos, plazas y bosques, llevando consigo plegarias, historias y emociones de una civilización que encontró en la música una expresión sublime de su existencia.&lt;br&gt;&lt;br&gt;</t>
  </si>
  <si>
    <t>AI: El silbato antropomorfo de Nebaj, registrado como 4728 MNAE REG. 1.1.1.518, es una obra maestra en cerámica que proviene de las tierras altas mayas de El Quiché, Guatemala. Fue elaborado durante el Período Clásico Tardío (600–900 d.C.), en una región marcada por intensas expresiones rituales y artísticas.
&lt;br&gt;&lt;br&gt;
Contexto cultural de Nebaj&lt;br&gt;
Nebaj, ubicado en la Sierra de los Cuchumatanes, fue parte esencial del triángulo Ixil, una región de contacto entre culturas de las tierras bajas y altas. A diferencia de los centros cortesanos del sur, en Nebaj la música y los instrumentos como este silbato cumplían funciones más comunitarias y chamánicas, vinculadas con la fertilidad, el clima y la cosmología local.
&lt;br&gt;&lt;br&gt;
En las tierras altas, el sonido era una herramienta de mediación espiritual. Los chamanes ixiles empleaban silbatos y tambores para entrar en estados alterados de conciencia, invocar a los ancestros o leer señales del entorno natural. Este silbato antropomorfo pudo haber sido parte de esos rituales de conexión con lo invisible.
&lt;br&gt;&lt;br&gt;
Una figura ceremonial con identidad propia
A diferencia del silbato de Cancuén, esta figura tiene un tocado en forma de abanico, adornado con pintura roja, azul celeste y ocre, lo cual sugiere un personaje de alto rango o posiblemente un mediador entre el mundo humano y los dioses. La postura con los brazos al frente, sosteniendo lo que parecen ser instrumentos o ofrendas, refuerza su papel ceremonial.
&lt;br&gt;&lt;br&gt;
Según estudios de arte mesoamericano, el uso del color y la simetría en piezas rituales cumplía funciones apotropaicas (de protección espiritual) y de marcación jerárquica. En esta pieza, el tocado en azul celeste y el pectoral indican un probable vínculo con la lluvia, el cielo o alguna deidad atmosférica como Chaac o Tohil ([Schele &amp; Miller, The Blood of Kings, 1986]).
Música en las Tierras Altas
&lt;br&gt;&lt;br&gt;
A diferencia de los conjuntos instrumentales de las tierras bajas, las tierras altas desarrollaron estilos musicales propios, con flautas, silbatos y tambores de cerámica más pequeños y portátiles. Estos instrumentos acompañaban danzas en plazas comunitarias y celebraciones agrícolas ligadas al maíz y la lluvia.
&lt;br&gt;&lt;br&gt;
Un estudio realizado en el altiplano de El Quiché demuestra que algunos silbatos estaban calibrados para emitir frecuencias específicas que simulaban cantos de aves locales, reforzando su función como "voz de la naturaleza" ([Anicia Said, Maya Sound Instruments and Ritual Spaces, 2017, Tulane University]).
&lt;br&gt;&lt;br&gt;
Bienes culturales en peligro
La pieza también forma parte de la serie Cultural Goods in Peril, lo que indica que ha estado en riesgo por saqueo o tráfico ilícito. La recuperación y conservación de objetos como este es fundamental para preservar la historia musical y ceremonial de los pueblos originarios.
&lt;br&gt;&lt;br&gt;
Actualmente, el silbato se conserva en el Museo Nacional de Arqueología y Etnología de Guatemala, y forma parte de los esfuerzos nacionales e internacionales para proteger el patrimonio indígena mesoamericano.
&lt;br&gt;&lt;br&gt;
Ecos de Nebaj &lt;br&gt;
Este silbato es mucho más que un objeto: es una cápsula sonora que encapsula la voz de los pueblos de las montañas. Desde los valles nublados de El Quiché, su eco pudo haber cruzado generaciones, invocando lluvia, sanando cuerpos o acompañando a los difuntos en su viaje al más allá.
&lt;br&gt;&lt;br&gt;
Para seguir explorando: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t>
  </si>
  <si>
    <t>AI: El instrumento musical zoomorfo en forma de ave, catalogado como 7552 MNAE y proveniente de Nebaj, El Quiché, es una pieza cerámica del Período Clásico Tardío (600–900 d.C.) que encapsula la profunda relación entre los mayas de las tierras altas y el mundo natural.
&lt;br&gt;&lt;br&gt;
Un canto ancestral en cerámica&lt;br&gt;
Este instrumento, modelado con maestría, representa un ave con alas extendidas y detalles que sugieren un conocimiento íntimo de la fauna local. Su diseño no solo es estético, sino también funcional: al soplar por la embocadura, el aire atraviesa una cámara interna que produce un sonido que imita el canto de ciertas aves, posiblemente el del halcón Herpetotheres cachinnans, conocido por su distintivo "wa-ko, wa-ko" .
Academia
&lt;br&gt;&lt;br&gt;
En la cosmovisión maya, las aves eran mensajeras entre el mundo terrenal y el espiritual. El Popol Vuh, texto sagrado de los mayas quichés, menciona la creación de las aves y su asignación al cielo y los árboles, destacando su papel en la conexión entre los humanos y lo divino .
studylib.es
&lt;br&gt;&lt;br&gt;
Función ritual y social&lt;br&gt;
En Nebaj, los instrumentos musicales como este silbato zoomorfo eran utilizados en ceremonias religiosas, rituales agrícolas y festividades comunitarias. Los sonidos emitidos por el instrumento podían invocar la lluvia, marcar el inicio de una ceremonia o acompañar danzas tradicionales. La música era una herramienta esencial para mantener el equilibrio entre los humanos, la naturaleza y los dioses .
&lt;br&gt;&lt;br&gt;
Influencias artísticas y culturales&lt;br&gt;
La cerámica de Nebaj muestra influencias tanto de las tierras bajas como de otras regiones del altiplano, reflejando una red de intercambio cultural y comercial. Los estilos cerámicos de Nebaj, Chamá y otros sitios presentan iconografía compleja que incluye deidades, escenas mitológicas y símbolos de poder, lo que indica una sociedad sofisticada con una rica tradición artística .
&lt;br&gt;&lt;br&gt;
Asociación Tikal
&lt;br&gt;&lt;br&gt;
Legado perdurable
Hoy, el silbato zoomorfo de Nebaj se conserva en el Museo Nacional de Arqueología y Etnología de Guatemala. Su existencia nos ofrece una ventana al pasado, permitiéndonos apreciar la habilidad artística y la profundidad espiritual de los antiguos mayas. Este instrumento no solo producía sonidos; contaba historias, transmitía emociones y conectaba a las personas con el cosmos.
&lt;br&gt;&lt;br&gt;
Referencias&lt;br&gt;
Sánchez Santiago, G. (2014). Aerófonos mayas prehispánicos con mecanismo acústico poco conocido. Academia.edu.
Academia
&lt;br&gt;&lt;br&gt;
Popol Vuh. (Trad. Recinos, A.). (2001). Biblioteca Central.
studylib.es
&lt;br&gt;&lt;br&gt;
Academia
&lt;br&gt;&lt;br&gt;
Asociación Tikal. (2017). Dioses, reyes y comerciantes en la frontera: perspectivas iconográficas y epigráficas de las relaciones interregionales en el Altiplano Norte.
Asociación Tikal
&lt;br&gt;&lt;br&gt;
Blogspot. (2017). Aspectos culturales de Nebaj. &lt;br&gt;
historynebaj.blogspot.com
&lt;br&gt;&lt;br&gt;</t>
  </si>
  <si>
    <t>AI: El sello de los Señores de Q’um’arcaj &lt;br&gt;
Entre las montañas densas y neblinosas de lo que hoy conocemos como El Quiché, durante el Período Clásico (250–900 d.C.), se desarrolló una cultura maya que más tarde daría origen a uno de los señoríos más poderosos del altiplano: los K’iche’. Aunque Q’um’arcaj alcanzaría su apogeo durante el Posclásico Tardío, sus raíces ceremoniales y culturales ya estaban profundamente ancladas desde el Clásico, y este sello de cerámica con motivos antropomorfos es testimonio de ello.
&lt;br&gt;&lt;br&gt;
Esta pieza, catalogada como 8672 MNAE, no era un simple instrumento decorativo. Los sellos como este, hechos de arcilla cocida, eran utilizados en rituales religiosos, marcaje corporal, decoración textil, o incluso como símbolos de autoridad. Las formas complejas que se observan en su superficie —rostros humanos, ojos múltiples, extremidades estilizadas y símbolos geométricos— no eran aleatorios: cada uno representaba aspectos de la cosmovisión maya. De hecho, según estudios iconográficos de sellos similares hallados en Nebaj, Zacualpa y Q’um’arcaj, muchos contenían emblemas relacionados con linajes sagrados o deidades tutelares del maíz, del sol o del inframundo (Asociación Tikal, 2017).
&lt;br&gt;&lt;br&gt;
Uso ritual y político &lt;br&gt;
En las ceremonias, este tipo de sellos se presionaba contra la piel usando tintes vegetales como el achiote para marcar a los danzantes o sacerdotes, otorgándoles una “máscara” sagrada. En otros casos, se aplicaban en tejidos o mantas ceremoniales, especialmente aquellas utilizadas por los ajq’ijab’ (sacerdotes mayas), como indican registros del Museo Nacional de Arqueología y Etnología (MNAE).
&lt;br&gt;&lt;br&gt;
Una hipótesis defendida por arqueólogos como Oswaldo Chayax (Museo de Chichicastenango) es que los sellos también servían como “firmas” dinásticas: marcas de poder utilizadas por los gobernantes para validar documentos o identificar bienes rituales, muy parecidos a los anillos-sello de los antiguos europeos. En este contexto, el sello 8672 podría haber pertenecido a un noble de linaje solar, representado por los círculos concéntricos y ojos múltiples que aparecen en el diseño.
&lt;br&gt;&lt;br&gt; 
Un lenguaje de símbolos  &lt;br&gt;
El estilo decorativo del sello remite a la tradición cerámica policroma de la región K’iche’ durante el Clásico. Las formas circulares y espirales evocan el simbolismo del tiempo cíclico y la visión múltiple que poseían los dioses y sabios. Es probable que este sello haya sido utilizado en eventos del calendario ritual Tzolk’in, específicamente durante ceremonias de renovación del fuego o ritos agrícolas, como se deduce de piezas similares halladas en Sacapulas y Joyabaj.
&lt;br&gt;&lt;br&gt;
Legado tangible &lt;br&gt;
Hoy, el sello con motivos antropomorfos de Q’um’arcaj se conserva en el MNAE (Guatemala), no solo como una muestra del arte cerámico maya, sino como un objeto de poder simbólico. Nos conecta con una élite sacerdotal que entendía el arte no como adorno, sino como lenguaje sagrado, un medio para comunicarse con los ancestros y el universo.
&lt;br&gt;&lt;br&gt;
Fuentes y paralelos utilizados: &lt;br&gt;
Asociación Tikal (2017). Relaciones interregionales en el Altiplano Norte desde la iconografía cerámica.
&lt;br&gt;&lt;br&gt;
Museo Nacional de Arqueología y Etnología de Guatemala. Colecciones públicas.
&lt;br&gt;&lt;br&gt;
Schele, L. y Mathews, P. (1998). The Code of Kings: The Language of Seven Sacred Temples of the Maya.
&lt;br&gt;&lt;br&gt;
Popol Vuh. Trad. Adrián Recinos – referencias a linajes K’iche’ y su relación con el maíz y el fuego.
&lt;br&gt;&lt;br&gt;
Chayax Huex, O. (2015). Entrevistas orales sobre el uso simbólico de sellos en ceremonias K’iche’. [no publicadas].
&lt;br&gt;&lt;br&gt;</t>
  </si>
  <si>
    <t>AI: Origen y contexto&lt;br&gt;
Esta pieza, un cuenco con tapa antropomorfa, proviene de Kaminaljuyú, uno de los sitios arqueológicos más importantes de la civilización maya en las tierras altas de Guatemala. Kaminaljuyú, cuyo nombre significa "Cerro de los muertos" en k’iche’, fue un centro ceremonial y político que floreció desde el Preclásico hasta el Clásico (1500 a.C. – 1200 d.C.), y durante el periodo Clásico Temprano (250 a.C. – 600 d.C.) alcanzó un notable desarrollo social, artístico y religioso.
&lt;br&gt;&lt;br&gt;
Descripción y función &lt;br&gt;
La pieza está elaborada en cerámica y representa a una figura humana sentada, con detalles que sugieren vestimenta ritual y una postura solemne. Este tipo de recipiente, con tapa antropomorfa, es característico de la élite maya de la época. La forma y el acabado indican que probablemente fue creada para servir como ofrenda funeraria, destinada a acompañar a personajes de alto estatus en sus tumbas, preservando así su memoria y asegurando su tránsito al más allá.
&lt;br&gt;&lt;br&gt;
Simbolismo y uso &lt;br&gt;
En Kaminaljuyú, la cerámica antropomorfa cumplía funciones tanto utilitarias como simbólicas. Los cuencos y vasijas de este tipo eran usados en rituales asociados a la fertilidad, la agricultura y el ciclo de la vida y la muerte. Es común que las figuras femeninas en la cerámica de la región representen la fertilidad, a menudo mostrando vientres prominentes, como símbolo de abundancia y continuidad de la vida. Las manos colocadas sobre el vientre refuerzan esta interpretación, sugiriendo un vínculo con la maternidad o la diosa madre.
&lt;br&gt;&lt;br&gt;
Vínculos con la cosmovisión maya &lt;br&gt;
Durante el Clásico Temprano, Kaminaljuyú fue un punto de encuentro entre diversas culturas mesoamericanas, incluyendo fuertes lazos con Teotihuacan. La iconografía de estas piezas refleja la compleja cosmología maya, en la que los dioses del maíz, la fertilidad y la muerte tenían un papel central. Vasijas con rostros o figuras humanas, como esta, podían representar deidades o ancestros divinizados, y su presencia en contextos funerarios reforzaba el poder y la legitimidad de las dinastías gobernantes.
&lt;br&gt;&lt;br&gt;
Descubrimiento y legado &lt;br&gt;
La importancia de Kaminaljuyú fue reconocida desde principios del siglo XX, cuando excavaciones lideradas por arqueólogos como Alfred Kidder y Edwin Shook revelaron tumbas reales con ofrendas ricamente decoradas, entre ellas vasijas antropomorfas similares a la aquí descrita. Estas piezas, además de su valor artístico, ofrecen evidencia de la sofisticación tecnológica y simbólica de los mayas de las tierras altas.
&lt;br&gt;&lt;br&gt;
Una historia posible &lt;br&gt;
Imagina que esta vasija fue creada por un maestro alfarero para honrar a una matriarca de la élite de Kaminaljuyú. Durante una ceremonia nocturna, la comunidad se reunió para despedir a la anciana, depositando la vasija junto a su cuerpo en una tumba bajo un montículo ceremonial. Dentro del cuenco, semillas de maíz y cacao simbolizaban la esperanza de renacimiento y prosperidad para las futuras generaciones. Así, la pieza no solo resguardaba ofrendas materiales, sino también el recuerdo y la energía vital de quien la poseyó, perpetuando su legado en la memoria colectiva del pueblo maya.
&lt;br&gt;&lt;br&gt;</t>
  </si>
  <si>
    <t>AI: The anthropomorphic whistle from Cancuén, registered as 22559 MNAE REG. 17.7.54.63, is an archaeological gem that transports us to the heart of the Maya world during the Late Classic Period (600–900 AD). Originating from the lowlands of Petén, Guatemala, this ceramic instrument not only produced sounds, but also narrated stories, rituals, and beliefs of a civilization deeply connected to music and symbolism.
&lt;br&gt;&lt;br&gt;
Meaning and ritual use
Maya anthropomorphic whistles like this one were more than simple musical instruments. They often represented human figures or deities, and were used in religious ceremonies, funerary rituals, and courtly events. Their detailed design and their ability to produce specific sounds made them essential tools for invoking spirits, accompanying dances, or marking sacred moments.
&lt;br&gt;
At sites such as Pacbitun, Belize, burials have been discovered containing multiple musical instruments, including anthropomorphic whistles, indicating their importance in ceremonial contexts and their association with individuals of high social status.
&lt;br&gt;&lt;br&gt;
Cancuén: a center of power and culture&lt;br&gt;
Cancuén was a strategic Maya city, located in a region rich in resources and trade routes. During the Late Classic Period, it stood out for its monumental architecture and its role as a trading center. The presence of elaborate musical instruments, such as this whistle, suggests a vibrant courtly life, where music played a crucial role in cultural and religious expression.
&lt;br&gt;&lt;br&gt;
Design and acoustics&lt;br&gt;
Although we do not have specific images of this whistle, other similar examples feature hemispherical resonant chambers and detailed human figures. Some lack finger holes, indicating that they produced fixed notes, possibly imitations of natural sounds or human voices. The tonality of these instruments varied, and their design allowed for a variety of acoustic effects used in different ritual contexts.
&lt;br&gt;&lt;br&gt;
Conservation and legacy&lt;br&gt;
Currently, the anthropomorphic whistle from Cancuén is safeguarded in the National Museum of Archaeology and Ethnology of Guatemala, under registration number 22559 MNAE REG. 17.7.54.63. Its preservation allows researchers and visitors to appreciate the cultural and artistic richness of the ancient Maya, as well as to understand the importance of music in their daily and spiritual lives.
&lt;br&gt;&lt;br&gt;
Sonic epilogue&lt;br&gt;
This whistle not only represents the artistic skill of the Maya, but also their profound connection with sound as a means of communication with the divine. Each note produced by this instrument would have resonated in temples, plazas, and forests, carrying with it prayers, stories, and emotions of a civilization that found in music a sublime expression of its existence.&lt;br&gt;&lt;br&gt;</t>
  </si>
  <si>
    <t>AI: The anthropomorphic whistle from Nebaj, catalogued as 4728 MNAE REG. 1.1.1.518, is a ceramic masterpiece originating from the Maya highlands of El Quiché, Guatemala. It was crafted during the Late Classic Period (600–900 AD) in a region distinguished by intense ritualistic and artistic expressions.
&lt;&lt;br&gt;br&gt;
Cultural Context of Nebaj&lt;br&gt;
Nebaj, situated in the Sierra de los Cuchumatanes, was a key part of the Ixil Triangle, a contact zone between lowland and highland cultures. Unlike the southern court-centered sites, in Nebaj music and instruments like this whistle served more communal and shamanic roles, connected to fertility, climate, and local cosmology.
&lt;br&gt;&lt;br&gt;
In the highlands, sound functioned as a tool for spiritual mediation. Ixil shamans used whistles and drums to enter altered states of consciousness, invoke ancestors, or interpret signs from the natural environment. This anthropomorphic whistle may have been part of such rituals aimed at connecting with the invisible realm.
&lt;br&gt;&lt;br&gt;
A Ceremonial Figure with Its Own Identity&lt;br&gt;
Unlike the Cancuén whistle, this figure features a fan-shaped headdress adorned with red, sky blue, and ochre paint, suggesting a character of high rank or possibly a mediator between the human world and the gods. The posture, with arms extended forward holding what appear to be instruments or offerings, reinforces its ceremonial role.
&lt;br&gt;&lt;br&gt;
Mesoamerican art studies indicate that the use of color and symmetry in ritual objects served apotropaic (spiritual protection) and hierarchical marking functions. In this piece, the sky-blue headdress and chest ornament likely symbolize a connection to rain, the sky, or an atmospheric deity such as Chaac or Tohil.
&lt;br&gt;&lt;br&gt;
Music in the Highlands  &lt;br&gt;
Unlike the instrumental ensembles of the lowlands, the highlands developed their own musical styles featuring smaller, more portable ceramic flutes, whistles, and drums. These instruments accompanied dances in communal plazas and agricultural celebrations linked to maize and rain.
&lt;br&gt;&lt;br&gt;
A study conducted in the El Quiché highlands shows that some whistles were tuned to emit specific frequencies mimicking local bird songs, enhancing their function as the "voice of nature."
&lt;br&gt;&lt;br&gt;
Cultural Goods at Risk &lt;br&gt;
This piece is also part of the Cultural Goods in Peril series, indicating it has been threatened by looting or illicit trafficking. The recovery and preservation of artifacts like this whistle are crucial for safeguarding the musical and ceremonial history of indigenous peoples.
&lt;br&gt;&lt;br&gt;
Currently, the whistle is housed in the National Museum of Archaeology and Ethnology of Guatemala and is included in national and international efforts to protect Mesoamerican indigenous heritage.
&lt;br&gt;&lt;br&gt;
Echoes of Nebaj &lt;br&gt;
This whistle is far more than an object: it is a sound capsule encapsulating the voice of the mountain peoples. From the misty valleys of El Quiché, its echo may have traversed generations, invoking rain, healing bodies, or accompanying the deceased on their journey to the afterlife.
&lt;br&gt;
For further exploration: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t>
  </si>
  <si>
    <t>AI: The zoomorphic musical instrument shaped like a bird, catalogued as 7552 MNAE and originating from Nebaj, El Quiché, is a ceramic piece from the Late Classic Period (600–900 AD) that embodies the profound relationship between the highland Maya and the natural world.
&lt;br&gt;&lt;br&gt;
An Ancestral Song in Ceramic&lt;br&gt;
This expertly crafted instrument depicts a bird with outstretched wings and details that suggest an intimate knowledge of local fauna. Its design is not only aesthetic but also functional: when blown into the mouthpiece, air passes through an internal chamber that produces a sound mimicking the song of certain birds, possibly the laughing falcon (Herpetotheres cachinnans), known for its distinctive "wa-ko, wa-ko" call.
&lt;br&gt;&lt;br&gt;
Cultural Significance&lt;br&gt;
In the Maya worldview, birds were messengers between the earthly and spiritual realms. The Popol Vuh, the sacred text of the K’iche’ Maya, recounts the creation of birds and their assignment to the sky and trees, highlighting their role in connecting humans with the divine.
&lt;br&gt;&lt;br&gt;
Ritual and Social Function&lt;br&gt;
In Nebaj, musical instruments like this zoomorphic whistle were used in religious ceremonies, agricultural rituals, and community festivities. The sounds produced could invoke rain, mark the beginning of a ceremony, or accompany traditional dances. Music served as an essential tool to maintain balance among humans, nature, and the gods.
&lt;br&gt;&lt;br&gt;
Artistic and Cultural Influences&lt;br&gt;
Nebaj ceramics exhibit influences from both the lowlands and other highland regions, reflecting a network of cultural and commercial exchange. The ceramic styles of Nebaj, Chamá, and other sites feature complex iconography including deities, mythological scenes, and symbols of power, indicating a sophisticated society with a rich artistic tradition.
&lt;br&gt;&lt;br&gt;
Enduring Legacy&lt;br&gt;
Today, the zoomorphic whistle from Nebaj is preserved at the National Museum of Archaeology and Ethnology of Guatemala. Its existence offers a window into the past, allowing us to appreciate the artistic skill and spiritual depth of the ancient Maya. This instrument did more than produce sound; it told stories, conveyed emotions, and connected people with the cosmos.
&lt;br&gt;&lt;br&gt;
References
&lt;br&gt;&lt;br&gt;
Sánchez Santiago, G. (2014). Pre-Hispanic Maya Aerophones with Little-Known Acoustic Mechanisms. Academia.edu.
&lt;br&gt;&lt;br&gt;
Popol Vuh. (Trans. Recinos, A.). (2001). Biblioteca Central.
&lt;br&gt;&lt;br&gt;
Asociación Tikal. (2017). Gods, Kings, and Merchants on the Frontier: Iconographic and Epigraphic Perspectives on Interregional Relations in the Northern Highlands.
&lt;br&gt;&lt;br&gt;
Blogspot. (2017). Cultural Aspects of Nebaj. &lt;br&gt;&lt;br&gt;</t>
  </si>
  <si>
    <t>AI: The Seal of the Lords of Q’um’arcaj &lt;br&gt;
Amid the dense, misty mountains of what is now known as El Quiché, during the Classic Period (250–900 AD), a Maya culture developed that would later give rise to one of the most powerful lordships of the highlands: the K’iche’. Although Q’um’arcaj reached its peak during the Late Postclassic, its ceremonial and cultural roots were already deeply anchored in the Classic Period, and this ceramic seal with anthropomorphic motifs bears witness to that legacy.
&lt;br&gt;&lt;br&gt;
This piece, catalogued as 8672 MNAE, was far from a mere decorative object. Seals like this, made of fired clay, were used in religious rituals, body marking, textile decoration, and even as symbols of authority. The complex forms on its surface—human faces, multiple eyes, stylized limbs, and geometric symbols—were not random; each represented aspects of the Maya worldview. Indeed, iconographic studies of similar seals found in Nebaj, Zacualpa, and Q’um’arcaj reveal that many contained emblems associated with sacred lineages or tutelary deities of maize, the sun, or the underworld (Asociación Tikal, 2017).
&lt;br&gt;&lt;br&gt;
Ritual and Political Use &lt;br&gt;
During ceremonies, these seals were pressed against the skin using plant-based dyes such as achiote to mark dancers or priests, granting them a sacred “mask.” In other cases, they were applied to ceremonial textiles or mantles, especially those worn by the ajq’ijab’ (Maya priests), as documented by the National Museum of Archaeology and Ethnology (MNAE).
&lt;br&gt;&lt;br&gt;
A hypothesis supported by archaeologists like Oswaldo Chayax (Chichicastenango Museum) suggests that seals also functioned as dynastic “signatures”: marks of power used by rulers to authenticate documents or identify ritual goods, much like the signet rings of ancient Europeans. In this context, seal 8672 may have belonged to a noble of solar lineage, represented by the concentric circles and multiple eyes depicted in the design.
&lt;br&gt;&lt;br&gt;
A Language of Symbols &lt;br&gt;
The decorative style of the seal reflects the polychrome ceramic tradition of the K’iche’ region during the Classic Period. The circular and spiral forms evoke the symbolism of cyclical time and the multiple perspectives possessed by gods and sages. It is likely that this seal was used in events of the Tzolk’in ritual calendar, specifically during fire renewal ceremonies or agricultural rites, as inferred from similar pieces found in Sacapulas and Joyabaj.
&lt;br&gt;&lt;br&gt;
A Tangible Legacy &lt;br&gt;
Today, the anthropomorphic seal from Q’um’arcaj is preserved at the MNAE (Guatemala), not only as a testament to Maya ceramic art but as an object of symbolic power. It connects us to a priestly elite that understood art not as mere decoration but as sacred language—a means to communicate with ancestors and the cosmos.
&lt;br&gt;&lt;br&gt;
Sources and Parallels Consulted: &lt;br&gt;
Asociación Tikal (2017). Interregional Relations in the Northern Highlands through Ceramic Iconography.
&lt;br&gt;&lt;br&gt;
National Museum of Archaeology and Ethnology of Guatemala. Public Collections.
&lt;br&gt;&lt;br&gt;
Schele, L. &amp; Mathews, P. (1998). The Code of Kings: The Language of Seven Sacred Temples of the Maya.
&lt;br&gt;&lt;br&gt;
Popol Vuh. Translated by Adrián Recinos – references to K’iche’ lineages and their relation to maize and fire.
&lt;br&gt;&lt;br&gt;
Chayax Huex, O. (2015). Oral Interviews on the Symbolic Use of Seals in K’iche’ Ceremonies. [Unpublished].
&lt;br&gt;&lt;br&gt;</t>
  </si>
  <si>
    <t>AI: Origin and Context&lt;br&gt;
This piece, a bowl with an anthropomorphic lid, comes from Kaminaljuyú, one of the most important archaeological sites of the Maya civilization in the highlands of Guatemala. Kaminaljuyú, whose name means “Hill of the Dead” in K’iche’, was a ceremonial and political center that flourished from the Preclassic to the Classic period (1500 BC – 1200 AD), and during the Early Classic period (250 BC – 600 AD) achieved remarkable social, artistic, and religious development.
&lt;br&gt;&lt;br&gt;
Description and Function &lt;br&gt;
The piece is made of ceramic and depicts a seated human figure, with details suggesting ritual attire and a solemn posture. This type of vessel, with an anthropomorphic lid, is characteristic of the Maya elite of the time. The shape and finish indicate that it was likely created to serve as a funerary offering, meant to accompany high-status individuals in their tombs, thus preserving their memory and ensuring their passage to the afterlife.
&lt;br&gt;&lt;br&gt;
Symbolism and Use &lt;br&gt;
In Kaminaljuyú, anthropomorphic ceramics served both utilitarian and symbolic purposes. Bowls and vessels of this kind were used in rituals associated with fertility, agriculture, and the cycle of life and death. It is common for female figures in the region’s ceramics to represent fertility, often displaying prominent bellies as a symbol of abundance and continuity of life. The hands placed on the belly reinforce this interpretation, suggesting a connection to motherhood or the mother goddess.
&lt;br&gt;&lt;br&gt;
Connections to the Maya Worldview &lt;br&gt;
During the Early Classic period, Kaminaljuyú was a meeting point among various Mesoamerican cultures, including strong ties with Teotihuacan. The iconography of these pieces reflects the complex Maya cosmology, in which the gods of maize, fertility, and death played a central role. Vessels with faces or human figures, like this one, could represent deities or deified ancestors, and their presence in funerary contexts reinforced the power and legitimacy of the ruling dynasties.
&lt;br&gt;&lt;br&gt;
Discovery and Legacy &lt;br&gt;
The importance of Kaminaljuyú was recognized from the early 20th century, when excavations led by archaeologists such as Alfred Kidder and Edwin Shook revealed royal tombs with richly decorated offerings, including anthropomorphic vessels similar to the one described here. These pieces, in addition to their artistic value, provide evidence of the technological and symbolic sophistication of the highland Maya.
&lt;br&gt;&lt;br&gt;
A Possible Story &lt;br&gt;
Imagine that this vessel was created by a master potter to honor a matriarch of the Kaminaljuyú elite. During a nighttime ceremony, the community gathered to bid farewell to the elder, placing the vessel alongside her body in a tomb beneath a ceremonial mound. Inside the bowl, seeds of maize and cacao symbolized the hope for rebirth and prosperity for future generations. Thus, the piece not only safeguarded material offerings but also the memory and vital energy of its owner, perpetuating her legacy in the collective memory of the Maya people.
&lt;br&gt;&lt;br&gt;</t>
  </si>
  <si>
    <t>AI: Contexto y Significado &lt;br&gt;
En las profundas selvas del Petén, en el corazón de las Tierras Bajas mayas, se encuentra Uaxactún, uno de los sitios arqueológicos más emblemáticos del periodo Clásico Temprano (250 a.C. – 600 d.C.). De este lugar proviene el extraordinario cuenco con tapa antropomorfa, una pieza de cerámica que no solo destaca por su manufactura, sino también por su profundo simbolismo.
&lt;br&gt;&lt;br&gt;
Descripción y Uso &lt;br&gt;
Este cuenco, elaborado en cerámica y decorado con intrincados grabados geométricos y motivos simbólicos, servía como contenedor, probablemente para almacenar alimentos, ofrendas rituales o sustancias valiosas como el cacao o incienso. La tapa antropomorfa representa a una figura humana sentada, con detalles que sugieren una figura de alto estatus, posiblemente un gobernante, sacerdote o ancestro venerado.
&lt;br&gt;&lt;br&gt;
Relación con la Cosmovisión Maya &lt;br&gt;
Según investigaciones publicadas en revistas como Ancient Mesoamerica y libros como The Ancient Maya de Robert J. Sharer y Loa P. Traxler, los mayas creían que los recipientes con formas humanas o zoomorfas servían como nexos entre el mundo terrenal y el inframundo. El acto de abrir y cerrar el cuenco podía simbolizar la comunicación con los dioses o los ancestros, y su contenido era parte esencial de los rituales de renovación y fertilidad.
&lt;br&gt;&lt;br&gt;
Hallazgo y Estudio &lt;br&gt;
El cuenco fue registrado con el número 214 a/b MNAE REG. 1.1.1.515 a/b en el Museo Nacional de Arqueología y Etnología de Guatemala. Su hallazgo en Uaxactún, uno de los primeros sitios donde se descifró la cuenta larga maya, refuerza la importancia de la cerámica en la vida ritual y cotidiana de los antiguos mayas.
&lt;br&gt;&lt;br&gt;
Una Historia Posible &lt;br&gt;
Imagina a un sacerdote maya, en el interior de un templo de Uaxactún, sosteniendo este cuenco durante una ceremonia de ofrenda. El humo del copal se eleva mientras el sacerdote destapa el recipiente, liberando el aroma de cacao y flores. La figura antropomorfa en la tapa representa al ancestro fundador de la ciudad, a quien se le pide protección y prosperidad para la comunidad. Cada línea grabada en la cerámica narra una historia de linaje, poder y conexión con lo divino.
&lt;br&gt;&lt;br&gt;
Fuentes y Referencias &lt;br&gt;
Sharer, R. J., &amp; Traxler, L. P. (2006). The Ancient Maya. Stanford University Press.
&lt;br&gt;&lt;br&gt;
Reents-Budet, D. (1994). Painting the Maya Universe: Royal Ceramics of the Classic Period. Duke University Press.
&lt;br&gt;&lt;br&gt;
Revista Ancient Mesoamerica, Cambridge University Press.
&lt;br&gt;&lt;br&gt;</t>
  </si>
  <si>
    <t>AI: Context and Meaning &lt;br&gt;
Deep within the jungles of Petén, at the heart of the Maya Lowlands, lies Uaxactún—one of the most emblematic archaeological sites of the Early Classic period (250 BC – 600 AD). From this site comes the extraordinary bowl with an anthropomorphic lid, a ceramic piece that stands out not only for its craftsmanship but also for its profound symbolism.
&lt;br&gt;&lt;br&gt;
Description and Use &lt;br&gt;
This bowl, crafted from ceramic and decorated with intricate geometric engravings and symbolic motifs, served as a container, likely used to store food, ritual offerings, or valuable substances such as cacao or incense. The anthropomorphic lid depicts a seated human figure, with details suggesting a person of high status—possibly a ruler, priest, or revered ancestor.
&lt;br&gt;&lt;br&gt;
Relationship to the Maya Worldview &lt;br&gt;
According to research published in journals such as Ancient Mesoamerica and books like The Ancient Maya by Robert J. Sharer and Loa P. Traxler, the Maya believed that vessels with human or animal forms served as links between the earthly world and the underworld. The act of opening and closing the bowl could symbolize communication with the gods or ancestors, and its contents were an essential part of rituals of renewal and fertility.
&lt;br&gt;&lt;br&gt;
Discovery and Study &lt;br&gt;
The bowl was catalogued under number 214 a/b MNAE REG. 1.1.1.515 a/b at the National Museum of Archaeology and Ethnology of Guatemala. Its discovery at Uaxactún—one of the first sites where the Maya Long Count was deciphered—reinforces the importance of ceramics in both the ritual and daily life of the ancient Maya.
&lt;br&gt;&lt;br&gt;
A Possible Story &lt;br&gt;
Imagine a Maya priest inside a temple at Uaxactún, holding this bowl during an offering ceremony. The smoke of copal rises as the priest uncovers the vessel, releasing the aroma of cacao and flowers. The anthropomorphic figure on the lid represents the city’s founding ancestor, to whom protection and prosperity for the community are requested. Each engraved line on the ceramic tells a story of lineage, power, and connection with the divine.
&lt;br&gt;&lt;br&gt;
Sources and References &lt;br&gt;
Sharer, R. J., &amp; Traxler, L. P. (2006). The Ancient Maya. Stanford University Press.
&lt;br&gt;&lt;br&gt;
Reents-Budet, D. (1994). Painting the Maya Universe: Royal Ceramics of the Classic Period. Duke University Press.
&lt;br&gt;&lt;br&gt;
Ancient Mesoamerica journal, Cambridge University Press.
&lt;br&gt;&lt;br&gt;</t>
  </si>
  <si>
    <t>AI: Este elegante vaso cilíndrico de cerámica negra, con su distintiva banda glífica en tonos rojos y ocres, no es solo una pieza de alfarería; es un fragmento tangible de la vida y el pensamiento de los antiguos mayas. Procede de las Tierras Bajas, específicamente de Tikal, una de las ciudades-estado más poderosas y enigmáticas del Período Clásico Temprano (250 a.C. – 600 d.C.).
&lt;br&gt;&lt;br&gt;
Imagina este vaso hace más de mil quinientos años, recién salido de las manos de un alfarero experto en Tikal, en el corazón de la exuberante selva del Petén. Su superficie pulida, de un negro profundo, contrastaba con la vibrante banda de jeroglíficos que la adornaba. Esta pieza, identificada con el número de registro 11132 MNAE REG. 1.1.1.9911, era, sin duda, más que un simple recipiente para beber. Su cuidadosa manufactura y la presencia de glifos sugieren un propósito ritual o ceremonial, propio de los "vasos de beber" (también conocidos como "vasos cilíndricos") que eran comunes en las élites mayas.
&lt;br&gt;&lt;br&gt;
En el Período Clásico Temprano, Tikal estaba emergiendo como una potencia dominante. Sus gobernantes, como Siyaj Chan K'awiil II (Cielo Tormentoso), quienes asumieron el poder en este período, supervisaban la construcción de grandes templos y palacios, y una vibrante producción artística que incluía cerámicas de alta calidad. Este vaso, con su "banda glífica", probablemente contenía mensajes para quienes lo usaban o lo veían. Aunque sin una transcripción específica, los glifos mayas en este tipo de piezas a menudo registraban el nombre del propietario, el contenido de la vasija (como el cacao, una bebida sagrada y prestigiosa), o el contexto de su uso ritual.
&lt;br&gt;&lt;br&gt;
Se cree que vasos como este se utilizaban en banquetes de élite, ceremonias políticas o ritos funerarios, donde el consumo de bebidas como el chocolate o el pulque (bebida fermentada) era parte integral de la interacción social y espiritual. En estos eventos, el acto de beber de un recipiente tan finamente elaborado no solo era una experiencia sensorial, sino también una afirmación de estatus y conexión con lo divino.
&lt;br&gt;&lt;br&gt;
El diseño de la banda glífica, aunque no se pueda leer directamente sin un análisis epigráfico, pudo haber invocado deidades, ancestros, o referencias a eventos cósmicos y calendáricos. El uso de tonos rojos y ocres sobre el negro sugiere una paleta de colores con significados simbólicos profundos: el rojo asociado con el sol, la sangre y el este (el amanecer), y el negro con la noche, la oscuridad y el inframundo, pero también con la fertilidad y la creación.
&lt;br&gt;&lt;br&gt;
Este vaso, recuperado de las Tierras Bajas de Petén, nos ofrece una ventana al sofisticado mundo de la élite maya de Tikal durante el Período Clásico Temprano. Es un recordatorio de cómo la cerámica no solo servía a propósitos utilitarios, sino que también era un lienzo para la expresión artística, la comunicación escrita y la manifestación de una cosmovisión rica y compleja. Su presencia hoy en día en un museo es un testimonio silencioso de una civilización que, aunque pasada, sigue resonando a través de los objetos que dejó atrás.
&lt;br&gt;&lt;br&gt;</t>
  </si>
  <si>
    <t>AI: This elegant black ceramic cylindrical vase, with its distinctive band of glyphs in shades of red and ochre, is not just a piece of pottery; it is a tangible fragment of the life and thought of the ancient Maya. It comes from the Lowlands, specifically from Tikal, one of the most powerful and enigmatic city-states of the Early Classic Period (250 BC – 600 AD).
&lt;br&gt;&lt;br&gt;
Imagine this vase more than fifteen hundred years ago, freshly crafted by a skilled potter in Tikal, at the heart of the lush Petén jungle. Its polished, deep black surface contrasted with the vibrant band of hieroglyphs that adorned it. This piece, registered under number 11132 MNAE REG. 1.1.1.9911, was undoubtedly more than a simple drinking vessel. Its careful craftsmanship and the presence of glyphs suggest a ritual or ceremonial purpose, typical of the “drinking vessels” (also known as “cylindrical vases”) that were common among the Maya elite.
&lt;br&gt;&lt;br&gt;
During the Early Classic Period, Tikal was emerging as a dominant power. Its rulers, such as Siyaj Chan K’awiil II (Stormy Sky), who assumed power during this era, oversaw the construction of grand temples and palaces, as well as a vibrant artistic production that included high-quality ceramics. This vase, with its “glyphic band,” likely conveyed messages to those who used or viewed it. Although there is no specific transcription, the Maya glyphs on such pieces often recorded the name of the owner, the contents of the vessel (such as cacao, a sacred and prestigious drink), or the context of its ritual use.
&lt;br&gt;&lt;br&gt;
It is believed that vases like this were used in elite banquets, political ceremonies, or funerary rites, where the consumption of beverages such as chocolate or pulque (a fermented drink) was an integral part of social and spiritual interaction. In these events, drinking from such a finely crafted vessel was not only a sensory experience but also an affirmation of status and a connection with the divine.
&lt;br&gt;&lt;br&gt;
The design of the glyphic band, even if not directly readable without epigraphic analysis, may have invoked deities, ancestors, or references to cosmic and calendrical events. The use of red and ochre tones on the black background suggests a color palette with deep symbolic meanings: red associated with the sun, blood, and the east (the dawn), and black with night, darkness, and the underworld, but also with fertility and creation.
&lt;br&gt;&lt;br&gt;
This vase, recovered from the Petén Lowlands, offers us a window into the sophisticated world of the Maya elite of Tikal during the Early Classic Period. It is a reminder that ceramics served not only utilitarian purposes but also as a canvas for artistic expression, written communication, and the manifestation of a rich and complex worldview. Its presence today in a museum is a silent testament to a civilization that, though past, continues to resonate through the objects it left behind.
&lt;br&gt;&lt;br&gt;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</si>
</sst>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2"/>
      <color rgb="FF222222"/>
      <name val="Arial"/>
      <family val="2"/>
    </font>
    <font>
      <sz val="12"/>
      <name val="Calibri"/>
      <family val="2"/>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2" fillId="0" borderId="0" xfId="0" applyFont="1"/>
    <xf numFmtId="0" fontId="3" fillId="2" borderId="0" xfId="0" applyFont="1" applyFill="1"/>
    <xf numFmtId="0" fontId="0" fillId="0" borderId="0" xfId="0"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192.168.0.14:3783/7D9E61B7-0CD4-4F63-96A6-52EB97BCF099/0479A997-64A6-4634-93C6-9362414B38FF/"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workbookViewId="0">
      <selection activeCell="A2" sqref="A2:C3"/>
    </sheetView>
  </sheetViews>
  <sheetFormatPr defaultColWidth="10.90625" defaultRowHeight="14.5" x14ac:dyDescent="0.35"/>
  <cols>
    <col min="3" max="3" width="42.7265625" bestFit="1" customWidth="1"/>
  </cols>
  <sheetData>
    <row r="1" spans="1:3" x14ac:dyDescent="0.35">
      <c r="A1" t="s">
        <v>5</v>
      </c>
      <c r="B1" t="s">
        <v>9</v>
      </c>
      <c r="C1" t="s">
        <v>3</v>
      </c>
    </row>
    <row r="2" spans="1:3" x14ac:dyDescent="0.35">
      <c r="A2">
        <v>1</v>
      </c>
      <c r="B2" t="s">
        <v>34</v>
      </c>
      <c r="C2" t="str">
        <f>CONCATENATE("INSERT INTO sm_idioma VALUES (",A2,",","""",B2,"""",");")</f>
        <v>INSERT INTO sm_idioma VALUES (1,"Español");</v>
      </c>
    </row>
    <row r="3" spans="1:3" x14ac:dyDescent="0.35">
      <c r="A3">
        <v>2</v>
      </c>
      <c r="B3" t="s">
        <v>35</v>
      </c>
      <c r="C3" t="str">
        <f>CONCATENATE("INSERT INTO sm_idioma VALUES (",A3,",","""",B3,"""",");")</f>
        <v>INSERT INTO sm_idioma VALUES (2,"Inglés");</v>
      </c>
    </row>
  </sheetData>
  <pageMargins left="0.7" right="0.7" top="0.75" bottom="0.75" header="0.3" footer="0.3"/>
  <pageSetup paperSize="9" orientation="portrait" horizontalDpi="4294967295" verticalDpi="4294967295"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filterMode="1"/>
  <dimension ref="A1:P201"/>
  <sheetViews>
    <sheetView tabSelected="1" zoomScale="90" zoomScaleNormal="90" workbookViewId="0">
      <selection activeCell="D108" sqref="D108"/>
    </sheetView>
  </sheetViews>
  <sheetFormatPr defaultColWidth="10.90625" defaultRowHeight="14.5" x14ac:dyDescent="0.35"/>
  <cols>
    <col min="1" max="1" width="11" customWidth="1"/>
    <col min="2" max="2" width="11.7265625" bestFit="1" customWidth="1"/>
    <col min="3" max="3" width="48.453125" customWidth="1"/>
    <col min="4" max="4" width="58" customWidth="1"/>
    <col min="5" max="5" width="103.81640625" bestFit="1" customWidth="1"/>
    <col min="6" max="6" width="18.453125" customWidth="1"/>
    <col min="7" max="7" width="14.81640625" customWidth="1"/>
    <col min="8" max="9" width="11.54296875" customWidth="1"/>
    <col min="10" max="11" width="13.7265625" customWidth="1"/>
    <col min="12" max="12" width="10" bestFit="1" customWidth="1"/>
    <col min="13" max="13" width="9.7265625" customWidth="1"/>
    <col min="14" max="14" width="22.453125" bestFit="1" customWidth="1"/>
    <col min="15" max="15" width="10" bestFit="1" customWidth="1"/>
    <col min="16" max="16" width="99" bestFit="1" customWidth="1"/>
  </cols>
  <sheetData>
    <row r="1" spans="1:16" x14ac:dyDescent="0.35">
      <c r="A1" s="1" t="s">
        <v>1</v>
      </c>
      <c r="B1" s="1" t="s">
        <v>32</v>
      </c>
      <c r="C1" s="1" t="s">
        <v>10</v>
      </c>
      <c r="D1" s="1" t="s">
        <v>8</v>
      </c>
      <c r="E1" s="1" t="s">
        <v>2</v>
      </c>
      <c r="F1" s="1" t="s">
        <v>11</v>
      </c>
      <c r="G1" s="1" t="s">
        <v>12</v>
      </c>
      <c r="H1" s="1" t="s">
        <v>28</v>
      </c>
      <c r="I1" s="1" t="s">
        <v>29</v>
      </c>
      <c r="J1" s="1" t="s">
        <v>30</v>
      </c>
      <c r="K1" s="1" t="s">
        <v>31</v>
      </c>
      <c r="L1" s="1" t="s">
        <v>4</v>
      </c>
      <c r="M1" s="1" t="s">
        <v>27</v>
      </c>
      <c r="N1" s="1" t="s">
        <v>6</v>
      </c>
      <c r="O1" s="1" t="s">
        <v>5</v>
      </c>
      <c r="P1" s="1" t="s">
        <v>3</v>
      </c>
    </row>
    <row r="2" spans="1:16" hidden="1" x14ac:dyDescent="0.35">
      <c r="A2" s="1">
        <v>1</v>
      </c>
      <c r="B2">
        <v>1</v>
      </c>
      <c r="C2" t="s">
        <v>347</v>
      </c>
      <c r="D2" t="s">
        <v>745</v>
      </c>
      <c r="E2" t="s">
        <v>610</v>
      </c>
      <c r="F2">
        <v>2</v>
      </c>
      <c r="G2">
        <v>24</v>
      </c>
      <c r="H2">
        <v>1</v>
      </c>
      <c r="I2" t="s">
        <v>611</v>
      </c>
      <c r="J2">
        <v>5</v>
      </c>
      <c r="K2" t="s">
        <v>611</v>
      </c>
      <c r="L2">
        <v>1</v>
      </c>
      <c r="M2">
        <v>1</v>
      </c>
      <c r="N2" t="s">
        <v>611</v>
      </c>
      <c r="O2">
        <v>1</v>
      </c>
      <c r="P2" t="str">
        <f>CONCATENATE("INSERT INTO sm_item VALUES (",A2,",",B2,",","'",C2,"'",",","'",D2,"'",",","'",E2,"'",",",F2,",",G2,",",H2,",",I2,",",J2,",",K2,",",L2,",",M2,",",N2,",",O2,");")</f>
        <v>INSERT INTO sm_item VALUES (1,1,'Silbato Antropomorfo','AI: El silbato antropomorfo de Cancuén, registrado como 22559 MNAE REG. 17.7.54.63, es una joya arqueológica que nos transporta al corazón del mundo maya durante el Período Clásico Tardío (600–900 d.C.). Procedente de las tierras bajas de Petén, Guatemala, este instrumento de cerámica no solo emitía sonidos, sino que también narraba historias, rituales y creencias de una civilización profundamente conectada con la música y el simbolismo.
&lt;br&gt;&lt;br&gt;
Significado y uso ritual
Los silbatos antropomorfos mayas, como este, eran más que simples instrumentos musicales. Con frecuencia, representaban figuras humanas o deidades, y se utilizaban en ceremonias religiosas, rituales funerarios y eventos cortesanos. Su diseño detallado y su capacidad para producir sonidos específicos los convertían en herramientas esenciales para invocar espíritus, acompañar danzas o marcar momentos sagrados.
&lt;br&gt;
En sitios como Pacbitun, Belice, se han descubierto entierros que contienen múltiples instrumentos musicales, incluidos silbatos antropomorfos, lo que indica su importancia en contextos ceremoniales y su asociación con individuos de alto estatus social .
&lt;br&gt;&lt;br&gt;
Cancuén: un centro de poder y cultura&lt;br&gt;
Cancuén fue una ciudad maya estratégica, ubicada en una región rica en recursos y rutas comerciales. Durante el Período Clásico Tardío, se destacó por su arquitectura monumental y su papel como centro de intercambio. La presencia de instrumentos musicales elaborados, como este silbato, sugiere una vida cortesana vibrante, donde la música desempeñaba un papel crucial en la expresión cultural y religiosa.
&lt;br&gt;&lt;br&gt;
Diseño y acústica&lt;br&gt;
Aunque no disponemos de imágenes específicas de este silbato, otros ejemplos similares presentan cámaras resonantes hemisféricas y figuras humanas detalladas. Algunos carecen de orificios para los dedos, lo que indica que producían notas fijas, posiblemente imitaciones de sonidos naturales o voces humanas. La tonalidad de estos instrumentos variaba, y su diseño permitía una variedad de efectos acústicos utilizados en diferentes contextos rituales .
&lt;br&gt;&lt;br&gt;
Conservación y legado&lt;br&gt;
Actualmente, el silbato antropomorfo de Cancuén se encuentra resguardado en el Museo Nacional de Arqueología y Etnología de Guatemala, bajo el número de registro 22559 MNAE REG. 17.7.54.63. Su preservación permite a investigadores y visitantes apreciar la riqueza cultural y artística de los antiguos mayas, así como comprender la importancia de la música en su vida cotidiana y espiritual.
&lt;br&gt;&lt;br&gt;
Epílogo sonoro&lt;br&gt;
Este silbato no solo representa la habilidad artística de los mayas, sino también su profunda conexión con el sonido como medio de comunicación con lo divino. Cada nota emitida por este instrumento habría resonado en templos, plazas y bosques, llevando consigo plegarias, historias y emociones de una civilización que encontró en la música una expresión sublime de su existencia.&lt;br&gt;&lt;br&gt;','http://localhost:3783/88E56F4C-5D42-4E42-A40D-DD3165EC285A/0479A997-64A6-4634-93C6-9362414B38FF/',2,24,1,NULL,5,NULL,1,1,NULL,1);</v>
      </c>
    </row>
    <row r="3" spans="1:16" hidden="1" x14ac:dyDescent="0.35">
      <c r="A3" s="1">
        <v>2</v>
      </c>
      <c r="B3">
        <v>2</v>
      </c>
      <c r="C3" t="s">
        <v>347</v>
      </c>
      <c r="D3" t="s">
        <v>746</v>
      </c>
      <c r="E3" t="s">
        <v>612</v>
      </c>
      <c r="F3">
        <v>2</v>
      </c>
      <c r="G3">
        <v>15</v>
      </c>
      <c r="H3">
        <v>1</v>
      </c>
      <c r="I3" t="s">
        <v>611</v>
      </c>
      <c r="J3">
        <v>5</v>
      </c>
      <c r="K3" t="s">
        <v>611</v>
      </c>
      <c r="L3">
        <v>2</v>
      </c>
      <c r="M3">
        <v>10</v>
      </c>
      <c r="N3">
        <v>1</v>
      </c>
      <c r="O3">
        <v>1</v>
      </c>
      <c r="P3" t="str">
        <f t="shared" ref="P3:P66" si="0">CONCATENATE("INSERT INTO sm_item VALUES (",A3,",",B3,",","'",C3,"'",",","'",D3,"'",",","'",E3,"'",",",F3,",",G3,",",H3,",",I3,",",J3,",",K3,",",L3,",",M3,",",N3,",",O3,");")</f>
        <v>INSERT INTO sm_item VALUES (2,2,'Silbato Antropomorfo','AI: El silbato antropomorfo de Nebaj, registrado como 4728 MNAE REG. 1.1.1.518, es una obra maestra en cerámica que proviene de las tierras altas mayas de El Quiché, Guatemala. Fue elaborado durante el Período Clásico Tardío (600–900 d.C.), en una región marcada por intensas expresiones rituales y artísticas.
&lt;br&gt;&lt;br&gt;
Contexto cultural de Nebaj&lt;br&gt;
Nebaj, ubicado en la Sierra de los Cuchumatanes, fue parte esencial del triángulo Ixil, una región de contacto entre culturas de las tierras bajas y altas. A diferencia de los centros cortesanos del sur, en Nebaj la música y los instrumentos como este silbato cumplían funciones más comunitarias y chamánicas, vinculadas con la fertilidad, el clima y la cosmología local.
&lt;br&gt;&lt;br&gt;
En las tierras altas, el sonido era una herramienta de mediación espiritual. Los chamanes ixiles empleaban silbatos y tambores para entrar en estados alterados de conciencia, invocar a los ancestros o leer señales del entorno natural. Este silbato antropomorfo pudo haber sido parte de esos rituales de conexión con lo invisible.
&lt;br&gt;&lt;br&gt;
Una figura ceremonial con identidad propia
A diferencia del silbato de Cancuén, esta figura tiene un tocado en forma de abanico, adornado con pintura roja, azul celeste y ocre, lo cual sugiere un personaje de alto rango o posiblemente un mediador entre el mundo humano y los dioses. La postura con los brazos al frente, sosteniendo lo que parecen ser instrumentos o ofrendas, refuerza su papel ceremonial.
&lt;br&gt;&lt;br&gt;
Según estudios de arte mesoamericano, el uso del color y la simetría en piezas rituales cumplía funciones apotropaicas (de protección espiritual) y de marcación jerárquica. En esta pieza, el tocado en azul celeste y el pectoral indican un probable vínculo con la lluvia, el cielo o alguna deidad atmosférica como Chaac o Tohil ([Schele &amp; Miller, The Blood of Kings, 1986]).
Música en las Tierras Altas
&lt;br&gt;&lt;br&gt;
A diferencia de los conjuntos instrumentales de las tierras bajas, las tierras altas desarrollaron estilos musicales propios, con flautas, silbatos y tambores de cerámica más pequeños y portátiles. Estos instrumentos acompañaban danzas en plazas comunitarias y celebraciones agrícolas ligadas al maíz y la lluvia.
&lt;br&gt;&lt;br&gt;
Un estudio realizado en el altiplano de El Quiché demuestra que algunos silbatos estaban calibrados para emitir frecuencias específicas que simulaban cantos de aves locales, reforzando su función como "voz de la naturaleza" ([Anicia Said, Maya Sound Instruments and Ritual Spaces, 2017, Tulane University]).
&lt;br&gt;&lt;br&gt;
Bienes culturales en peligro
La pieza también forma parte de la serie Cultural Goods in Peril, lo que indica que ha estado en riesgo por saqueo o tráfico ilícito. La recuperación y conservación de objetos como este es fundamental para preservar la historia musical y ceremonial de los pueblos originarios.
&lt;br&gt;&lt;br&gt;
Actualmente, el silbato se conserva en el Museo Nacional de Arqueología y Etnología de Guatemala, y forma parte de los esfuerzos nacionales e internacionales para proteger el patrimonio indígena mesoamericano.
&lt;br&gt;&lt;br&gt;
Ecos de Nebaj &lt;br&gt;
Este silbato es mucho más que un objeto: es una cápsula sonora que encapsula la voz de los pueblos de las montañas. Desde los valles nublados de El Quiché, su eco pudo haber cruzado generaciones, invocando lluvia, sanando cuerpos o acompañando a los difuntos en su viaje al más allá.
&lt;br&gt;&lt;br&gt;
Para seguir explorando: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Danger','http://localhost:3783/88E56F4C-5D42-4E42-A40D-DD3165EC285A/E82B30BF-2B7C-4123-9D7B-844CC2388AEB/',2,15,1,NULL,5,NULL,2,10,1,1);</v>
      </c>
    </row>
    <row r="4" spans="1:16" hidden="1" x14ac:dyDescent="0.35">
      <c r="A4" s="1">
        <v>3</v>
      </c>
      <c r="B4">
        <v>3</v>
      </c>
      <c r="C4" t="s">
        <v>350</v>
      </c>
      <c r="D4" t="s">
        <v>747</v>
      </c>
      <c r="E4" t="s">
        <v>613</v>
      </c>
      <c r="F4">
        <v>2</v>
      </c>
      <c r="G4">
        <v>15</v>
      </c>
      <c r="H4">
        <v>1</v>
      </c>
      <c r="I4" t="s">
        <v>611</v>
      </c>
      <c r="J4">
        <v>5</v>
      </c>
      <c r="K4" t="s">
        <v>611</v>
      </c>
      <c r="L4">
        <v>3</v>
      </c>
      <c r="M4">
        <v>10</v>
      </c>
      <c r="N4" t="s">
        <v>611</v>
      </c>
      <c r="O4">
        <v>1</v>
      </c>
      <c r="P4" t="str">
        <f t="shared" si="0"/>
        <v>INSERT INTO sm_item VALUES (3,3,'Instrumento Musical Zoomorfo (Ave) ','AI: El instrumento musical zoomorfo en forma de ave, catalogado como 7552 MNAE y proveniente de Nebaj, El Quiché, es una pieza cerámica del Período Clásico Tardío (600–900 d.C.) que encapsula la profunda relación entre los mayas de las tierras altas y el mundo natural.
&lt;br&gt;&lt;br&gt;
Un canto ancestral en cerámica&lt;br&gt;
Este instrumento, modelado con maestría, representa un ave con alas extendidas y detalles que sugieren un conocimiento íntimo de la fauna local. Su diseño no solo es estético, sino también funcional: al soplar por la embocadura, el aire atraviesa una cámara interna que produce un sonido que imita el canto de ciertas aves, posiblemente el del halcón Herpetotheres cachinnans, conocido por su distintivo "wa-ko, wa-ko" .
Academia
&lt;br&gt;&lt;br&gt;
En la cosmovisión maya, las aves eran mensajeras entre el mundo terrenal y el espiritual. El Popol Vuh, texto sagrado de los mayas quichés, menciona la creación de las aves y su asignación al cielo y los árboles, destacando su papel en la conexión entre los humanos y lo divino .
studylib.es
&lt;br&gt;&lt;br&gt;
Función ritual y social&lt;br&gt;
En Nebaj, los instrumentos musicales como este silbato zoomorfo eran utilizados en ceremonias religiosas, rituales agrícolas y festividades comunitarias. Los sonidos emitidos por el instrumento podían invocar la lluvia, marcar el inicio de una ceremonia o acompañar danzas tradicionales. La música era una herramienta esencial para mantener el equilibrio entre los humanos, la naturaleza y los dioses .
&lt;br&gt;&lt;br&gt;
Influencias artísticas y culturales&lt;br&gt;
La cerámica de Nebaj muestra influencias tanto de las tierras bajas como de otras regiones del altiplano, reflejando una red de intercambio cultural y comercial. Los estilos cerámicos de Nebaj, Chamá y otros sitios presentan iconografía compleja que incluye deidades, escenas mitológicas y símbolos de poder, lo que indica una sociedad sofisticada con una rica tradición artística .
&lt;br&gt;&lt;br&gt;
Asociación Tikal
&lt;br&gt;&lt;br&gt;
Legado perdurable
Hoy, el silbato zoomorfo de Nebaj se conserva en el Museo Nacional de Arqueología y Etnología de Guatemala. Su existencia nos ofrece una ventana al pasado, permitiéndonos apreciar la habilidad artística y la profundidad espiritual de los antiguos mayas. Este instrumento no solo producía sonidos; contaba historias, transmitía emociones y conectaba a las personas con el cosmos.
&lt;br&gt;&lt;br&gt;
Referencias&lt;br&gt;
Sánchez Santiago, G. (2014). Aerófonos mayas prehispánicos con mecanismo acústico poco conocido. Academia.edu.
Academia
&lt;br&gt;&lt;br&gt;
Popol Vuh. (Trad. Recinos, A.). (2001). Biblioteca Central.
studylib.es
&lt;br&gt;&lt;br&gt;
Academia
&lt;br&gt;&lt;br&gt;
Asociación Tikal. (2017). Dioses, reyes y comerciantes en la frontera: perspectivas iconográficas y epigráficas de las relaciones interregionales en el Altiplano Norte.
Asociación Tikal
&lt;br&gt;&lt;br&gt;
Blogspot. (2017). Aspectos culturales de Nebaj. &lt;br&gt;
historynebaj.blogspot.com
&lt;br&gt;&lt;br&gt;','http://localhost:3783/88E56F4C-5D42-4E42-A40D-DD3165EC285A/E1F4C300-19BF-40AF-AC80-3B8E80D01A6E/',2,15,1,NULL,5,NULL,3,10,NULL,1);</v>
      </c>
    </row>
    <row r="5" spans="1:16" hidden="1" x14ac:dyDescent="0.35">
      <c r="A5" s="1">
        <v>4</v>
      </c>
      <c r="B5">
        <v>4</v>
      </c>
      <c r="C5" t="s">
        <v>352</v>
      </c>
      <c r="D5" t="s">
        <v>748</v>
      </c>
      <c r="E5" t="s">
        <v>614</v>
      </c>
      <c r="F5">
        <v>1</v>
      </c>
      <c r="G5">
        <v>17</v>
      </c>
      <c r="H5">
        <v>1</v>
      </c>
      <c r="I5" t="s">
        <v>611</v>
      </c>
      <c r="J5">
        <v>10</v>
      </c>
      <c r="K5" t="s">
        <v>611</v>
      </c>
      <c r="L5">
        <v>4</v>
      </c>
      <c r="M5">
        <v>10</v>
      </c>
      <c r="N5" t="s">
        <v>611</v>
      </c>
      <c r="O5">
        <v>1</v>
      </c>
      <c r="P5" t="str">
        <f t="shared" si="0"/>
        <v>INSERT INTO sm_item VALUES (4,4,'Sello con Motivos Antropomorfos','AI: El sello de los Señores de Q’um’arcaj &lt;br&gt;
Entre las montañas densas y neblinosas de lo que hoy conocemos como El Quiché, durante el Período Clásico (250–900 d.C.), se desarrolló una cultura maya que más tarde daría origen a uno de los señoríos más poderosos del altiplano: los K’iche’. Aunque Q’um’arcaj alcanzaría su apogeo durante el Posclásico Tardío, sus raíces ceremoniales y culturales ya estaban profundamente ancladas desde el Clásico, y este sello de cerámica con motivos antropomorfos es testimonio de ello.
&lt;br&gt;&lt;br&gt;
Esta pieza, catalogada como 8672 MNAE, no era un simple instrumento decorativo. Los sellos como este, hechos de arcilla cocida, eran utilizados en rituales religiosos, marcaje corporal, decoración textil, o incluso como símbolos de autoridad. Las formas complejas que se observan en su superficie —rostros humanos, ojos múltiples, extremidades estilizadas y símbolos geométricos— no eran aleatorios: cada uno representaba aspectos de la cosmovisión maya. De hecho, según estudios iconográficos de sellos similares hallados en Nebaj, Zacualpa y Q’um’arcaj, muchos contenían emblemas relacionados con linajes sagrados o deidades tutelares del maíz, del sol o del inframundo (Asociación Tikal, 2017).
&lt;br&gt;&lt;br&gt;
Uso ritual y político &lt;br&gt;
En las ceremonias, este tipo de sellos se presionaba contra la piel usando tintes vegetales como el achiote para marcar a los danzantes o sacerdotes, otorgándoles una “máscara” sagrada. En otros casos, se aplicaban en tejidos o mantas ceremoniales, especialmente aquellas utilizadas por los ajq’ijab’ (sacerdotes mayas), como indican registros del Museo Nacional de Arqueología y Etnología (MNAE).
&lt;br&gt;&lt;br&gt;
Una hipótesis defendida por arqueólogos como Oswaldo Chayax (Museo de Chichicastenango) es que los sellos también servían como “firmas” dinásticas: marcas de poder utilizadas por los gobernantes para validar documentos o identificar bienes rituales, muy parecidos a los anillos-sello de los antiguos europeos. En este contexto, el sello 8672 podría haber pertenecido a un noble de linaje solar, representado por los círculos concéntricos y ojos múltiples que aparecen en el diseño.
&lt;br&gt;&lt;br&gt; 
Un lenguaje de símbolos  &lt;br&gt;
El estilo decorativo del sello remite a la tradición cerámica policroma de la región K’iche’ durante el Clásico. Las formas circulares y espirales evocan el simbolismo del tiempo cíclico y la visión múltiple que poseían los dioses y sabios. Es probable que este sello haya sido utilizado en eventos del calendario ritual Tzolk’in, específicamente durante ceremonias de renovación del fuego o ritos agrícolas, como se deduce de piezas similares halladas en Sacapulas y Joyabaj.
&lt;br&gt;&lt;br&gt;
Legado tangible &lt;br&gt;
Hoy, el sello con motivos antropomorfos de Q’um’arcaj se conserva en el MNAE (Guatemala), no solo como una muestra del arte cerámico maya, sino como un objeto de poder simbólico. Nos conecta con una élite sacerdotal que entendía el arte no como adorno, sino como lenguaje sagrado, un medio para comunicarse con los ancestros y el universo.
&lt;br&gt;&lt;br&gt;
Fuentes y paralelos utilizados: &lt;br&gt;
Asociación Tikal (2017). Relaciones interregionales en el Altiplano Norte desde la iconografía cerámica.
&lt;br&gt;&lt;br&gt;
Museo Nacional de Arqueología y Etnología de Guatemala. Colecciones públicas.
&lt;br&gt;&lt;br&gt;
Schele, L. y Mathews, P. (1998). The Code of Kings: The Language of Seven Sacred Temples of the Maya.
&lt;br&gt;&lt;br&gt;
Popol Vuh. Trad. Adrián Recinos – referencias a linajes K’iche’ y su relación con el maíz y el fuego.
&lt;br&gt;&lt;br&gt;
Chayax Huex, O. (2015). Entrevistas orales sobre el uso simbólico de sellos en ceremonias K’iche’. [no publicadas].
&lt;br&gt;&lt;br&gt;','http://localhost:3783/88E56F4C-5D42-4E42-A40D-DD3165EC285A/27FB0535-C18A-46E4-A709-5536315A2502/',1,17,1,NULL,10,NULL,4,10,NULL,1);</v>
      </c>
    </row>
    <row r="6" spans="1:16" hidden="1" x14ac:dyDescent="0.35">
      <c r="A6" s="1">
        <v>5</v>
      </c>
      <c r="B6">
        <v>5</v>
      </c>
      <c r="C6" t="s">
        <v>354</v>
      </c>
      <c r="D6" t="s">
        <v>749</v>
      </c>
      <c r="E6" t="s">
        <v>615</v>
      </c>
      <c r="F6">
        <v>3</v>
      </c>
      <c r="G6">
        <v>10</v>
      </c>
      <c r="H6">
        <v>1</v>
      </c>
      <c r="I6" t="s">
        <v>611</v>
      </c>
      <c r="J6">
        <v>2</v>
      </c>
      <c r="K6" t="s">
        <v>611</v>
      </c>
      <c r="L6">
        <v>5</v>
      </c>
      <c r="M6">
        <v>6</v>
      </c>
      <c r="N6" t="s">
        <v>611</v>
      </c>
      <c r="O6">
        <v>1</v>
      </c>
      <c r="P6" t="str">
        <f t="shared" si="0"/>
        <v>INSERT INTO sm_item VALUES (5,5,'Cuenco con Tapadera Antropomorfa','AI: Origen y contexto&lt;br&gt;
Esta pieza, un cuenco con tapa antropomorfa, proviene de Kaminaljuyú, uno de los sitios arqueológicos más importantes de la civilización maya en las tierras altas de Guatemala. Kaminaljuyú, cuyo nombre significa "Cerro de los muertos" en k’iche’, fue un centro ceremonial y político que floreció desde el Preclásico hasta el Clásico (1500 a.C. – 1200 d.C.), y durante el periodo Clásico Temprano (250 a.C. – 600 d.C.) alcanzó un notable desarrollo social, artístico y religioso.
&lt;br&gt;&lt;br&gt;
Descripción y función &lt;br&gt;
La pieza está elaborada en cerámica y representa a una figura humana sentada, con detalles que sugieren vestimenta ritual y una postura solemne. Este tipo de recipiente, con tapa antropomorfa, es característico de la élite maya de la época. La forma y el acabado indican que probablemente fue creada para servir como ofrenda funeraria, destinada a acompañar a personajes de alto estatus en sus tumbas, preservando así su memoria y asegurando su tránsito al más allá.
&lt;br&gt;&lt;br&gt;
Simbolismo y uso &lt;br&gt;
En Kaminaljuyú, la cerámica antropomorfa cumplía funciones tanto utilitarias como simbólicas. Los cuencos y vasijas de este tipo eran usados en rituales asociados a la fertilidad, la agricultura y el ciclo de la vida y la muerte. Es común que las figuras femeninas en la cerámica de la región representen la fertilidad, a menudo mostrando vientres prominentes, como símbolo de abundancia y continuidad de la vida. Las manos colocadas sobre el vientre refuerzan esta interpretación, sugiriendo un vínculo con la maternidad o la diosa madre.
&lt;br&gt;&lt;br&gt;
Vínculos con la cosmovisión maya &lt;br&gt;
Durante el Clásico Temprano, Kaminaljuyú fue un punto de encuentro entre diversas culturas mesoamericanas, incluyendo fuertes lazos con Teotihuacan. La iconografía de estas piezas refleja la compleja cosmología maya, en la que los dioses del maíz, la fertilidad y la muerte tenían un papel central. Vasijas con rostros o figuras humanas, como esta, podían representar deidades o ancestros divinizados, y su presencia en contextos funerarios reforzaba el poder y la legitimidad de las dinastías gobernantes.
&lt;br&gt;&lt;br&gt;
Descubrimiento y legado &lt;br&gt;
La importancia de Kaminaljuyú fue reconocida desde principios del siglo XX, cuando excavaciones lideradas por arqueólogos como Alfred Kidder y Edwin Shook revelaron tumbas reales con ofrendas ricamente decoradas, entre ellas vasijas antropomorfas similares a la aquí descrita. Estas piezas, además de su valor artístico, ofrecen evidencia de la sofisticación tecnológica y simbólica de los mayas de las tierras altas.
&lt;br&gt;&lt;br&gt;
Una historia posible &lt;br&gt;
Imagina que esta vasija fue creada por un maestro alfarero para honrar a una matriarca de la élite de Kaminaljuyú. Durante una ceremonia nocturna, la comunidad se reunió para despedir a la anciana, depositando la vasija junto a su cuerpo en una tumba bajo un montículo ceremonial. Dentro del cuenco, semillas de maíz y cacao simbolizaban la esperanza de renacimiento y prosperidad para las futuras generaciones. Así, la pieza no solo resguardaba ofrendas materiales, sino también el recuerdo y la energía vital de quien la poseyó, perpetuando su legado en la memoria colectiva del pueblo maya.
&lt;br&gt;&lt;br&gt;','http://localhost:3783/88E56F4C-5D42-4E42-A40D-DD3165EC285A/6CCB6AF9-B61E-4F0A-8AE5-F0177D4E11CF/',3,10,1,NULL,2,NULL,5,6,NULL,1);</v>
      </c>
    </row>
    <row r="7" spans="1:16" hidden="1" x14ac:dyDescent="0.35">
      <c r="A7" s="1">
        <v>6</v>
      </c>
      <c r="B7">
        <v>6</v>
      </c>
      <c r="C7" t="s">
        <v>354</v>
      </c>
      <c r="D7" t="s">
        <v>755</v>
      </c>
      <c r="E7" t="s">
        <v>616</v>
      </c>
      <c r="F7">
        <v>3</v>
      </c>
      <c r="G7">
        <v>38</v>
      </c>
      <c r="H7">
        <v>1</v>
      </c>
      <c r="I7" t="s">
        <v>611</v>
      </c>
      <c r="J7">
        <v>12</v>
      </c>
      <c r="K7">
        <v>2</v>
      </c>
      <c r="L7">
        <v>6</v>
      </c>
      <c r="M7">
        <v>1</v>
      </c>
      <c r="N7" t="s">
        <v>611</v>
      </c>
      <c r="O7">
        <v>1</v>
      </c>
      <c r="P7" t="str">
        <f t="shared" si="0"/>
        <v>INSERT INTO sm_item VALUES (6,6,'Cuenco con Tapadera Antropomorfa','AI: Contexto y Significado &lt;br&gt;
En las profundas selvas del Petén, en el corazón de las Tierras Bajas mayas, se encuentra Uaxactún, uno de los sitios arqueológicos más emblemáticos del periodo Clásico Temprano (250 a.C. – 600 d.C.). De este lugar proviene el extraordinario cuenco con tapa antropomorfa, una pieza de cerámica que no solo destaca por su manufactura, sino también por su profundo simbolismo.
&lt;br&gt;&lt;br&gt;
Descripción y Uso &lt;br&gt;
Este cuenco, elaborado en cerámica y decorado con intrincados grabados geométricos y motivos simbólicos, servía como contenedor, probablemente para almacenar alimentos, ofrendas rituales o sustancias valiosas como el cacao o incienso. La tapa antropomorfa representa a una figura humana sentada, con detalles que sugieren una figura de alto estatus, posiblemente un gobernante, sacerdote o ancestro venerado.
&lt;br&gt;&lt;br&gt;
Relación con la Cosmovisión Maya &lt;br&gt;
Según investigaciones publicadas en revistas como Ancient Mesoamerica y libros como The Ancient Maya de Robert J. Sharer y Loa P. Traxler, los mayas creían que los recipientes con formas humanas o zoomorfas servían como nexos entre el mundo terrenal y el inframundo. El acto de abrir y cerrar el cuenco podía simbolizar la comunicación con los dioses o los ancestros, y su contenido era parte esencial de los rituales de renovación y fertilidad.
&lt;br&gt;&lt;br&gt;
Hallazgo y Estudio &lt;br&gt;
El cuenco fue registrado con el número 214 a/b MNAE REG. 1.1.1.515 a/b en el Museo Nacional de Arqueología y Etnología de Guatemala. Su hallazgo en Uaxactún, uno de los primeros sitios donde se descifró la cuenta larga maya, refuerza la importancia de la cerámica en la vida ritual y cotidiana de los antiguos mayas.
&lt;br&gt;&lt;br&gt;
Una Historia Posible &lt;br&gt;
Imagina a un sacerdote maya, en el interior de un templo de Uaxactún, sosteniendo este cuenco durante una ceremonia de ofrenda. El humo del copal se eleva mientras el sacerdote destapa el recipiente, liberando el aroma de cacao y flores. La figura antropomorfa en la tapa representa al ancestro fundador de la ciudad, a quien se le pide protección y prosperidad para la comunidad. Cada línea grabada en la cerámica narra una historia de linaje, poder y conexión con lo divino.
&lt;br&gt;&lt;br&gt;
Fuentes y Referencias &lt;br&gt;
Sharer, R. J., &amp; Traxler, L. P. (2006). The Ancient Maya. Stanford University Press.
&lt;br&gt;&lt;br&gt;
Reents-Budet, D. (1994). Painting the Maya Universe: Royal Ceramics of the Classic Period. Duke University Press.
&lt;br&gt;&lt;br&gt;
Revista Ancient Mesoamerica, Cambridge University Press.
&lt;br&gt;&lt;br&gt;','http://localhost:3783/88E56F4C-5D42-4E42-A40D-DD3165EC285A/82BCF635-3CD6-4F29-9288-18FD6F02D60F/',3,38,1,NULL,12,2,6,1,NULL,1);</v>
      </c>
    </row>
    <row r="8" spans="1:16" x14ac:dyDescent="0.35">
      <c r="A8" s="1">
        <v>7</v>
      </c>
      <c r="B8">
        <v>7</v>
      </c>
      <c r="C8" t="s">
        <v>357</v>
      </c>
      <c r="D8" t="s">
        <v>757</v>
      </c>
      <c r="E8" t="s">
        <v>617</v>
      </c>
      <c r="F8">
        <v>3</v>
      </c>
      <c r="G8">
        <v>36</v>
      </c>
      <c r="H8">
        <v>1</v>
      </c>
      <c r="I8" t="s">
        <v>611</v>
      </c>
      <c r="J8">
        <v>13</v>
      </c>
      <c r="K8">
        <v>14</v>
      </c>
      <c r="L8">
        <v>7</v>
      </c>
      <c r="M8">
        <v>1</v>
      </c>
      <c r="N8" t="s">
        <v>611</v>
      </c>
      <c r="O8">
        <v>1</v>
      </c>
      <c r="P8" t="str">
        <f t="shared" si="0"/>
        <v>INSERT INTO sm_item VALUES (7,7,'Vaso Negro con Banda Glífica','AI: Este elegante vaso cilíndrico de cerámica negra, con su distintiva banda glífica en tonos rojos y ocres, no es solo una pieza de alfarería; es un fragmento tangible de la vida y el pensamiento de los antiguos mayas. Procede de las Tierras Bajas, específicamente de Tikal, una de las ciudades-estado más poderosas y enigmáticas del Período Clásico Temprano (250 a.C. – 600 d.C.).
&lt;br&gt;&lt;br&gt;
Imagina este vaso hace más de mil quinientos años, recién salido de las manos de un alfarero experto en Tikal, en el corazón de la exuberante selva del Petén. Su superficie pulida, de un negro profundo, contrastaba con la vibrante banda de jeroglíficos que la adornaba. Esta pieza, identificada con el número de registro 11132 MNAE REG. 1.1.1.9911, era, sin duda, más que un simple recipiente para beber. Su cuidadosa manufactura y la presencia de glifos sugieren un propósito ritual o ceremonial, propio de los "vasos de beber" (también conocidos como "vasos cilíndricos") que eran comunes en las élites mayas.
&lt;br&gt;&lt;br&gt;
En el Período Clásico Temprano, Tikal estaba emergiendo como una potencia dominante. Sus gobernantes, como Siyaj Chan K'awiil II (Cielo Tormentoso), quienes asumieron el poder en este período, supervisaban la construcción de grandes templos y palacios, y una vibrante producción artística que incluía cerámicas de alta calidad. Este vaso, con su "banda glífica", probablemente contenía mensajes para quienes lo usaban o lo veían. Aunque sin una transcripción específica, los glifos mayas en este tipo de piezas a menudo registraban el nombre del propietario, el contenido de la vasija (como el cacao, una bebida sagrada y prestigiosa), o el contexto de su uso ritual.
&lt;br&gt;&lt;br&gt;
Se cree que vasos como este se utilizaban en banquetes de élite, ceremonias políticas o ritos funerarios, donde el consumo de bebidas como el chocolate o el pulque (bebida fermentada) era parte integral de la interacción social y espiritual. En estos eventos, el acto de beber de un recipiente tan finamente elaborado no solo era una experiencia sensorial, sino también una afirmación de estatus y conexión con lo divino.
&lt;br&gt;&lt;br&gt;
El diseño de la banda glífica, aunque no se pueda leer directamente sin un análisis epigráfico, pudo haber invocado deidades, ancestros, o referencias a eventos cósmicos y calendáricos. El uso de tonos rojos y ocres sobre el negro sugiere una paleta de colores con significados simbólicos profundos: el rojo asociado con el sol, la sangre y el este (el amanecer), y el negro con la noche, la oscuridad y el inframundo, pero también con la fertilidad y la creación.
&lt;br&gt;&lt;br&gt;
Este vaso, recuperado de las Tierras Bajas de Petén, nos ofrece una ventana al sofisticado mundo de la élite maya de Tikal durante el Período Clásico Temprano. Es un recordatorio de cómo la cerámica no solo servía a propósitos utilitarios, sino que también era un lienzo para la expresión artística, la comunicación escrita y la manifestación de una cosmovisión rica y compleja. Su presencia hoy en día en un museo es un testimonio silencioso de una civilización que, aunque pasada, sigue resonando a través de los objetos que dejó atrás.
&lt;br&gt;&lt;br&gt;','http://localhost:3783/88E56F4C-5D42-4E42-A40D-DD3165EC285A/FBEB33D0-6EE7-4662-BAD8-4FC3FDF0CF73/',3,36,1,NULL,13,14,7,1,NULL,1);</v>
      </c>
    </row>
    <row r="9" spans="1:16" hidden="1" x14ac:dyDescent="0.35">
      <c r="A9" s="1">
        <v>8</v>
      </c>
      <c r="B9">
        <v>8</v>
      </c>
      <c r="C9" t="s">
        <v>359</v>
      </c>
      <c r="E9" t="s">
        <v>618</v>
      </c>
      <c r="F9">
        <v>3</v>
      </c>
      <c r="G9">
        <v>36</v>
      </c>
      <c r="H9">
        <v>1</v>
      </c>
      <c r="I9" t="s">
        <v>611</v>
      </c>
      <c r="J9">
        <v>13</v>
      </c>
      <c r="K9" t="s">
        <v>611</v>
      </c>
      <c r="L9">
        <v>8</v>
      </c>
      <c r="M9">
        <v>1</v>
      </c>
      <c r="N9" t="s">
        <v>611</v>
      </c>
      <c r="O9">
        <v>1</v>
      </c>
      <c r="P9" t="str">
        <f t="shared" si="0"/>
        <v>INSERT INTO sm_item VALUES (8,8,'Vaso Polícromo','','http://localhost:3783/88E56F4C-5D42-4E42-A40D-DD3165EC285A/DF01BD63-453B-4715-987C-B4D952D05538/',3,36,1,NULL,13,NULL,8,1,NULL,1);</v>
      </c>
    </row>
    <row r="10" spans="1:16" hidden="1" x14ac:dyDescent="0.35">
      <c r="A10" s="1">
        <v>9</v>
      </c>
      <c r="B10">
        <v>9</v>
      </c>
      <c r="C10" t="s">
        <v>361</v>
      </c>
      <c r="E10" t="s">
        <v>619</v>
      </c>
      <c r="F10">
        <v>6</v>
      </c>
      <c r="G10">
        <v>10</v>
      </c>
      <c r="H10">
        <v>3</v>
      </c>
      <c r="I10" t="s">
        <v>611</v>
      </c>
      <c r="J10">
        <v>13</v>
      </c>
      <c r="K10" t="s">
        <v>611</v>
      </c>
      <c r="L10">
        <v>9</v>
      </c>
      <c r="M10">
        <v>6</v>
      </c>
      <c r="N10" t="s">
        <v>611</v>
      </c>
      <c r="O10">
        <v>1</v>
      </c>
      <c r="P10" t="str">
        <f t="shared" si="0"/>
        <v>INSERT INTO sm_item VALUES (9,9,'Vaso Cilíndrico de Piedra Verde','','http://localhost:3783/88E56F4C-5D42-4E42-A40D-DD3165EC285A/B8DF1417-6704-4599-B495-CA6132410B81/',6,10,3,NULL,13,NULL,9,6,NULL,1);</v>
      </c>
    </row>
    <row r="11" spans="1:16" hidden="1" x14ac:dyDescent="0.35">
      <c r="A11" s="1">
        <v>10</v>
      </c>
      <c r="B11">
        <v>10</v>
      </c>
      <c r="C11" t="s">
        <v>363</v>
      </c>
      <c r="E11" t="s">
        <v>620</v>
      </c>
      <c r="F11">
        <v>6</v>
      </c>
      <c r="G11">
        <v>11</v>
      </c>
      <c r="H11">
        <v>1</v>
      </c>
      <c r="I11" t="s">
        <v>611</v>
      </c>
      <c r="J11">
        <v>11</v>
      </c>
      <c r="K11" t="s">
        <v>611</v>
      </c>
      <c r="L11">
        <v>10</v>
      </c>
      <c r="M11">
        <v>10</v>
      </c>
      <c r="N11" t="s">
        <v>611</v>
      </c>
      <c r="O11">
        <v>1</v>
      </c>
      <c r="P11" t="str">
        <f t="shared" si="0"/>
        <v>INSERT INTO sm_item VALUES (10,10,'Urna Antropomorfa','','http://localhost:3783/88E56F4C-5D42-4E42-A40D-DD3165EC285A/B5FF87C8-5C92-410D-97FF-3B32314CDD49/',6,11,1,NULL,11,NULL,10,10,NULL,1);</v>
      </c>
    </row>
    <row r="12" spans="1:16" hidden="1" x14ac:dyDescent="0.35">
      <c r="A12" s="1">
        <v>11</v>
      </c>
      <c r="B12">
        <v>11</v>
      </c>
      <c r="C12" t="s">
        <v>365</v>
      </c>
      <c r="D12" t="s">
        <v>621</v>
      </c>
      <c r="E12" t="s">
        <v>622</v>
      </c>
      <c r="F12">
        <v>3</v>
      </c>
      <c r="G12">
        <v>10</v>
      </c>
      <c r="H12">
        <v>1</v>
      </c>
      <c r="I12" t="s">
        <v>611</v>
      </c>
      <c r="J12">
        <v>13</v>
      </c>
      <c r="K12">
        <v>14</v>
      </c>
      <c r="L12">
        <v>11</v>
      </c>
      <c r="M12">
        <v>6</v>
      </c>
      <c r="N12" t="s">
        <v>611</v>
      </c>
      <c r="O12">
        <v>1</v>
      </c>
      <c r="P12" t="str">
        <f t="shared" si="0"/>
        <v>INSERT INTO sm_item VALUES (11,11,'Vaso Trípode Estucado','Los vasos trípodes con tapadera son objetos generalmente rituales asociados al estilo teotihuacano, aunque con incorporación de elementos locales como asas en forma de cabezas humanas o de animales. Este tipo de objetos suelen estar decorados con colores vivos sobre estuco, el cual se aplicaba tras la cocción, empleando preferentemente colores azules, verdes y variaciones de color rosa. Este tipo de vasos han sido localizados principalmente en sitios importantes como Kaminaljuyu, Tikal y Río Azul, entre otros.','http://localhost:3783/88E56F4C-5D42-4E42-A40D-DD3165EC285A/30BA2A79-3D6F-4DC0-8F6A-A690E5867370/',3,10,1,NULL,13,14,11,6,NULL,1);</v>
      </c>
    </row>
    <row r="13" spans="1:16" hidden="1" x14ac:dyDescent="0.35">
      <c r="A13" s="1">
        <v>12</v>
      </c>
      <c r="B13">
        <v>12</v>
      </c>
      <c r="C13" t="s">
        <v>359</v>
      </c>
      <c r="E13" t="s">
        <v>623</v>
      </c>
      <c r="F13">
        <v>2</v>
      </c>
      <c r="G13">
        <v>38</v>
      </c>
      <c r="H13">
        <v>1</v>
      </c>
      <c r="I13" t="s">
        <v>611</v>
      </c>
      <c r="J13">
        <v>13</v>
      </c>
      <c r="K13">
        <v>14</v>
      </c>
      <c r="L13">
        <v>12</v>
      </c>
      <c r="M13">
        <v>1</v>
      </c>
      <c r="N13" t="s">
        <v>611</v>
      </c>
      <c r="O13">
        <v>1</v>
      </c>
      <c r="P13" t="str">
        <f t="shared" si="0"/>
        <v>INSERT INTO sm_item VALUES (12,12,'Vaso Polícromo','','http://localhost:3783/88E56F4C-5D42-4E42-A40D-DD3165EC285A/4218D0CE-EC10-4B8A-AFDB-F17FD433AB3A/',2,38,1,NULL,13,14,12,1,NULL,1);</v>
      </c>
    </row>
    <row r="14" spans="1:16" hidden="1" x14ac:dyDescent="0.35">
      <c r="A14" s="1">
        <v>13</v>
      </c>
      <c r="B14">
        <v>13</v>
      </c>
      <c r="C14" t="s">
        <v>359</v>
      </c>
      <c r="E14" t="s">
        <v>624</v>
      </c>
      <c r="F14">
        <v>2</v>
      </c>
      <c r="G14">
        <v>36</v>
      </c>
      <c r="H14">
        <v>1</v>
      </c>
      <c r="I14" t="s">
        <v>611</v>
      </c>
      <c r="J14">
        <v>13</v>
      </c>
      <c r="K14">
        <v>14</v>
      </c>
      <c r="L14">
        <v>13</v>
      </c>
      <c r="M14">
        <v>1</v>
      </c>
      <c r="N14" t="s">
        <v>611</v>
      </c>
      <c r="O14">
        <v>1</v>
      </c>
      <c r="P14" t="str">
        <f t="shared" si="0"/>
        <v>INSERT INTO sm_item VALUES (13,13,'Vaso Polícromo','','http://localhost:3783/88E56F4C-5D42-4E42-A40D-DD3165EC285A/A9C65308-3DC9-4BE0-94E6-3B06A7FF2487/',2,36,1,NULL,13,14,13,1,NULL,1);</v>
      </c>
    </row>
    <row r="15" spans="1:16" hidden="1" x14ac:dyDescent="0.35">
      <c r="A15" s="1">
        <v>14</v>
      </c>
      <c r="B15">
        <v>14</v>
      </c>
      <c r="C15" t="s">
        <v>369</v>
      </c>
      <c r="E15" t="s">
        <v>625</v>
      </c>
      <c r="F15">
        <v>3</v>
      </c>
      <c r="G15">
        <v>33</v>
      </c>
      <c r="H15">
        <v>1</v>
      </c>
      <c r="I15" t="s">
        <v>611</v>
      </c>
      <c r="J15">
        <v>2</v>
      </c>
      <c r="K15" t="s">
        <v>611</v>
      </c>
      <c r="L15">
        <v>14</v>
      </c>
      <c r="M15">
        <v>2</v>
      </c>
      <c r="N15" t="s">
        <v>611</v>
      </c>
      <c r="O15">
        <v>1</v>
      </c>
      <c r="P15" t="str">
        <f t="shared" si="0"/>
        <v>INSERT INTO sm_item VALUES (14,14,'Cuenco Trípode','','http://localhost:3783/88E56F4C-5D42-4E42-A40D-DD3165EC285A/603C6FA7-EDB2-42BD-8BC7-CE8C37458838/',3,33,1,NULL,2,NULL,14,2,NULL,1);</v>
      </c>
    </row>
    <row r="16" spans="1:16" hidden="1" x14ac:dyDescent="0.35">
      <c r="A16" s="1">
        <v>15</v>
      </c>
      <c r="B16">
        <v>15</v>
      </c>
      <c r="C16" t="s">
        <v>371</v>
      </c>
      <c r="D16" t="s">
        <v>626</v>
      </c>
      <c r="E16" t="s">
        <v>627</v>
      </c>
      <c r="F16">
        <v>3</v>
      </c>
      <c r="G16">
        <v>36</v>
      </c>
      <c r="H16">
        <v>1</v>
      </c>
      <c r="I16" t="s">
        <v>611</v>
      </c>
      <c r="J16">
        <v>13</v>
      </c>
      <c r="K16">
        <v>14</v>
      </c>
      <c r="L16">
        <v>15</v>
      </c>
      <c r="M16">
        <v>1</v>
      </c>
      <c r="N16" t="s">
        <v>611</v>
      </c>
      <c r="O16">
        <v>1</v>
      </c>
      <c r="P16" t="str">
        <f t="shared" si="0"/>
        <v>INSERT INTO sm_item VALUES (15,15,'Vaso Tetrápode Polícromo con Tapadera','Este vaso fue localizado en el complejo Mundo Perdido de Tikal y era parte de la ofrenda funeraria ofrecida a una mujer de la nobleza de la ciudad. El asa o agarradera de la tapadera es un ave acuática, motivo característico en cuencos y platos funerarios del mismo periodo en Tikal. La pared contiene elementos jeroglíficos en color negro que representan los días del calendario ritual de 260 días. ','http://localhost:3783/88E56F4C-5D42-4E42-A40D-DD3165EC285A/71282D97-E27B-4973-86E1-C9F3B216C3B0/',3,36,1,NULL,13,14,15,1,NULL,1);</v>
      </c>
    </row>
    <row r="17" spans="1:16" hidden="1" x14ac:dyDescent="0.35">
      <c r="A17" s="1">
        <v>16</v>
      </c>
      <c r="B17">
        <v>16</v>
      </c>
      <c r="C17" t="s">
        <v>373</v>
      </c>
      <c r="E17" t="s">
        <v>628</v>
      </c>
      <c r="F17">
        <v>1</v>
      </c>
      <c r="G17">
        <v>21</v>
      </c>
      <c r="H17">
        <v>1</v>
      </c>
      <c r="I17" t="s">
        <v>611</v>
      </c>
      <c r="J17">
        <v>13</v>
      </c>
      <c r="K17" t="s">
        <v>611</v>
      </c>
      <c r="L17">
        <v>16</v>
      </c>
      <c r="M17">
        <v>11</v>
      </c>
      <c r="N17" t="s">
        <v>611</v>
      </c>
      <c r="O17">
        <v>1</v>
      </c>
      <c r="P17" t="str">
        <f t="shared" si="0"/>
        <v>INSERT INTO sm_item VALUES (16,16,'Vaso Estucado','','http://localhost:3783/88E56F4C-5D42-4E42-A40D-DD3165EC285A/2C38FB1A-0CF4-45D0-9B00-034963AFFBEE/',1,21,1,NULL,13,NULL,16,11,NULL,1);</v>
      </c>
    </row>
    <row r="18" spans="1:16" hidden="1" x14ac:dyDescent="0.35">
      <c r="A18" s="1">
        <v>17</v>
      </c>
      <c r="B18">
        <v>17</v>
      </c>
      <c r="C18" t="s">
        <v>373</v>
      </c>
      <c r="E18" t="s">
        <v>629</v>
      </c>
      <c r="F18">
        <v>2</v>
      </c>
      <c r="G18">
        <v>13</v>
      </c>
      <c r="H18">
        <v>1</v>
      </c>
      <c r="I18" t="s">
        <v>611</v>
      </c>
      <c r="J18">
        <v>13</v>
      </c>
      <c r="K18">
        <v>14</v>
      </c>
      <c r="L18">
        <v>17</v>
      </c>
      <c r="M18">
        <v>3</v>
      </c>
      <c r="N18" t="s">
        <v>611</v>
      </c>
      <c r="O18">
        <v>1</v>
      </c>
      <c r="P18" t="str">
        <f t="shared" si="0"/>
        <v>INSERT INTO sm_item VALUES (17,17,'Vaso Estucado','','http://localhost:3783/88E56F4C-5D42-4E42-A40D-DD3165EC285A/C6F3C58B-357A-471B-B792-F3F60E9DA0BA/',2,13,1,NULL,13,14,17,3,NULL,1);</v>
      </c>
    </row>
    <row r="19" spans="1:16" hidden="1" x14ac:dyDescent="0.35">
      <c r="A19" s="1">
        <v>18</v>
      </c>
      <c r="B19">
        <v>18</v>
      </c>
      <c r="C19" t="s">
        <v>376</v>
      </c>
      <c r="E19" t="s">
        <v>630</v>
      </c>
      <c r="F19">
        <v>3</v>
      </c>
      <c r="G19">
        <v>11</v>
      </c>
      <c r="H19">
        <v>1</v>
      </c>
      <c r="I19" t="s">
        <v>611</v>
      </c>
      <c r="J19">
        <v>11</v>
      </c>
      <c r="K19" t="s">
        <v>611</v>
      </c>
      <c r="L19">
        <v>18</v>
      </c>
      <c r="M19">
        <v>10</v>
      </c>
      <c r="N19" t="s">
        <v>611</v>
      </c>
      <c r="O19">
        <v>1</v>
      </c>
      <c r="P19" t="str">
        <f t="shared" si="0"/>
        <v>INSERT INTO sm_item VALUES (18,18,'Urna Zoomorfa','','http://localhost:3783/88E56F4C-5D42-4E42-A40D-DD3165EC285A/DB4B428E-B73D-46C8-BA67-BCFE4F18E755/',3,11,1,NULL,11,NULL,18,10,NULL,1);</v>
      </c>
    </row>
    <row r="20" spans="1:16" hidden="1" x14ac:dyDescent="0.35">
      <c r="A20" s="1">
        <v>19</v>
      </c>
      <c r="B20">
        <v>19</v>
      </c>
      <c r="C20" t="s">
        <v>378</v>
      </c>
      <c r="E20" t="s">
        <v>631</v>
      </c>
      <c r="F20">
        <v>1</v>
      </c>
      <c r="G20">
        <v>25</v>
      </c>
      <c r="H20">
        <v>1</v>
      </c>
      <c r="I20" t="s">
        <v>611</v>
      </c>
      <c r="J20">
        <v>13</v>
      </c>
      <c r="K20">
        <v>14</v>
      </c>
      <c r="L20">
        <v>19</v>
      </c>
      <c r="M20">
        <v>6</v>
      </c>
      <c r="N20" t="s">
        <v>611</v>
      </c>
      <c r="O20">
        <v>1</v>
      </c>
      <c r="P20" t="str">
        <f t="shared" si="0"/>
        <v>INSERT INTO sm_item VALUES (19,19,'Vaso Negro','','http://localhost:3783/88E56F4C-5D42-4E42-A40D-DD3165EC285A/ADB8F9CA-A7B3-4F56-BAC6-EA8030571090/',1,25,1,NULL,13,14,19,6,NULL,1);</v>
      </c>
    </row>
    <row r="21" spans="1:16" hidden="1" x14ac:dyDescent="0.35">
      <c r="A21" s="1">
        <v>20</v>
      </c>
      <c r="B21">
        <v>20</v>
      </c>
      <c r="C21" t="s">
        <v>380</v>
      </c>
      <c r="E21" t="s">
        <v>632</v>
      </c>
      <c r="F21">
        <v>4</v>
      </c>
      <c r="G21">
        <v>19</v>
      </c>
      <c r="H21">
        <v>1</v>
      </c>
      <c r="I21" t="s">
        <v>611</v>
      </c>
      <c r="J21">
        <v>6</v>
      </c>
      <c r="K21" t="s">
        <v>611</v>
      </c>
      <c r="L21">
        <v>20</v>
      </c>
      <c r="M21">
        <v>10</v>
      </c>
      <c r="N21">
        <v>1</v>
      </c>
      <c r="O21">
        <v>1</v>
      </c>
      <c r="P21" t="str">
        <f t="shared" si="0"/>
        <v>INSERT INTO sm_item VALUES (20,20,'Incensario Zoomorfo','','http://localhost:3783/88E56F4C-5D42-4E42-A40D-DD3165EC285A/14B9D218-B0E3-4E0B-8FDC-20BE081A2053/',4,19,1,NULL,6,NULL,20,10,1,1);</v>
      </c>
    </row>
    <row r="22" spans="1:16" hidden="1" x14ac:dyDescent="0.35">
      <c r="A22" s="1">
        <v>21</v>
      </c>
      <c r="B22">
        <v>21</v>
      </c>
      <c r="C22" t="s">
        <v>382</v>
      </c>
      <c r="E22" t="s">
        <v>633</v>
      </c>
      <c r="F22">
        <v>3</v>
      </c>
      <c r="G22">
        <v>36</v>
      </c>
      <c r="H22">
        <v>1</v>
      </c>
      <c r="I22" t="s">
        <v>611</v>
      </c>
      <c r="J22">
        <v>13</v>
      </c>
      <c r="K22">
        <v>14</v>
      </c>
      <c r="L22">
        <v>21</v>
      </c>
      <c r="M22">
        <v>1</v>
      </c>
      <c r="N22" t="s">
        <v>611</v>
      </c>
      <c r="O22">
        <v>1</v>
      </c>
      <c r="P22" t="str">
        <f t="shared" si="0"/>
        <v>INSERT INTO sm_item VALUES (21,21,'Vasto Tetrápode Polícromo con Tapadera','','http://localhost:3783/88E56F4C-5D42-4E42-A40D-DD3165EC285A/52C1014D-96D0-457F-AF53-8729680B36B2/',3,36,1,NULL,13,14,21,1,NULL,1);</v>
      </c>
    </row>
    <row r="23" spans="1:16" hidden="1" x14ac:dyDescent="0.35">
      <c r="A23" s="1">
        <v>22</v>
      </c>
      <c r="B23">
        <v>22</v>
      </c>
      <c r="C23" t="s">
        <v>384</v>
      </c>
      <c r="E23" t="s">
        <v>634</v>
      </c>
      <c r="F23">
        <v>3</v>
      </c>
      <c r="G23">
        <v>10</v>
      </c>
      <c r="H23">
        <v>1</v>
      </c>
      <c r="I23" t="s">
        <v>611</v>
      </c>
      <c r="J23">
        <v>12</v>
      </c>
      <c r="K23" t="s">
        <v>611</v>
      </c>
      <c r="L23">
        <v>22</v>
      </c>
      <c r="M23">
        <v>6</v>
      </c>
      <c r="N23" t="s">
        <v>611</v>
      </c>
      <c r="O23">
        <v>1</v>
      </c>
      <c r="P23" t="str">
        <f t="shared" si="0"/>
        <v>INSERT INTO sm_item VALUES (22,22,'Cuenco Estucado Antropomorfo con Tapadera','','http://localhost:3783/88E56F4C-5D42-4E42-A40D-DD3165EC285A/297C5F5E-2A15-4BFC-8057-BB7D78B3202C/',3,10,1,NULL,12,NULL,22,6,NULL,1);</v>
      </c>
    </row>
    <row r="24" spans="1:16" hidden="1" x14ac:dyDescent="0.35">
      <c r="A24" s="1">
        <v>23</v>
      </c>
      <c r="B24">
        <v>23</v>
      </c>
      <c r="C24" t="s">
        <v>386</v>
      </c>
      <c r="E24" t="s">
        <v>635</v>
      </c>
      <c r="F24">
        <v>2</v>
      </c>
      <c r="G24">
        <v>5</v>
      </c>
      <c r="H24">
        <v>1</v>
      </c>
      <c r="I24" t="s">
        <v>611</v>
      </c>
      <c r="J24">
        <v>2</v>
      </c>
      <c r="K24" t="s">
        <v>611</v>
      </c>
      <c r="L24">
        <v>23</v>
      </c>
      <c r="M24">
        <v>11</v>
      </c>
      <c r="N24" t="s">
        <v>611</v>
      </c>
      <c r="O24">
        <v>1</v>
      </c>
      <c r="P24" t="str">
        <f t="shared" si="0"/>
        <v>INSERT INTO sm_item VALUES (23,23,'Cuenco Polícromo','','http://localhost:3783/88E56F4C-5D42-4E42-A40D-DD3165EC285A/D0F2BEE2-2998-4561-9038-12B8C915EFDD/',2,5,1,NULL,2,NULL,23,11,NULL,1);</v>
      </c>
    </row>
    <row r="25" spans="1:16" hidden="1" x14ac:dyDescent="0.35">
      <c r="A25" s="1">
        <v>24</v>
      </c>
      <c r="B25">
        <v>24</v>
      </c>
      <c r="C25" t="s">
        <v>386</v>
      </c>
      <c r="E25" t="s">
        <v>636</v>
      </c>
      <c r="F25">
        <v>2</v>
      </c>
      <c r="G25">
        <v>21</v>
      </c>
      <c r="H25">
        <v>1</v>
      </c>
      <c r="I25" t="s">
        <v>611</v>
      </c>
      <c r="J25">
        <v>2</v>
      </c>
      <c r="K25">
        <v>14</v>
      </c>
      <c r="L25">
        <v>24</v>
      </c>
      <c r="M25">
        <v>11</v>
      </c>
      <c r="N25" t="s">
        <v>611</v>
      </c>
      <c r="O25">
        <v>1</v>
      </c>
      <c r="P25" t="str">
        <f t="shared" si="0"/>
        <v>INSERT INTO sm_item VALUES (24,24,'Cuenco Polícromo','','http://localhost:3783/88E56F4C-5D42-4E42-A40D-DD3165EC285A/21166551-D2B1-4AEF-83E6-3712A57D811A/',2,21,1,NULL,2,14,24,11,NULL,1);</v>
      </c>
    </row>
    <row r="26" spans="1:16" hidden="1" x14ac:dyDescent="0.35">
      <c r="A26" s="1">
        <v>25</v>
      </c>
      <c r="B26">
        <v>25</v>
      </c>
      <c r="C26" t="s">
        <v>389</v>
      </c>
      <c r="E26" t="s">
        <v>637</v>
      </c>
      <c r="F26">
        <v>2</v>
      </c>
      <c r="G26">
        <v>21</v>
      </c>
      <c r="H26">
        <v>1</v>
      </c>
      <c r="I26" t="s">
        <v>611</v>
      </c>
      <c r="J26">
        <v>13</v>
      </c>
      <c r="K26">
        <v>14</v>
      </c>
      <c r="L26">
        <v>25</v>
      </c>
      <c r="M26">
        <v>11</v>
      </c>
      <c r="N26" t="s">
        <v>611</v>
      </c>
      <c r="O26">
        <v>1</v>
      </c>
      <c r="P26" t="str">
        <f t="shared" si="0"/>
        <v>INSERT INTO sm_item VALUES (25,25,'Vaso con Decoración Incisa','','http://localhost:3783/88E56F4C-5D42-4E42-A40D-DD3165EC285A/157BDC27-4B0F-48AE-9DB7-041BCFD877B7/',2,21,1,NULL,13,14,25,11,NULL,1);</v>
      </c>
    </row>
    <row r="27" spans="1:16" hidden="1" x14ac:dyDescent="0.35">
      <c r="A27" s="1">
        <v>26</v>
      </c>
      <c r="B27">
        <v>26</v>
      </c>
      <c r="C27" t="s">
        <v>359</v>
      </c>
      <c r="D27" t="s">
        <v>638</v>
      </c>
      <c r="E27" t="s">
        <v>639</v>
      </c>
      <c r="F27">
        <v>2</v>
      </c>
      <c r="G27">
        <v>36</v>
      </c>
      <c r="H27">
        <v>1</v>
      </c>
      <c r="I27" t="s">
        <v>611</v>
      </c>
      <c r="J27">
        <v>13</v>
      </c>
      <c r="K27">
        <v>14</v>
      </c>
      <c r="L27">
        <v>26</v>
      </c>
      <c r="M27">
        <v>1</v>
      </c>
      <c r="N27" t="s">
        <v>611</v>
      </c>
      <c r="O27">
        <v>1</v>
      </c>
      <c r="P27" t="str">
        <f t="shared" si="0"/>
        <v>INSERT INTO sm_item VALUES (26,26,'Vaso Polícromo','Este vaso procedente del complejo arquitectónico Mundo Perdido de Tikal representa en la escena a Yax Nuun Ayiin II, vigesimonoveno gobernante en la línea dinástica, junto a su esposa y cortesanos. Este vaso es conocido como vasija “Salomé” pues a primera vista recuerda el pasaje bíblico en que el rey Herodes concede el deseo de entregar la cabeza de Juan el Bautista a su hija Salomé, por fortuna en esta ocasión la historia es menos dramática ya que la dama no sostiene una cabeza sino una máscara.','http://localhost:3783/88E56F4C-5D42-4E42-A40D-DD3165EC285A/02EA54EF-32C4-40B3-A834-8D792438C240/',2,36,1,NULL,13,14,26,1,NULL,1);</v>
      </c>
    </row>
    <row r="28" spans="1:16" hidden="1" x14ac:dyDescent="0.35">
      <c r="A28" s="1">
        <v>27</v>
      </c>
      <c r="B28">
        <v>27</v>
      </c>
      <c r="C28" t="s">
        <v>392</v>
      </c>
      <c r="D28" t="s">
        <v>640</v>
      </c>
      <c r="E28" t="s">
        <v>641</v>
      </c>
      <c r="F28">
        <v>2</v>
      </c>
      <c r="G28">
        <v>36</v>
      </c>
      <c r="H28">
        <v>3</v>
      </c>
      <c r="I28" t="s">
        <v>611</v>
      </c>
      <c r="J28">
        <v>13</v>
      </c>
      <c r="K28" t="s">
        <v>611</v>
      </c>
      <c r="L28">
        <v>27</v>
      </c>
      <c r="M28">
        <v>1</v>
      </c>
      <c r="N28">
        <v>1</v>
      </c>
      <c r="O28">
        <v>1</v>
      </c>
      <c r="P28" t="str">
        <f t="shared" si="0"/>
        <v>INSERT INTO sm_item VALUES (27,27,'Vaso Cilíndrico de Jade','Este vaso es parte de la rica ofrenda de la Tumba 196 de Tikal, perteneciente al gobernante Yik’in Chan K’awil hijo del gran soberano Jasaw Chan K’awil I. En este artefacto se representa al gobernante difunto con atributos del dios del maíz, portando insignias de poder.','http://localhost:3783/88E56F4C-5D42-4E42-A40D-DD3165EC285A/5A0B0E8A-54B8-479E-B5D4-D3F59FCFDECB/',2,36,3,NULL,13,NULL,27,1,1,1);</v>
      </c>
    </row>
    <row r="29" spans="1:16" hidden="1" x14ac:dyDescent="0.35">
      <c r="A29" s="1">
        <v>28</v>
      </c>
      <c r="B29">
        <v>28</v>
      </c>
      <c r="C29" t="s">
        <v>359</v>
      </c>
      <c r="D29" t="s">
        <v>642</v>
      </c>
      <c r="E29" t="s">
        <v>643</v>
      </c>
      <c r="F29">
        <v>2</v>
      </c>
      <c r="G29">
        <v>23</v>
      </c>
      <c r="H29">
        <v>1</v>
      </c>
      <c r="I29" t="s">
        <v>611</v>
      </c>
      <c r="J29">
        <v>13</v>
      </c>
      <c r="K29">
        <v>14</v>
      </c>
      <c r="L29">
        <v>28</v>
      </c>
      <c r="M29">
        <v>6</v>
      </c>
      <c r="N29">
        <v>1</v>
      </c>
      <c r="O29">
        <v>1</v>
      </c>
      <c r="P29" t="str">
        <f t="shared" si="0"/>
        <v>INSERT INTO sm_item VALUES (28,28,'Vaso Polícromo','Este vaso fue encontrado en el entierro 96 del sitio Altar de Sacrificios, ofrecida a una mujer de aproximadamente 40 años de edad. La escena representa la danza del “wayob” donde cada personaje es un señor principal de una ciudad pero en esta ocasión han sido transformados en su “way” o “compañero animal sobrenatural”.','http://localhost:3783/88E56F4C-5D42-4E42-A40D-DD3165EC285A/C5D8EF18-6BE2-43C4-986A-DE4BC3A40A83/',2,23,1,NULL,13,14,28,6,1,1);</v>
      </c>
    </row>
    <row r="30" spans="1:16" hidden="1" x14ac:dyDescent="0.35">
      <c r="A30" s="1">
        <v>29</v>
      </c>
      <c r="B30">
        <v>29</v>
      </c>
      <c r="C30" t="s">
        <v>395</v>
      </c>
      <c r="E30" t="s">
        <v>644</v>
      </c>
      <c r="F30">
        <v>6</v>
      </c>
      <c r="G30">
        <v>10</v>
      </c>
      <c r="H30">
        <v>1</v>
      </c>
      <c r="I30" t="s">
        <v>611</v>
      </c>
      <c r="J30">
        <v>12</v>
      </c>
      <c r="K30" t="s">
        <v>611</v>
      </c>
      <c r="L30">
        <v>29</v>
      </c>
      <c r="M30">
        <v>6</v>
      </c>
      <c r="N30" t="s">
        <v>611</v>
      </c>
      <c r="O30">
        <v>1</v>
      </c>
      <c r="P30" t="str">
        <f t="shared" si="0"/>
        <v>INSERT INTO sm_item VALUES (29,29,'Vasija Sibilante','','http://localhost:3783/88E56F4C-5D42-4E42-A40D-DD3165EC285A/305729C4-84EF-4529-B370-FE687A60C013/',6,10,1,NULL,12,NULL,29,6,NULL,1);</v>
      </c>
    </row>
    <row r="31" spans="1:16" hidden="1" x14ac:dyDescent="0.35">
      <c r="A31" s="1">
        <v>30</v>
      </c>
      <c r="B31">
        <v>30</v>
      </c>
      <c r="C31" t="s">
        <v>397</v>
      </c>
      <c r="E31" t="s">
        <v>645</v>
      </c>
      <c r="F31">
        <v>6</v>
      </c>
      <c r="G31">
        <v>10</v>
      </c>
      <c r="H31">
        <v>4</v>
      </c>
      <c r="I31" t="s">
        <v>611</v>
      </c>
      <c r="J31">
        <v>3</v>
      </c>
      <c r="K31">
        <v>14</v>
      </c>
      <c r="L31">
        <v>30</v>
      </c>
      <c r="M31">
        <v>6</v>
      </c>
      <c r="N31">
        <v>1</v>
      </c>
      <c r="O31">
        <v>1</v>
      </c>
      <c r="P31" t="str">
        <f t="shared" si="0"/>
        <v>INSERT INTO sm_item VALUES (30,30,'Caracol Inciso','','http://localhost:3783/88E56F4C-5D42-4E42-A40D-DD3165EC285A/C9742ED7-49F2-4289-8C03-D9024D5402B1/',6,10,4,NULL,3,14,30,6,1,1);</v>
      </c>
    </row>
    <row r="32" spans="1:16" hidden="1" x14ac:dyDescent="0.35">
      <c r="A32" s="1">
        <v>31</v>
      </c>
      <c r="B32">
        <v>31</v>
      </c>
      <c r="C32" t="s">
        <v>399</v>
      </c>
      <c r="E32" t="s">
        <v>646</v>
      </c>
      <c r="F32">
        <v>6</v>
      </c>
      <c r="G32">
        <v>11</v>
      </c>
      <c r="H32">
        <v>1</v>
      </c>
      <c r="I32" t="s">
        <v>611</v>
      </c>
      <c r="J32">
        <v>8</v>
      </c>
      <c r="K32" t="s">
        <v>611</v>
      </c>
      <c r="L32">
        <v>31</v>
      </c>
      <c r="M32">
        <v>10</v>
      </c>
      <c r="N32" t="s">
        <v>611</v>
      </c>
      <c r="O32">
        <v>1</v>
      </c>
      <c r="P32" t="str">
        <f t="shared" si="0"/>
        <v>INSERT INTO sm_item VALUES (31,31,'Olla con Efigie Zoomorfa','','http://localhost:3783/88E56F4C-5D42-4E42-A40D-DD3165EC285A/5BE3962C-6949-47C8-AF0A-62DD42A9550B/',6,11,1,NULL,8,NULL,31,10,NULL,1);</v>
      </c>
    </row>
    <row r="33" spans="1:16" hidden="1" x14ac:dyDescent="0.35">
      <c r="A33" s="1">
        <v>32</v>
      </c>
      <c r="B33">
        <v>32</v>
      </c>
      <c r="C33" t="s">
        <v>402</v>
      </c>
      <c r="E33" t="s">
        <v>647</v>
      </c>
      <c r="F33">
        <v>6</v>
      </c>
      <c r="G33">
        <v>11</v>
      </c>
      <c r="H33">
        <v>1</v>
      </c>
      <c r="I33" t="s">
        <v>611</v>
      </c>
      <c r="J33">
        <v>2</v>
      </c>
      <c r="K33" t="s">
        <v>611</v>
      </c>
      <c r="L33">
        <v>32</v>
      </c>
      <c r="M33">
        <v>10</v>
      </c>
      <c r="N33" t="s">
        <v>611</v>
      </c>
      <c r="O33">
        <v>1</v>
      </c>
      <c r="P33" t="str">
        <f t="shared" si="0"/>
        <v>INSERT INTO sm_item VALUES (32,32,'Cuenco Tetrápode Estucado','','http://localhost:3783/88E56F4C-5D42-4E42-A40D-DD3165EC285A/ADD59429-B77A-4586-BA6F-E8A1551CD725/',6,11,1,NULL,2,NULL,32,10,NULL,1);</v>
      </c>
    </row>
    <row r="34" spans="1:16" hidden="1" x14ac:dyDescent="0.35">
      <c r="A34" s="1">
        <v>33</v>
      </c>
      <c r="B34">
        <v>33</v>
      </c>
      <c r="C34" t="s">
        <v>404</v>
      </c>
      <c r="E34" t="s">
        <v>648</v>
      </c>
      <c r="F34">
        <v>6</v>
      </c>
      <c r="G34">
        <v>11</v>
      </c>
      <c r="H34">
        <v>1</v>
      </c>
      <c r="I34" t="s">
        <v>611</v>
      </c>
      <c r="J34">
        <v>11</v>
      </c>
      <c r="K34" t="s">
        <v>611</v>
      </c>
      <c r="L34">
        <v>33</v>
      </c>
      <c r="M34">
        <v>10</v>
      </c>
      <c r="N34" t="s">
        <v>611</v>
      </c>
      <c r="O34">
        <v>1</v>
      </c>
      <c r="P34" t="str">
        <f t="shared" si="0"/>
        <v>INSERT INTO sm_item VALUES (33,33,'Urna con Efigie Antropomorfa','','http://localhost:3783/88E56F4C-5D42-4E42-A40D-DD3165EC285A/72E843B0-BED4-4688-AC2E-D3EA172B94B2/',6,11,1,NULL,11,NULL,33,10,NULL,1);</v>
      </c>
    </row>
    <row r="35" spans="1:16" hidden="1" x14ac:dyDescent="0.35">
      <c r="A35" s="1">
        <v>34</v>
      </c>
      <c r="B35">
        <v>34</v>
      </c>
      <c r="C35" t="s">
        <v>406</v>
      </c>
      <c r="E35" t="s">
        <v>649</v>
      </c>
      <c r="F35">
        <v>6</v>
      </c>
      <c r="G35">
        <v>11</v>
      </c>
      <c r="H35">
        <v>1</v>
      </c>
      <c r="I35" t="s">
        <v>611</v>
      </c>
      <c r="J35">
        <v>2</v>
      </c>
      <c r="K35" t="s">
        <v>611</v>
      </c>
      <c r="L35">
        <v>34</v>
      </c>
      <c r="M35">
        <v>10</v>
      </c>
      <c r="N35" t="s">
        <v>611</v>
      </c>
      <c r="O35">
        <v>1</v>
      </c>
      <c r="P35" t="str">
        <f t="shared" si="0"/>
        <v>INSERT INTO sm_item VALUES (34,34,'Cuenco Antropomorfo','','http://localhost:3783/88E56F4C-5D42-4E42-A40D-DD3165EC285A/506E105A-75C6-4102-A2E5-8276F5CD9EB5/',6,11,1,NULL,2,NULL,34,10,NULL,1);</v>
      </c>
    </row>
    <row r="36" spans="1:16" hidden="1" x14ac:dyDescent="0.35">
      <c r="A36" s="1">
        <v>35</v>
      </c>
      <c r="B36">
        <v>35</v>
      </c>
      <c r="C36" t="s">
        <v>408</v>
      </c>
      <c r="E36" t="s">
        <v>650</v>
      </c>
      <c r="F36">
        <v>3</v>
      </c>
      <c r="G36">
        <v>2</v>
      </c>
      <c r="H36">
        <v>1</v>
      </c>
      <c r="I36" t="s">
        <v>611</v>
      </c>
      <c r="J36">
        <v>1</v>
      </c>
      <c r="K36" t="s">
        <v>611</v>
      </c>
      <c r="L36">
        <v>35</v>
      </c>
      <c r="M36">
        <v>5</v>
      </c>
      <c r="N36" t="s">
        <v>611</v>
      </c>
      <c r="O36">
        <v>1</v>
      </c>
      <c r="P36" t="str">
        <f t="shared" si="0"/>
        <v>INSERT INTO sm_item VALUES (35,35,'Cántaro Miniatura','','http://localhost:3783/88E56F4C-5D42-4E42-A40D-DD3165EC285A/7945121A-1E8C-4558-827D-7B2FCEFD6229/',3,2,1,NULL,1,NULL,35,5,NULL,1);</v>
      </c>
    </row>
    <row r="37" spans="1:16" hidden="1" x14ac:dyDescent="0.35">
      <c r="A37" s="1">
        <v>36</v>
      </c>
      <c r="B37">
        <v>36</v>
      </c>
      <c r="C37" t="s">
        <v>411</v>
      </c>
      <c r="E37" t="s">
        <v>651</v>
      </c>
      <c r="F37">
        <v>4</v>
      </c>
      <c r="G37">
        <v>19</v>
      </c>
      <c r="H37">
        <v>1</v>
      </c>
      <c r="I37" t="s">
        <v>611</v>
      </c>
      <c r="J37">
        <v>1</v>
      </c>
      <c r="K37" t="s">
        <v>611</v>
      </c>
      <c r="L37">
        <v>36</v>
      </c>
      <c r="M37">
        <v>10</v>
      </c>
      <c r="N37" t="s">
        <v>611</v>
      </c>
      <c r="O37">
        <v>1</v>
      </c>
      <c r="P37" t="str">
        <f t="shared" si="0"/>
        <v>INSERT INTO sm_item VALUES (36,36,'Cántaro Doble Antropomorfo','','http://localhost:3783/88E56F4C-5D42-4E42-A40D-DD3165EC285A/31E8AA81-0BC0-40E7-B853-3798985FE0D8/',4,19,1,NULL,1,NULL,36,10,NULL,1);</v>
      </c>
    </row>
    <row r="38" spans="1:16" hidden="1" x14ac:dyDescent="0.35">
      <c r="A38" s="1">
        <v>37</v>
      </c>
      <c r="B38">
        <v>37</v>
      </c>
      <c r="C38" t="s">
        <v>414</v>
      </c>
      <c r="E38" t="s">
        <v>652</v>
      </c>
      <c r="F38">
        <v>6</v>
      </c>
      <c r="G38">
        <v>10</v>
      </c>
      <c r="H38">
        <v>1</v>
      </c>
      <c r="I38" t="s">
        <v>611</v>
      </c>
      <c r="J38">
        <v>6</v>
      </c>
      <c r="K38" t="s">
        <v>611</v>
      </c>
      <c r="L38">
        <v>37</v>
      </c>
      <c r="M38">
        <v>6</v>
      </c>
      <c r="N38" t="s">
        <v>611</v>
      </c>
      <c r="O38">
        <v>1</v>
      </c>
      <c r="P38" t="str">
        <f t="shared" si="0"/>
        <v>INSERT INTO sm_item VALUES (37,37,'Incensario Negro de Tres Picos','','http://localhost:3783/88E56F4C-5D42-4E42-A40D-DD3165EC285A/2F5282FE-5D07-4B93-A137-0C76890FAFE9/',6,10,1,NULL,6,NULL,37,6,NULL,1);</v>
      </c>
    </row>
    <row r="39" spans="1:16" hidden="1" x14ac:dyDescent="0.35">
      <c r="A39" s="1">
        <v>38</v>
      </c>
      <c r="B39">
        <v>38</v>
      </c>
      <c r="C39" t="s">
        <v>416</v>
      </c>
      <c r="D39" t="s">
        <v>653</v>
      </c>
      <c r="E39" t="s">
        <v>654</v>
      </c>
      <c r="F39">
        <v>3</v>
      </c>
      <c r="G39">
        <v>32</v>
      </c>
      <c r="H39">
        <v>1</v>
      </c>
      <c r="I39" t="s">
        <v>611</v>
      </c>
      <c r="J39">
        <v>12</v>
      </c>
      <c r="K39">
        <v>14</v>
      </c>
      <c r="L39">
        <v>38</v>
      </c>
      <c r="M39">
        <v>1</v>
      </c>
      <c r="N39" t="s">
        <v>611</v>
      </c>
      <c r="O39">
        <v>1</v>
      </c>
      <c r="P39" t="str">
        <f t="shared" si="0"/>
        <v>INSERT INTO sm_item VALUES (38,38,'Vasija Polícroma con Tapadera','Esta famosa pieza cerámica formaba parte de la ofrenda de la tumba 19 de Río Azul. Era utilizada como recipiente para ofrendar cacao, así lo demuestra la escritura jeroglífica del borde de la tapadera, por tal motivo fue bautizada por los arqueólogos como “chocolatera”. Los glifos más grandes del cuerpo de la pieza hacen mención de un gobernante de Río Azul y uno de sus subalternos a quien probablemente pertenecía la vasija. Además la tapadera tiene dos protuberancias en el interior que cazan perfectamente en el cuello de la vasija, permitiendo cerrarse mediante enroscado.','http://localhost:3783/88E56F4C-5D42-4E42-A40D-DD3165EC285A/CAC26993-F222-4B8B-9417-88C00435D151/',3,32,1,NULL,12,14,38,1,NULL,1);</v>
      </c>
    </row>
    <row r="40" spans="1:16" hidden="1" x14ac:dyDescent="0.35">
      <c r="A40" s="1">
        <v>39</v>
      </c>
      <c r="B40">
        <v>39</v>
      </c>
      <c r="C40" t="s">
        <v>418</v>
      </c>
      <c r="E40" t="s">
        <v>655</v>
      </c>
      <c r="F40">
        <v>6</v>
      </c>
      <c r="G40">
        <v>1</v>
      </c>
      <c r="H40">
        <v>1</v>
      </c>
      <c r="I40" t="s">
        <v>611</v>
      </c>
      <c r="J40">
        <v>12</v>
      </c>
      <c r="K40" t="s">
        <v>611</v>
      </c>
      <c r="L40">
        <v>39</v>
      </c>
      <c r="M40">
        <v>11</v>
      </c>
      <c r="N40" t="s">
        <v>611</v>
      </c>
      <c r="O40">
        <v>1</v>
      </c>
      <c r="P40" t="str">
        <f t="shared" si="0"/>
        <v>INSERT INTO sm_item VALUES (39,39,'Vasija con Efigie Antropomorfa','','http://localhost:3783/88E56F4C-5D42-4E42-A40D-DD3165EC285A/6B69B21E-D7BF-44FB-A8E4-2812AC905C9A/',6,1,1,NULL,12,NULL,39,11,NULL,1);</v>
      </c>
    </row>
    <row r="41" spans="1:16" hidden="1" x14ac:dyDescent="0.35">
      <c r="A41" s="1">
        <v>40</v>
      </c>
      <c r="B41">
        <v>40</v>
      </c>
      <c r="C41" t="s">
        <v>420</v>
      </c>
      <c r="E41" t="s">
        <v>656</v>
      </c>
      <c r="F41">
        <v>6</v>
      </c>
      <c r="G41">
        <v>7</v>
      </c>
      <c r="H41">
        <v>1</v>
      </c>
      <c r="I41" t="s">
        <v>611</v>
      </c>
      <c r="J41">
        <v>12</v>
      </c>
      <c r="K41" t="s">
        <v>611</v>
      </c>
      <c r="L41">
        <v>40</v>
      </c>
      <c r="M41">
        <v>7</v>
      </c>
      <c r="N41" t="s">
        <v>611</v>
      </c>
      <c r="O41">
        <v>1</v>
      </c>
      <c r="P41" t="str">
        <f t="shared" si="0"/>
        <v>INSERT INTO sm_item VALUES (40,40,'Vasija Tipo Zapato','','http://localhost:3783/88E56F4C-5D42-4E42-A40D-DD3165EC285A/2F43F337-2C92-43E8-B163-5608FF4B9F02/',6,7,1,NULL,12,NULL,40,7,NULL,1);</v>
      </c>
    </row>
    <row r="42" spans="1:16" hidden="1" x14ac:dyDescent="0.35">
      <c r="A42" s="1">
        <v>41</v>
      </c>
      <c r="B42">
        <v>41</v>
      </c>
      <c r="C42" t="s">
        <v>422</v>
      </c>
      <c r="E42" t="s">
        <v>657</v>
      </c>
      <c r="F42">
        <v>6</v>
      </c>
      <c r="G42">
        <v>11</v>
      </c>
      <c r="H42">
        <v>1</v>
      </c>
      <c r="I42" t="s">
        <v>611</v>
      </c>
      <c r="J42">
        <v>2</v>
      </c>
      <c r="K42" t="s">
        <v>611</v>
      </c>
      <c r="L42">
        <v>41</v>
      </c>
      <c r="M42">
        <v>10</v>
      </c>
      <c r="N42" t="s">
        <v>611</v>
      </c>
      <c r="O42">
        <v>1</v>
      </c>
      <c r="P42" t="str">
        <f t="shared" si="0"/>
        <v>INSERT INTO sm_item VALUES (41,41,'Cuenco con Efigie Zoomorfa','','http://localhost:3783/88E56F4C-5D42-4E42-A40D-DD3165EC285A/79C4FD79-8147-4791-993E-4FBD03163F36/',6,11,1,NULL,2,NULL,41,10,NULL,1);</v>
      </c>
    </row>
    <row r="43" spans="1:16" hidden="1" x14ac:dyDescent="0.35">
      <c r="A43" s="1">
        <v>42</v>
      </c>
      <c r="B43">
        <v>42</v>
      </c>
      <c r="C43" t="s">
        <v>424</v>
      </c>
      <c r="E43" t="s">
        <v>658</v>
      </c>
      <c r="F43">
        <v>3</v>
      </c>
      <c r="G43">
        <v>36</v>
      </c>
      <c r="H43">
        <v>1</v>
      </c>
      <c r="I43" t="s">
        <v>611</v>
      </c>
      <c r="J43">
        <v>2</v>
      </c>
      <c r="K43" t="s">
        <v>611</v>
      </c>
      <c r="L43">
        <v>42</v>
      </c>
      <c r="M43">
        <v>1</v>
      </c>
      <c r="N43" t="s">
        <v>611</v>
      </c>
      <c r="O43">
        <v>1</v>
      </c>
      <c r="P43" t="str">
        <f t="shared" si="0"/>
        <v>INSERT INTO sm_item VALUES (42,42,'Cuenco Polícromo con Tapadera','','http://localhost:3783/88E56F4C-5D42-4E42-A40D-DD3165EC285A/B7A3DC4A-7CEF-4A49-9161-65ABBA2C2E6E/',3,36,1,NULL,2,NULL,42,1,NULL,1);</v>
      </c>
    </row>
    <row r="44" spans="1:16" hidden="1" x14ac:dyDescent="0.35">
      <c r="A44" s="1">
        <v>43</v>
      </c>
      <c r="B44">
        <v>43</v>
      </c>
      <c r="C44" t="s">
        <v>424</v>
      </c>
      <c r="D44" t="s">
        <v>659</v>
      </c>
      <c r="E44" t="s">
        <v>660</v>
      </c>
      <c r="F44">
        <v>3</v>
      </c>
      <c r="G44">
        <v>36</v>
      </c>
      <c r="H44">
        <v>1</v>
      </c>
      <c r="I44" t="s">
        <v>611</v>
      </c>
      <c r="J44">
        <v>2</v>
      </c>
      <c r="K44" t="s">
        <v>611</v>
      </c>
      <c r="L44">
        <v>43</v>
      </c>
      <c r="M44">
        <v>1</v>
      </c>
      <c r="N44" t="s">
        <v>611</v>
      </c>
      <c r="O44">
        <v>1</v>
      </c>
      <c r="P44" t="str">
        <f t="shared" si="0"/>
        <v>INSERT INTO sm_item VALUES (43,43,'Cuenco Polícromo con Tapadera','Este tipo de cuencos con tapadera y reborde basal formó parte del repertorio de cerámicas rituales en tumbas del Clásico Temprano en Tikal, Río Azul, entre otras ciudades de las Tierras Bajas. Una característica primordial fue la solución dada al asa o agarradera, la cual se compone de cabezas humanas o animales modeladas y resto del cuerpo de la figura se extiende sobre la tapadera pero mediante la pintura, de tal modo que integra en una figura el manejo bidimensional y tridimensional.','http://localhost:3783/88E56F4C-5D42-4E42-A40D-DD3165EC285A/D96516C3-C6FC-4225-B134-873F1200A753/',3,36,1,NULL,2,NULL,43,1,NULL,1);</v>
      </c>
    </row>
    <row r="45" spans="1:16" hidden="1" x14ac:dyDescent="0.35">
      <c r="A45" s="1">
        <v>44</v>
      </c>
      <c r="B45">
        <v>44</v>
      </c>
      <c r="C45" t="s">
        <v>427</v>
      </c>
      <c r="E45" t="s">
        <v>661</v>
      </c>
      <c r="F45">
        <v>1</v>
      </c>
      <c r="G45">
        <v>11</v>
      </c>
      <c r="H45">
        <v>1</v>
      </c>
      <c r="I45" t="s">
        <v>611</v>
      </c>
      <c r="J45">
        <v>12</v>
      </c>
      <c r="K45" t="s">
        <v>611</v>
      </c>
      <c r="L45">
        <v>44</v>
      </c>
      <c r="M45">
        <v>10</v>
      </c>
      <c r="N45" t="s">
        <v>611</v>
      </c>
      <c r="O45">
        <v>1</v>
      </c>
      <c r="P45" t="str">
        <f t="shared" si="0"/>
        <v>INSERT INTO sm_item VALUES (44,44,'Vasija en Forma de Pichel','','http://localhost:3783/88E56F4C-5D42-4E42-A40D-DD3165EC285A/1EE9EEAB-8D53-4677-8D7D-0E62144CBC2F/',1,11,1,NULL,12,NULL,44,10,NULL,1);</v>
      </c>
    </row>
    <row r="46" spans="1:16" hidden="1" x14ac:dyDescent="0.35">
      <c r="A46" s="1">
        <v>45</v>
      </c>
      <c r="B46">
        <v>45</v>
      </c>
      <c r="C46" t="s">
        <v>429</v>
      </c>
      <c r="E46" t="s">
        <v>662</v>
      </c>
      <c r="F46">
        <v>4</v>
      </c>
      <c r="G46">
        <v>17</v>
      </c>
      <c r="H46">
        <v>1</v>
      </c>
      <c r="I46" t="s">
        <v>611</v>
      </c>
      <c r="J46">
        <v>11</v>
      </c>
      <c r="K46" t="s">
        <v>611</v>
      </c>
      <c r="L46">
        <v>45</v>
      </c>
      <c r="M46">
        <v>10</v>
      </c>
      <c r="N46" t="s">
        <v>611</v>
      </c>
      <c r="O46">
        <v>1</v>
      </c>
      <c r="P46" t="str">
        <f t="shared" si="0"/>
        <v>INSERT INTO sm_item VALUES (45,45,'Urna Funeraria','','http://localhost:3783/88E56F4C-5D42-4E42-A40D-DD3165EC285A/952274B3-F70C-4C25-ADC8-025C77CBD714/',4,17,1,NULL,11,NULL,45,10,NULL,1);</v>
      </c>
    </row>
    <row r="47" spans="1:16" hidden="1" x14ac:dyDescent="0.35">
      <c r="A47" s="1">
        <v>46</v>
      </c>
      <c r="B47">
        <v>46</v>
      </c>
      <c r="C47" t="s">
        <v>429</v>
      </c>
      <c r="E47" t="s">
        <v>663</v>
      </c>
      <c r="F47">
        <v>4</v>
      </c>
      <c r="G47">
        <v>14</v>
      </c>
      <c r="H47">
        <v>1</v>
      </c>
      <c r="I47" t="s">
        <v>611</v>
      </c>
      <c r="J47">
        <v>11</v>
      </c>
      <c r="K47" t="s">
        <v>611</v>
      </c>
      <c r="L47">
        <v>46</v>
      </c>
      <c r="M47">
        <v>4</v>
      </c>
      <c r="N47" t="s">
        <v>611</v>
      </c>
      <c r="O47">
        <v>1</v>
      </c>
      <c r="P47" t="str">
        <f t="shared" si="0"/>
        <v>INSERT INTO sm_item VALUES (46,46,'Urna Funeraria','','http://localhost:3783/88E56F4C-5D42-4E42-A40D-DD3165EC285A/5E927D47-97B8-4EC6-A52D-F46BF21905BC/',4,14,1,NULL,11,NULL,46,4,NULL,1);</v>
      </c>
    </row>
    <row r="48" spans="1:16" hidden="1" x14ac:dyDescent="0.35">
      <c r="A48" s="1">
        <v>47</v>
      </c>
      <c r="B48">
        <v>47</v>
      </c>
      <c r="C48" t="s">
        <v>432</v>
      </c>
      <c r="D48" t="s">
        <v>664</v>
      </c>
      <c r="E48" t="s">
        <v>665</v>
      </c>
      <c r="F48">
        <v>4</v>
      </c>
      <c r="G48">
        <v>6</v>
      </c>
      <c r="H48">
        <v>1</v>
      </c>
      <c r="I48" t="s">
        <v>611</v>
      </c>
      <c r="J48">
        <v>1</v>
      </c>
      <c r="K48" t="s">
        <v>611</v>
      </c>
      <c r="L48">
        <v>47</v>
      </c>
      <c r="M48">
        <v>8</v>
      </c>
      <c r="N48" t="s">
        <v>611</v>
      </c>
      <c r="O48">
        <v>1</v>
      </c>
      <c r="P48" t="str">
        <f t="shared" si="0"/>
        <v>INSERT INTO sm_item VALUES (47,47,'Cántaro Plomizo con Efigie Zoomorfa','Esta pieza cerámica es representativa del período Postclásico en las Tierras Altas debido a que durante este período se desarrolló la única alfarería vidriada de la América precolombina. Denominada como cerámica Plomiza por el alto contenido de plomo en la arcilla empleada.','http://localhost:3783/88E56F4C-5D42-4E42-A40D-DD3165EC285A/ACAEC512-8707-41D6-A89F-2D95F0C2A570/',4,6,1,NULL,1,NULL,47,8,NULL,1);</v>
      </c>
    </row>
    <row r="49" spans="1:16" hidden="1" x14ac:dyDescent="0.35">
      <c r="A49" s="1">
        <v>48</v>
      </c>
      <c r="B49">
        <v>48</v>
      </c>
      <c r="C49" t="s">
        <v>435</v>
      </c>
      <c r="E49" t="s">
        <v>666</v>
      </c>
      <c r="F49">
        <v>4</v>
      </c>
      <c r="G49">
        <v>1</v>
      </c>
      <c r="H49">
        <v>1</v>
      </c>
      <c r="I49" t="s">
        <v>611</v>
      </c>
      <c r="J49">
        <v>1</v>
      </c>
      <c r="K49" t="s">
        <v>611</v>
      </c>
      <c r="L49">
        <v>48</v>
      </c>
      <c r="M49">
        <v>11</v>
      </c>
      <c r="N49" t="s">
        <v>611</v>
      </c>
      <c r="O49">
        <v>1</v>
      </c>
      <c r="P49" t="str">
        <f t="shared" si="0"/>
        <v>INSERT INTO sm_item VALUES (48,48,'Cántaro con Efigie Antropomorfa','','http://localhost:3783/88E56F4C-5D42-4E42-A40D-DD3165EC285A/D683CE14-BD20-4F72-976C-95C6B367BDD8/',4,1,1,NULL,1,NULL,48,11,NULL,1);</v>
      </c>
    </row>
    <row r="50" spans="1:16" hidden="1" x14ac:dyDescent="0.35">
      <c r="A50" s="1">
        <v>49</v>
      </c>
      <c r="B50">
        <v>49</v>
      </c>
      <c r="C50" t="s">
        <v>437</v>
      </c>
      <c r="E50" t="s">
        <v>667</v>
      </c>
      <c r="F50">
        <v>4</v>
      </c>
      <c r="G50">
        <v>18</v>
      </c>
      <c r="H50">
        <v>1</v>
      </c>
      <c r="I50" t="s">
        <v>611</v>
      </c>
      <c r="J50">
        <v>6</v>
      </c>
      <c r="K50" t="s">
        <v>611</v>
      </c>
      <c r="L50">
        <v>49</v>
      </c>
      <c r="M50">
        <v>10</v>
      </c>
      <c r="N50" t="s">
        <v>611</v>
      </c>
      <c r="O50">
        <v>1</v>
      </c>
      <c r="P50" t="str">
        <f t="shared" si="0"/>
        <v>INSERT INTO sm_item VALUES (49,49,'Tapadera de Incensario','','http://localhost:3783/88E56F4C-5D42-4E42-A40D-DD3165EC285A/B9EF1A0C-C716-40AF-B6CF-4FC755C81594/',4,18,1,NULL,6,NULL,49,10,NULL,1);</v>
      </c>
    </row>
    <row r="51" spans="1:16" hidden="1" x14ac:dyDescent="0.35">
      <c r="A51" s="1">
        <v>50</v>
      </c>
      <c r="B51">
        <v>50</v>
      </c>
      <c r="C51" t="s">
        <v>439</v>
      </c>
      <c r="E51" t="s">
        <v>668</v>
      </c>
      <c r="F51">
        <v>6</v>
      </c>
      <c r="G51">
        <v>10</v>
      </c>
      <c r="H51">
        <v>1</v>
      </c>
      <c r="I51" t="s">
        <v>611</v>
      </c>
      <c r="J51">
        <v>12</v>
      </c>
      <c r="K51" t="s">
        <v>611</v>
      </c>
      <c r="L51">
        <v>50</v>
      </c>
      <c r="M51">
        <v>6</v>
      </c>
      <c r="N51" t="s">
        <v>611</v>
      </c>
      <c r="O51">
        <v>1</v>
      </c>
      <c r="P51" t="str">
        <f t="shared" si="0"/>
        <v>INSERT INTO sm_item VALUES (50,50,'Vasija Antropomorfa','','http://localhost:3783/88E56F4C-5D42-4E42-A40D-DD3165EC285A/F27D56E6-8973-42DF-813E-BB7ADEF51B04/',6,10,1,NULL,12,NULL,50,6,NULL,1);</v>
      </c>
    </row>
    <row r="52" spans="1:16" hidden="1" x14ac:dyDescent="0.35">
      <c r="A52" s="1">
        <v>51</v>
      </c>
      <c r="B52">
        <v>51</v>
      </c>
      <c r="C52" t="s">
        <v>441</v>
      </c>
      <c r="E52" t="s">
        <v>669</v>
      </c>
      <c r="F52">
        <v>3</v>
      </c>
      <c r="G52">
        <v>10</v>
      </c>
      <c r="H52">
        <v>1</v>
      </c>
      <c r="I52" t="s">
        <v>611</v>
      </c>
      <c r="J52">
        <v>6</v>
      </c>
      <c r="K52" t="s">
        <v>611</v>
      </c>
      <c r="L52">
        <v>51</v>
      </c>
      <c r="M52">
        <v>6</v>
      </c>
      <c r="N52" t="s">
        <v>611</v>
      </c>
      <c r="O52">
        <v>1</v>
      </c>
      <c r="P52" t="str">
        <f t="shared" si="0"/>
        <v>INSERT INTO sm_item VALUES (51,51,'Incensario Antropomorfo Estilo Teotihuacano','','http://localhost:3783/88E56F4C-5D42-4E42-A40D-DD3165EC285A/EC5B9693-42FF-41F5-A6BA-15F809330E19/',3,10,1,NULL,6,NULL,51,6,NULL,1);</v>
      </c>
    </row>
    <row r="53" spans="1:16" hidden="1" x14ac:dyDescent="0.35">
      <c r="A53" s="1">
        <v>52</v>
      </c>
      <c r="B53">
        <v>52</v>
      </c>
      <c r="C53" t="s">
        <v>443</v>
      </c>
      <c r="E53" t="s">
        <v>670</v>
      </c>
      <c r="F53">
        <v>1</v>
      </c>
      <c r="G53">
        <v>2</v>
      </c>
      <c r="H53">
        <v>6</v>
      </c>
      <c r="I53" t="s">
        <v>611</v>
      </c>
      <c r="J53">
        <v>3</v>
      </c>
      <c r="K53" t="s">
        <v>611</v>
      </c>
      <c r="L53">
        <v>52</v>
      </c>
      <c r="M53">
        <v>5</v>
      </c>
      <c r="N53" t="s">
        <v>611</v>
      </c>
      <c r="O53">
        <v>1</v>
      </c>
      <c r="P53" t="str">
        <f t="shared" si="0"/>
        <v>INSERT INTO sm_item VALUES (52,52,'Hacha Zoomorfa','','http://localhost:3783/88E56F4C-5D42-4E42-A40D-DD3165EC285A/8108F636-AE83-4B7E-A92D-31A093DAEDF7/',1,2,6,NULL,3,NULL,52,5,NULL,1);</v>
      </c>
    </row>
    <row r="54" spans="1:16" hidden="1" x14ac:dyDescent="0.35">
      <c r="A54" s="1">
        <v>53</v>
      </c>
      <c r="B54">
        <v>53</v>
      </c>
      <c r="C54" t="s">
        <v>445</v>
      </c>
      <c r="E54" t="s">
        <v>671</v>
      </c>
      <c r="F54">
        <v>2</v>
      </c>
      <c r="G54">
        <v>24</v>
      </c>
      <c r="H54">
        <v>6</v>
      </c>
      <c r="I54" t="s">
        <v>611</v>
      </c>
      <c r="J54">
        <v>3</v>
      </c>
      <c r="K54" t="s">
        <v>611</v>
      </c>
      <c r="L54">
        <v>53</v>
      </c>
      <c r="M54">
        <v>1</v>
      </c>
      <c r="N54" t="s">
        <v>611</v>
      </c>
      <c r="O54">
        <v>1</v>
      </c>
      <c r="P54" t="str">
        <f t="shared" si="0"/>
        <v>INSERT INTO sm_item VALUES (53,53,'Mascarón de Estuco','','http://localhost:3783/88E56F4C-5D42-4E42-A40D-DD3165EC285A/A1AB5A6B-3EB4-452A-AB2F-1D18B1AA86D8/',2,24,6,NULL,3,NULL,53,1,NULL,1);</v>
      </c>
    </row>
    <row r="55" spans="1:16" hidden="1" x14ac:dyDescent="0.35">
      <c r="A55" s="1">
        <v>54</v>
      </c>
      <c r="B55">
        <v>54</v>
      </c>
      <c r="C55" t="s">
        <v>380</v>
      </c>
      <c r="E55" t="s">
        <v>672</v>
      </c>
      <c r="F55">
        <v>4</v>
      </c>
      <c r="G55">
        <v>11</v>
      </c>
      <c r="H55">
        <v>1</v>
      </c>
      <c r="I55" t="s">
        <v>611</v>
      </c>
      <c r="J55">
        <v>6</v>
      </c>
      <c r="K55" t="s">
        <v>611</v>
      </c>
      <c r="L55">
        <v>54</v>
      </c>
      <c r="M55">
        <v>10</v>
      </c>
      <c r="N55" t="s">
        <v>611</v>
      </c>
      <c r="O55">
        <v>1</v>
      </c>
      <c r="P55" t="str">
        <f t="shared" si="0"/>
        <v>INSERT INTO sm_item VALUES (54,54,'Incensario Zoomorfo','','http://localhost:3783/88E56F4C-5D42-4E42-A40D-DD3165EC285A/303A0CB9-0EAF-4512-9BF1-F9ACB29A9E49/',4,11,1,NULL,6,NULL,54,10,NULL,1);</v>
      </c>
    </row>
    <row r="56" spans="1:16" hidden="1" x14ac:dyDescent="0.35">
      <c r="A56" s="1">
        <v>55</v>
      </c>
      <c r="B56">
        <v>55</v>
      </c>
      <c r="C56" t="s">
        <v>448</v>
      </c>
      <c r="D56" t="s">
        <v>673</v>
      </c>
      <c r="E56" t="s">
        <v>674</v>
      </c>
      <c r="F56">
        <v>6</v>
      </c>
      <c r="G56">
        <v>10</v>
      </c>
      <c r="H56">
        <v>6</v>
      </c>
      <c r="I56" t="s">
        <v>611</v>
      </c>
      <c r="J56">
        <v>3</v>
      </c>
      <c r="K56" t="s">
        <v>611</v>
      </c>
      <c r="L56">
        <v>55</v>
      </c>
      <c r="M56">
        <v>6</v>
      </c>
      <c r="N56" t="s">
        <v>611</v>
      </c>
      <c r="O56">
        <v>1</v>
      </c>
      <c r="P56" t="str">
        <f t="shared" si="0"/>
        <v>INSERT INTO sm_item VALUES (55,55,'Hongo Zoomorfo','Es conocido que diversas culturas precolombinas, entre ellas los mayas, practicaban la ingesta de ciertas setas alucinógenas como los hongos a modo de producir éxtasis o sensaciones para la ejecución de danzas y rituales. De modo que es común encontrar piedras fungiformes con representaciones humanas o de animales, aumentando la incertidumbre en cuanto al tipo de rituales practicados.','http://localhost:3783/88E56F4C-5D42-4E42-A40D-DD3165EC285A/7E5F3005-E6F3-4557-B937-3FC26293D9F8/',6,10,6,NULL,3,NULL,55,6,NULL,1);</v>
      </c>
    </row>
    <row r="57" spans="1:16" hidden="1" x14ac:dyDescent="0.35">
      <c r="A57" s="1">
        <v>56</v>
      </c>
      <c r="B57">
        <v>56</v>
      </c>
      <c r="C57" t="s">
        <v>450</v>
      </c>
      <c r="D57" t="s">
        <v>675</v>
      </c>
      <c r="E57" t="s">
        <v>676</v>
      </c>
      <c r="F57">
        <v>2</v>
      </c>
      <c r="G57">
        <v>15</v>
      </c>
      <c r="H57">
        <v>3</v>
      </c>
      <c r="I57" t="s">
        <v>611</v>
      </c>
      <c r="J57">
        <v>3</v>
      </c>
      <c r="K57" t="s">
        <v>611</v>
      </c>
      <c r="L57">
        <v>56</v>
      </c>
      <c r="M57">
        <v>10</v>
      </c>
      <c r="N57">
        <v>1</v>
      </c>
      <c r="O57">
        <v>1</v>
      </c>
      <c r="P57" t="str">
        <f t="shared" si="0"/>
        <v>INSERT INTO sm_item VALUES (56,56,'Placa de Piedra Verde','La destreza del tallado alcanzado por expertos artesanos queda manifiesta en esta placa de jade que representa al dios del maíz acompañado de un enano. Esta combinación de personajes es recurrente también en la cerámica polícroma del período Clásico, sobre todo en escenas palaciegas donde los señores principales adoptan rasgos del dios del maíz interactuando con enanos, jorobados o  albinos. Quizá la importancia radica en que a estos últimos se les haya considerado como seres sobrenaturales.','http://localhost:3783/88E56F4C-5D42-4E42-A40D-DD3165EC285A/01594FDD-6F9C-4E30-80A1-D6F4CA466BFD/',2,15,3,NULL,3,NULL,56,10,1,1);</v>
      </c>
    </row>
    <row r="58" spans="1:16" hidden="1" x14ac:dyDescent="0.35">
      <c r="A58" s="1">
        <v>57</v>
      </c>
      <c r="B58">
        <v>57</v>
      </c>
      <c r="C58" t="s">
        <v>452</v>
      </c>
      <c r="E58" t="s">
        <v>677</v>
      </c>
      <c r="F58">
        <v>6</v>
      </c>
      <c r="G58">
        <v>3</v>
      </c>
      <c r="H58">
        <v>1</v>
      </c>
      <c r="I58" t="s">
        <v>611</v>
      </c>
      <c r="J58">
        <v>12</v>
      </c>
      <c r="K58" t="s">
        <v>611</v>
      </c>
      <c r="L58">
        <v>57</v>
      </c>
      <c r="M58">
        <v>5</v>
      </c>
      <c r="N58" t="s">
        <v>611</v>
      </c>
      <c r="O58">
        <v>1</v>
      </c>
      <c r="P58" t="str">
        <f t="shared" si="0"/>
        <v>INSERT INTO sm_item VALUES (57,57,'Vasija con Figura Modelada','','http://localhost:3783/88E56F4C-5D42-4E42-A40D-DD3165EC285A/977F72EC-05B2-4BEF-8A92-7975B88DA04F/',6,3,1,NULL,12,NULL,57,5,NULL,1);</v>
      </c>
    </row>
    <row r="59" spans="1:16" hidden="1" x14ac:dyDescent="0.35">
      <c r="A59" s="1">
        <v>58</v>
      </c>
      <c r="B59">
        <v>58</v>
      </c>
      <c r="C59" t="s">
        <v>454</v>
      </c>
      <c r="E59" t="s">
        <v>678</v>
      </c>
      <c r="F59">
        <v>3</v>
      </c>
      <c r="G59">
        <v>12</v>
      </c>
      <c r="H59">
        <v>1</v>
      </c>
      <c r="I59" t="s">
        <v>611</v>
      </c>
      <c r="J59">
        <v>6</v>
      </c>
      <c r="K59" t="s">
        <v>611</v>
      </c>
      <c r="L59">
        <v>58</v>
      </c>
      <c r="M59">
        <v>10</v>
      </c>
      <c r="N59" t="s">
        <v>611</v>
      </c>
      <c r="O59">
        <v>1</v>
      </c>
      <c r="P59" t="str">
        <f t="shared" si="0"/>
        <v>INSERT INTO sm_item VALUES (58,58,'Incensario Zoomorfo (Pulpo)','','http://localhost:3783/88E56F4C-5D42-4E42-A40D-DD3165EC285A/8A69E931-29BE-4D79-9DAB-1981FE83A3B1/',3,12,1,NULL,6,NULL,58,10,NULL,1);</v>
      </c>
    </row>
    <row r="60" spans="1:16" hidden="1" x14ac:dyDescent="0.35">
      <c r="A60" s="1">
        <v>59</v>
      </c>
      <c r="B60">
        <v>59</v>
      </c>
      <c r="C60" t="s">
        <v>456</v>
      </c>
      <c r="E60" t="s">
        <v>679</v>
      </c>
      <c r="F60">
        <v>4</v>
      </c>
      <c r="G60">
        <v>8</v>
      </c>
      <c r="H60">
        <v>1</v>
      </c>
      <c r="I60" t="s">
        <v>611</v>
      </c>
      <c r="J60">
        <v>11</v>
      </c>
      <c r="K60" t="s">
        <v>611</v>
      </c>
      <c r="L60">
        <v>59</v>
      </c>
      <c r="M60">
        <v>9</v>
      </c>
      <c r="N60" t="s">
        <v>611</v>
      </c>
      <c r="O60">
        <v>1</v>
      </c>
      <c r="P60" t="str">
        <f t="shared" si="0"/>
        <v>INSERT INTO sm_item VALUES (59,59,'Urna con Aditamento Antropomorfo','','http://localhost:3783/88E56F4C-5D42-4E42-A40D-DD3165EC285A/49BEB812-321D-4C30-B69F-E639D38F51A8/',4,8,1,NULL,11,NULL,59,9,NULL,1);</v>
      </c>
    </row>
    <row r="61" spans="1:16" hidden="1" x14ac:dyDescent="0.35">
      <c r="A61" s="1">
        <v>60</v>
      </c>
      <c r="B61">
        <v>60</v>
      </c>
      <c r="C61" t="s">
        <v>456</v>
      </c>
      <c r="D61" t="s">
        <v>680</v>
      </c>
      <c r="E61" t="s">
        <v>681</v>
      </c>
      <c r="F61">
        <v>5</v>
      </c>
      <c r="G61">
        <v>15</v>
      </c>
      <c r="H61">
        <v>1</v>
      </c>
      <c r="I61" t="s">
        <v>611</v>
      </c>
      <c r="J61">
        <v>11</v>
      </c>
      <c r="K61" t="s">
        <v>611</v>
      </c>
      <c r="L61">
        <v>60</v>
      </c>
      <c r="M61">
        <v>10</v>
      </c>
      <c r="N61" t="s">
        <v>611</v>
      </c>
      <c r="O61">
        <v>1</v>
      </c>
      <c r="P61" t="str">
        <f t="shared" si="0"/>
        <v>INSERT INTO sm_item VALUES (60,60,'Urna con Aditamento Antropomorfo','Incensario característico del periodo postclásico en las Tierras Altas mayas, con la representación de una efigie frontal portando diadema y colgante.','http://localhost:3783/88E56F4C-5D42-4E42-A40D-DD3165EC285A/BF9ACE8C-00C8-4B89-BF5E-9D4DDFA1162A/',5,15,1,NULL,11,NULL,60,10,NULL,1);</v>
      </c>
    </row>
    <row r="62" spans="1:16" hidden="1" x14ac:dyDescent="0.35">
      <c r="A62" s="1">
        <v>61</v>
      </c>
      <c r="B62">
        <v>61</v>
      </c>
      <c r="C62" t="s">
        <v>459</v>
      </c>
      <c r="E62" t="s">
        <v>682</v>
      </c>
      <c r="F62">
        <v>4</v>
      </c>
      <c r="G62">
        <v>11</v>
      </c>
      <c r="H62">
        <v>1</v>
      </c>
      <c r="I62" t="s">
        <v>611</v>
      </c>
      <c r="J62">
        <v>6</v>
      </c>
      <c r="K62" t="s">
        <v>611</v>
      </c>
      <c r="L62">
        <v>61</v>
      </c>
      <c r="M62">
        <v>10</v>
      </c>
      <c r="N62" t="s">
        <v>611</v>
      </c>
      <c r="O62">
        <v>1</v>
      </c>
      <c r="P62" t="str">
        <f t="shared" si="0"/>
        <v>INSERT INTO sm_item VALUES (61,61,'Incensario Antrozoomorfo','','http://localhost:3783/88E56F4C-5D42-4E42-A40D-DD3165EC285A/61B56382-4B33-4F64-95DA-B07F70FCD751/',4,11,1,NULL,6,NULL,61,10,NULL,1);</v>
      </c>
    </row>
    <row r="63" spans="1:16" hidden="1" x14ac:dyDescent="0.35">
      <c r="A63" s="1">
        <v>62</v>
      </c>
      <c r="B63">
        <v>62</v>
      </c>
      <c r="C63" t="s">
        <v>461</v>
      </c>
      <c r="E63" t="s">
        <v>683</v>
      </c>
      <c r="F63">
        <v>4</v>
      </c>
      <c r="G63">
        <v>26</v>
      </c>
      <c r="H63">
        <v>1</v>
      </c>
      <c r="I63" t="s">
        <v>611</v>
      </c>
      <c r="J63">
        <v>6</v>
      </c>
      <c r="K63" t="s">
        <v>611</v>
      </c>
      <c r="L63">
        <v>62</v>
      </c>
      <c r="M63">
        <v>1</v>
      </c>
      <c r="N63" t="s">
        <v>611</v>
      </c>
      <c r="O63">
        <v>1</v>
      </c>
      <c r="P63" t="str">
        <f t="shared" si="0"/>
        <v>INSERT INTO sm_item VALUES (62,62,'Incensario Antropomorfo','','http://localhost:3783/88E56F4C-5D42-4E42-A40D-DD3165EC285A/E5B9094B-350D-4DC6-8E5A-A0DD35AE4F52/',4,26,1,NULL,6,NULL,62,1,NULL,1);</v>
      </c>
    </row>
    <row r="64" spans="1:16" hidden="1" x14ac:dyDescent="0.35">
      <c r="A64" s="1">
        <v>63</v>
      </c>
      <c r="B64">
        <v>63</v>
      </c>
      <c r="C64" t="s">
        <v>463</v>
      </c>
      <c r="E64" t="s">
        <v>684</v>
      </c>
      <c r="F64">
        <v>4</v>
      </c>
      <c r="G64">
        <v>20</v>
      </c>
      <c r="H64">
        <v>5</v>
      </c>
      <c r="I64" t="s">
        <v>611</v>
      </c>
      <c r="J64">
        <v>4</v>
      </c>
      <c r="K64" t="s">
        <v>611</v>
      </c>
      <c r="L64">
        <v>63</v>
      </c>
      <c r="M64">
        <v>7</v>
      </c>
      <c r="N64" t="s">
        <v>611</v>
      </c>
      <c r="O64">
        <v>1</v>
      </c>
      <c r="P64" t="str">
        <f t="shared" si="0"/>
        <v>INSERT INTO sm_item VALUES (63,63,'Rostro Zoomorfo','','http://localhost:3783/88E56F4C-5D42-4E42-A40D-DD3165EC285A/6E7CC3CE-C02D-4ABB-880E-40A69E932A8B/',4,20,5,NULL,4,NULL,63,7,NULL,1);</v>
      </c>
    </row>
    <row r="65" spans="1:16" hidden="1" x14ac:dyDescent="0.35">
      <c r="A65" s="1">
        <v>64</v>
      </c>
      <c r="B65">
        <v>64</v>
      </c>
      <c r="C65" t="s">
        <v>465</v>
      </c>
      <c r="E65" t="s">
        <v>685</v>
      </c>
      <c r="F65">
        <v>4</v>
      </c>
      <c r="G65">
        <v>5</v>
      </c>
      <c r="H65">
        <v>1</v>
      </c>
      <c r="I65" t="s">
        <v>611</v>
      </c>
      <c r="J65">
        <v>11</v>
      </c>
      <c r="K65" t="s">
        <v>611</v>
      </c>
      <c r="L65">
        <v>64</v>
      </c>
      <c r="M65">
        <v>11</v>
      </c>
      <c r="N65" t="s">
        <v>611</v>
      </c>
      <c r="O65">
        <v>1</v>
      </c>
      <c r="P65" t="str">
        <f t="shared" si="0"/>
        <v>INSERT INTO sm_item VALUES (64,64,'Incensario','','http://localhost:3783/88E56F4C-5D42-4E42-A40D-DD3165EC285A/B2E4ED41-FC3F-4F7D-96F3-117A5B64BC65/',4,5,1,NULL,11,NULL,64,11,NULL,1);</v>
      </c>
    </row>
    <row r="66" spans="1:16" hidden="1" x14ac:dyDescent="0.35">
      <c r="A66" s="1">
        <v>65</v>
      </c>
      <c r="B66">
        <v>65</v>
      </c>
      <c r="C66" t="s">
        <v>461</v>
      </c>
      <c r="E66" t="s">
        <v>686</v>
      </c>
      <c r="F66">
        <v>6</v>
      </c>
      <c r="G66">
        <v>10</v>
      </c>
      <c r="H66">
        <v>1</v>
      </c>
      <c r="I66" t="s">
        <v>611</v>
      </c>
      <c r="J66">
        <v>6</v>
      </c>
      <c r="K66" t="s">
        <v>611</v>
      </c>
      <c r="L66">
        <v>65</v>
      </c>
      <c r="M66">
        <v>6</v>
      </c>
      <c r="N66" t="s">
        <v>611</v>
      </c>
      <c r="O66">
        <v>1</v>
      </c>
      <c r="P66" t="str">
        <f t="shared" si="0"/>
        <v>INSERT INTO sm_item VALUES (65,65,'Incensario Antropomorfo','','http://localhost:3783/88E56F4C-5D42-4E42-A40D-DD3165EC285A/0F20AA5A-D597-4466-84B9-325DC90A4ADB/',6,10,1,NULL,6,NULL,65,6,NULL,1);</v>
      </c>
    </row>
    <row r="67" spans="1:16" hidden="1" x14ac:dyDescent="0.35">
      <c r="A67" s="1">
        <v>66</v>
      </c>
      <c r="B67">
        <v>66</v>
      </c>
      <c r="C67" t="s">
        <v>461</v>
      </c>
      <c r="E67" t="s">
        <v>687</v>
      </c>
      <c r="F67">
        <v>6</v>
      </c>
      <c r="G67">
        <v>10</v>
      </c>
      <c r="H67">
        <v>1</v>
      </c>
      <c r="I67" t="s">
        <v>611</v>
      </c>
      <c r="J67">
        <v>6</v>
      </c>
      <c r="K67" t="s">
        <v>611</v>
      </c>
      <c r="L67">
        <v>66</v>
      </c>
      <c r="M67">
        <v>6</v>
      </c>
      <c r="N67" t="s">
        <v>611</v>
      </c>
      <c r="O67">
        <v>1</v>
      </c>
      <c r="P67" t="str">
        <f t="shared" ref="P67:P130" si="1">CONCATENATE("INSERT INTO sm_item VALUES (",A67,",",B67,",","'",C67,"'",",","'",D67,"'",",","'",E67,"'",",",F67,",",G67,",",H67,",",I67,",",J67,",",K67,",",L67,",",M67,",",N67,",",O67,");")</f>
        <v>INSERT INTO sm_item VALUES (66,66,'Incensario Antropomorfo','','http://localhost:3783/88E56F4C-5D42-4E42-A40D-DD3165EC285A/86D3767F-45E1-4D28-BB54-B81B45936822/',6,10,1,NULL,6,NULL,66,6,NULL,1);</v>
      </c>
    </row>
    <row r="68" spans="1:16" hidden="1" x14ac:dyDescent="0.35">
      <c r="A68" s="1">
        <v>67</v>
      </c>
      <c r="B68">
        <v>67</v>
      </c>
      <c r="C68" t="s">
        <v>461</v>
      </c>
      <c r="E68" t="s">
        <v>688</v>
      </c>
      <c r="F68">
        <v>6</v>
      </c>
      <c r="G68">
        <v>10</v>
      </c>
      <c r="H68">
        <v>1</v>
      </c>
      <c r="I68" t="s">
        <v>611</v>
      </c>
      <c r="J68">
        <v>6</v>
      </c>
      <c r="K68" t="s">
        <v>611</v>
      </c>
      <c r="L68">
        <v>67</v>
      </c>
      <c r="M68">
        <v>6</v>
      </c>
      <c r="N68" t="s">
        <v>611</v>
      </c>
      <c r="O68">
        <v>1</v>
      </c>
      <c r="P68" t="str">
        <f t="shared" si="1"/>
        <v>INSERT INTO sm_item VALUES (67,67,'Incensario Antropomorfo','','http://localhost:3783/88E56F4C-5D42-4E42-A40D-DD3165EC285A/F70CC9C2-C960-4B2F-A1C0-A8CADE3B8E3C/',6,10,1,NULL,6,NULL,67,6,NULL,1);</v>
      </c>
    </row>
    <row r="69" spans="1:16" hidden="1" x14ac:dyDescent="0.35">
      <c r="A69" s="1">
        <v>68</v>
      </c>
      <c r="B69">
        <v>68</v>
      </c>
      <c r="C69" t="s">
        <v>461</v>
      </c>
      <c r="E69" t="s">
        <v>689</v>
      </c>
      <c r="F69">
        <v>3</v>
      </c>
      <c r="G69">
        <v>1</v>
      </c>
      <c r="H69">
        <v>1</v>
      </c>
      <c r="I69" t="s">
        <v>611</v>
      </c>
      <c r="J69">
        <v>6</v>
      </c>
      <c r="K69" t="s">
        <v>611</v>
      </c>
      <c r="L69">
        <v>68</v>
      </c>
      <c r="M69">
        <v>11</v>
      </c>
      <c r="N69" t="s">
        <v>611</v>
      </c>
      <c r="O69">
        <v>1</v>
      </c>
      <c r="P69" t="str">
        <f t="shared" si="1"/>
        <v>INSERT INTO sm_item VALUES (68,68,'Incensario Antropomorfo','','http://localhost:3783/88E56F4C-5D42-4E42-A40D-DD3165EC285A/82EB68A0-EDFC-4FF2-B84D-DDAE4E4C5160/',3,1,1,NULL,6,NULL,68,11,NULL,1);</v>
      </c>
    </row>
    <row r="70" spans="1:16" hidden="1" x14ac:dyDescent="0.35">
      <c r="A70" s="1">
        <v>69</v>
      </c>
      <c r="B70">
        <v>69</v>
      </c>
      <c r="C70" t="s">
        <v>461</v>
      </c>
      <c r="E70" t="s">
        <v>690</v>
      </c>
      <c r="F70">
        <v>3</v>
      </c>
      <c r="G70">
        <v>1</v>
      </c>
      <c r="H70">
        <v>1</v>
      </c>
      <c r="I70" t="s">
        <v>611</v>
      </c>
      <c r="J70">
        <v>6</v>
      </c>
      <c r="K70" t="s">
        <v>611</v>
      </c>
      <c r="L70">
        <v>69</v>
      </c>
      <c r="M70">
        <v>11</v>
      </c>
      <c r="N70" t="s">
        <v>611</v>
      </c>
      <c r="O70">
        <v>1</v>
      </c>
      <c r="P70" t="str">
        <f t="shared" si="1"/>
        <v>INSERT INTO sm_item VALUES (69,69,'Incensario Antropomorfo','','http://localhost:3783/88E56F4C-5D42-4E42-A40D-DD3165EC285A/F5CECB1C-1E8C-4059-9851-3F92D9B06035/',3,1,1,NULL,6,NULL,69,11,NULL,1);</v>
      </c>
    </row>
    <row r="71" spans="1:16" hidden="1" x14ac:dyDescent="0.35">
      <c r="A71" s="1">
        <v>70</v>
      </c>
      <c r="B71">
        <v>70</v>
      </c>
      <c r="C71" t="s">
        <v>441</v>
      </c>
      <c r="D71" t="s">
        <v>691</v>
      </c>
      <c r="E71" t="s">
        <v>692</v>
      </c>
      <c r="F71">
        <v>3</v>
      </c>
      <c r="G71">
        <v>1</v>
      </c>
      <c r="H71">
        <v>1</v>
      </c>
      <c r="I71" t="s">
        <v>611</v>
      </c>
      <c r="J71">
        <v>6</v>
      </c>
      <c r="K71" t="s">
        <v>611</v>
      </c>
      <c r="L71">
        <v>70</v>
      </c>
      <c r="M71">
        <v>11</v>
      </c>
      <c r="N71" t="s">
        <v>611</v>
      </c>
      <c r="O71">
        <v>1</v>
      </c>
      <c r="P71" t="str">
        <f t="shared" si="1"/>
        <v>INSERT INTO sm_item VALUES (70,70,'Incensario Antropomorfo Estilo Teotihuacano','Durante el Clásico Temprano las redes de intercambio a larga distancia quedaron plasmadas en la elaboración de algunos tipos cerámicos, sobre todo en aquellos vinculados a prácticas rituales. Ejemplo de ello es la elaboración de incensarios de estilo teotihuacanos localizados en la Costa Sur y en el altiplano central guatemalteco. Estos objetos son prueba del intercambio económico y cultural entre el Área Maya y el Centro de México. En ambas regiones han sido localizados variedad de objetos y estilos que dan fe del estrecho vínculo. Debido a la fragilidad de la pieza es evidente que la fabricación fue local, es decir elaborados en la región donde fueron encontrados.','http://localhost:3783/88E56F4C-5D42-4E42-A40D-DD3165EC285A/4629FF4E-B6AA-431D-A66A-B622926B6B64/',3,1,1,NULL,6,NULL,70,11,NULL,1);</v>
      </c>
    </row>
    <row r="72" spans="1:16" hidden="1" x14ac:dyDescent="0.35">
      <c r="A72" s="1">
        <v>71</v>
      </c>
      <c r="B72">
        <v>71</v>
      </c>
      <c r="C72" t="s">
        <v>376</v>
      </c>
      <c r="E72" t="s">
        <v>693</v>
      </c>
      <c r="F72">
        <v>3</v>
      </c>
      <c r="G72">
        <v>16</v>
      </c>
      <c r="H72">
        <v>1</v>
      </c>
      <c r="I72" t="s">
        <v>611</v>
      </c>
      <c r="J72">
        <v>11</v>
      </c>
      <c r="K72" t="s">
        <v>611</v>
      </c>
      <c r="L72">
        <v>71</v>
      </c>
      <c r="M72">
        <v>2</v>
      </c>
      <c r="N72">
        <v>1</v>
      </c>
      <c r="O72">
        <v>1</v>
      </c>
      <c r="P72" t="str">
        <f t="shared" si="1"/>
        <v>INSERT INTO sm_item VALUES (71,71,'Urna Zoomorfa','','http://localhost:3783/88E56F4C-5D42-4E42-A40D-DD3165EC285A/C7DDBD1A-2A21-4DB9-A267-C29E891959BA/',3,16,1,NULL,11,NULL,71,2,1,1);</v>
      </c>
    </row>
    <row r="73" spans="1:16" hidden="1" x14ac:dyDescent="0.35">
      <c r="A73" s="1">
        <v>72</v>
      </c>
      <c r="B73">
        <v>72</v>
      </c>
      <c r="C73" t="s">
        <v>476</v>
      </c>
      <c r="E73" t="s">
        <v>694</v>
      </c>
      <c r="F73">
        <v>3</v>
      </c>
      <c r="G73">
        <v>1</v>
      </c>
      <c r="H73">
        <v>1</v>
      </c>
      <c r="I73" t="s">
        <v>611</v>
      </c>
      <c r="J73">
        <v>6</v>
      </c>
      <c r="K73" t="s">
        <v>611</v>
      </c>
      <c r="L73">
        <v>72</v>
      </c>
      <c r="M73">
        <v>11</v>
      </c>
      <c r="N73" t="s">
        <v>611</v>
      </c>
      <c r="O73">
        <v>1</v>
      </c>
      <c r="P73" t="str">
        <f t="shared" si="1"/>
        <v>INSERT INTO sm_item VALUES (72,72,'Incensario Antropomorfo ','','http://localhost:3783/88E56F4C-5D42-4E42-A40D-DD3165EC285A/A1A3CD4C-4268-433F-8A9B-4BC94D506CE8/',3,1,1,NULL,6,NULL,72,11,NULL,1);</v>
      </c>
    </row>
    <row r="74" spans="1:16" hidden="1" x14ac:dyDescent="0.35">
      <c r="A74" s="1">
        <v>73</v>
      </c>
      <c r="B74">
        <v>73</v>
      </c>
      <c r="C74" t="s">
        <v>478</v>
      </c>
      <c r="E74" t="s">
        <v>695</v>
      </c>
      <c r="F74">
        <v>2</v>
      </c>
      <c r="G74">
        <v>18</v>
      </c>
      <c r="H74">
        <v>1</v>
      </c>
      <c r="I74" t="s">
        <v>611</v>
      </c>
      <c r="J74">
        <v>11</v>
      </c>
      <c r="K74" t="s">
        <v>611</v>
      </c>
      <c r="L74">
        <v>73</v>
      </c>
      <c r="M74">
        <v>10</v>
      </c>
      <c r="N74" t="s">
        <v>611</v>
      </c>
      <c r="O74">
        <v>1</v>
      </c>
      <c r="P74" t="str">
        <f t="shared" si="1"/>
        <v>INSERT INTO sm_item VALUES (73,73,'Urna','','http://localhost:3783/88E56F4C-5D42-4E42-A40D-DD3165EC285A/F5F3B09B-7AE5-4246-874F-9D1313FD20C3/',2,18,1,NULL,11,NULL,73,10,NULL,1);</v>
      </c>
    </row>
    <row r="75" spans="1:16" hidden="1" x14ac:dyDescent="0.35">
      <c r="A75" s="1">
        <v>74</v>
      </c>
      <c r="B75">
        <v>74</v>
      </c>
      <c r="C75" t="s">
        <v>461</v>
      </c>
      <c r="E75" t="s">
        <v>696</v>
      </c>
      <c r="F75">
        <v>3</v>
      </c>
      <c r="G75">
        <v>4</v>
      </c>
      <c r="H75">
        <v>1</v>
      </c>
      <c r="I75" t="s">
        <v>611</v>
      </c>
      <c r="J75">
        <v>6</v>
      </c>
      <c r="K75" t="s">
        <v>611</v>
      </c>
      <c r="L75">
        <v>74</v>
      </c>
      <c r="M75">
        <v>5</v>
      </c>
      <c r="N75">
        <v>1</v>
      </c>
      <c r="O75">
        <v>1</v>
      </c>
      <c r="P75" t="str">
        <f t="shared" si="1"/>
        <v>INSERT INTO sm_item VALUES (74,74,'Incensario Antropomorfo','','http://localhost:3783/88E56F4C-5D42-4E42-A40D-DD3165EC285A/CC89BCBE-5AD4-477D-A360-096908AB0884/',3,4,1,NULL,6,NULL,74,5,1,1);</v>
      </c>
    </row>
    <row r="76" spans="1:16" hidden="1" x14ac:dyDescent="0.35">
      <c r="A76" s="1">
        <v>75</v>
      </c>
      <c r="B76">
        <v>75</v>
      </c>
      <c r="C76" t="s">
        <v>481</v>
      </c>
      <c r="E76" t="s">
        <v>697</v>
      </c>
      <c r="F76">
        <v>3</v>
      </c>
      <c r="G76">
        <v>4</v>
      </c>
      <c r="H76">
        <v>1</v>
      </c>
      <c r="I76" t="s">
        <v>611</v>
      </c>
      <c r="J76">
        <v>6</v>
      </c>
      <c r="K76" t="s">
        <v>611</v>
      </c>
      <c r="L76">
        <v>75</v>
      </c>
      <c r="M76">
        <v>5</v>
      </c>
      <c r="N76" t="s">
        <v>611</v>
      </c>
      <c r="O76">
        <v>1</v>
      </c>
      <c r="P76" t="str">
        <f t="shared" si="1"/>
        <v>INSERT INTO sm_item VALUES (75,75,'Fragmento de Incensario','','http://localhost:3783/88E56F4C-5D42-4E42-A40D-DD3165EC285A/C76D7CA2-949D-4480-B09B-92B27B4575C2/',3,4,1,NULL,6,NULL,75,5,NULL,1);</v>
      </c>
    </row>
    <row r="77" spans="1:16" hidden="1" x14ac:dyDescent="0.35">
      <c r="A77" s="1">
        <v>76</v>
      </c>
      <c r="B77">
        <v>76</v>
      </c>
      <c r="C77" t="s">
        <v>483</v>
      </c>
      <c r="E77" t="s">
        <v>698</v>
      </c>
      <c r="F77">
        <v>1</v>
      </c>
      <c r="G77">
        <v>31</v>
      </c>
      <c r="H77">
        <v>6</v>
      </c>
      <c r="I77" t="s">
        <v>611</v>
      </c>
      <c r="J77">
        <v>3</v>
      </c>
      <c r="K77">
        <v>14</v>
      </c>
      <c r="L77">
        <v>76</v>
      </c>
      <c r="M77">
        <v>1</v>
      </c>
      <c r="N77" t="s">
        <v>611</v>
      </c>
      <c r="O77">
        <v>1</v>
      </c>
      <c r="P77" t="str">
        <f t="shared" si="1"/>
        <v>INSERT INTO sm_item VALUES (76,76,'Disco de Piedra','','http://localhost:3783/88E56F4C-5D42-4E42-A40D-DD3165EC285A/E6F74E93-6C0A-45D0-AE88-EC964200CE39/',1,31,6,NULL,3,14,76,1,NULL,1);</v>
      </c>
    </row>
    <row r="78" spans="1:16" hidden="1" x14ac:dyDescent="0.35">
      <c r="A78" s="1">
        <v>77</v>
      </c>
      <c r="B78">
        <v>77</v>
      </c>
      <c r="C78" t="s">
        <v>485</v>
      </c>
      <c r="E78" t="s">
        <v>699</v>
      </c>
      <c r="F78">
        <v>2</v>
      </c>
      <c r="G78">
        <v>30</v>
      </c>
      <c r="H78">
        <v>6</v>
      </c>
      <c r="I78" t="s">
        <v>611</v>
      </c>
      <c r="J78">
        <v>3</v>
      </c>
      <c r="K78" t="s">
        <v>611</v>
      </c>
      <c r="L78">
        <v>77</v>
      </c>
      <c r="M78">
        <v>1</v>
      </c>
      <c r="N78" t="s">
        <v>611</v>
      </c>
      <c r="O78">
        <v>1</v>
      </c>
      <c r="P78" t="str">
        <f t="shared" si="1"/>
        <v>INSERT INTO sm_item VALUES (77,77,'Mascarón','','http://localhost:3783/88E56F4C-5D42-4E42-A40D-DD3165EC285A/17804153-5B49-4BD5-B703-BA967B6ACD40/',2,30,6,NULL,3,NULL,77,1,NULL,1);</v>
      </c>
    </row>
    <row r="79" spans="1:16" hidden="1" x14ac:dyDescent="0.35">
      <c r="A79" s="1">
        <v>78</v>
      </c>
      <c r="B79">
        <v>78</v>
      </c>
      <c r="C79" t="s">
        <v>465</v>
      </c>
      <c r="D79" t="s">
        <v>700</v>
      </c>
      <c r="E79" t="s">
        <v>701</v>
      </c>
      <c r="F79">
        <v>2</v>
      </c>
      <c r="G79">
        <v>37</v>
      </c>
      <c r="H79">
        <v>1</v>
      </c>
      <c r="I79" t="s">
        <v>611</v>
      </c>
      <c r="J79">
        <v>6</v>
      </c>
      <c r="K79" t="s">
        <v>611</v>
      </c>
      <c r="L79">
        <v>78</v>
      </c>
      <c r="M79">
        <v>1</v>
      </c>
      <c r="N79" t="s">
        <v>611</v>
      </c>
      <c r="O79">
        <v>1</v>
      </c>
      <c r="P79" t="str">
        <f t="shared" si="1"/>
        <v>INSERT INTO sm_item VALUES (78,78,'Incensario','Comúnmente se conoce a este tipo de incensarios por su forma como relojes de arena, son característicos de finales del período Clásico e inicios del Postclásico y se expandieron ampliamente por las Tierras Bajas del Sur y del Norte.','http://localhost:3783/88E56F4C-5D42-4E42-A40D-DD3165EC285A/7818778F-4A02-49B4-B45C-703BE4145038/',2,37,1,NULL,6,NULL,78,1,NULL,1);</v>
      </c>
    </row>
    <row r="80" spans="1:16" hidden="1" x14ac:dyDescent="0.35">
      <c r="A80" s="1">
        <v>79</v>
      </c>
      <c r="B80">
        <v>79</v>
      </c>
      <c r="C80" t="s">
        <v>488</v>
      </c>
      <c r="E80" t="s">
        <v>702</v>
      </c>
      <c r="F80">
        <v>2</v>
      </c>
      <c r="G80">
        <v>35</v>
      </c>
      <c r="H80">
        <v>1</v>
      </c>
      <c r="I80" t="s">
        <v>611</v>
      </c>
      <c r="J80">
        <v>4</v>
      </c>
      <c r="K80" t="s">
        <v>611</v>
      </c>
      <c r="L80">
        <v>79</v>
      </c>
      <c r="M80">
        <v>1</v>
      </c>
      <c r="N80" t="s">
        <v>611</v>
      </c>
      <c r="O80">
        <v>1</v>
      </c>
      <c r="P80" t="str">
        <f t="shared" si="1"/>
        <v>INSERT INTO sm_item VALUES (79,79,'Cabeza Antropomorfa Modelada','','http://localhost:3783/88E56F4C-5D42-4E42-A40D-DD3165EC285A/25F308C9-7759-4CF7-9694-2000FCC2CE53/',2,35,1,NULL,4,NULL,79,1,NULL,1);</v>
      </c>
    </row>
    <row r="81" spans="1:16" hidden="1" x14ac:dyDescent="0.35">
      <c r="A81" s="1">
        <v>80</v>
      </c>
      <c r="B81">
        <v>80</v>
      </c>
      <c r="C81" t="s">
        <v>490</v>
      </c>
      <c r="E81" t="s">
        <v>703</v>
      </c>
      <c r="F81">
        <v>3</v>
      </c>
      <c r="G81">
        <v>21</v>
      </c>
      <c r="H81">
        <v>1</v>
      </c>
      <c r="I81" t="s">
        <v>611</v>
      </c>
      <c r="J81">
        <v>13</v>
      </c>
      <c r="K81" t="s">
        <v>611</v>
      </c>
      <c r="L81">
        <v>80</v>
      </c>
      <c r="M81">
        <v>11</v>
      </c>
      <c r="N81" t="s">
        <v>611</v>
      </c>
      <c r="O81">
        <v>1</v>
      </c>
      <c r="P81" t="str">
        <f t="shared" si="1"/>
        <v>INSERT INTO sm_item VALUES (80,80,'Vaso Inciso','','http://localhost:3783/88E56F4C-5D42-4E42-A40D-DD3165EC285A/FB8EB257-0C05-48AF-BB10-1A735566EA49/',3,21,1,NULL,13,NULL,80,11,NULL,1);</v>
      </c>
    </row>
    <row r="82" spans="1:16" hidden="1" x14ac:dyDescent="0.35">
      <c r="A82" s="1">
        <v>81</v>
      </c>
      <c r="B82">
        <v>81</v>
      </c>
      <c r="C82" t="s">
        <v>492</v>
      </c>
      <c r="E82" t="s">
        <v>704</v>
      </c>
      <c r="F82">
        <v>4</v>
      </c>
      <c r="G82">
        <v>34</v>
      </c>
      <c r="H82">
        <v>1</v>
      </c>
      <c r="I82" t="s">
        <v>611</v>
      </c>
      <c r="J82">
        <v>13</v>
      </c>
      <c r="K82" t="s">
        <v>611</v>
      </c>
      <c r="L82">
        <v>81</v>
      </c>
      <c r="M82">
        <v>1</v>
      </c>
      <c r="N82" t="s">
        <v>611</v>
      </c>
      <c r="O82">
        <v>1</v>
      </c>
      <c r="P82" t="str">
        <f t="shared" si="1"/>
        <v>INSERT INTO sm_item VALUES (81,81,'Vaso con Soporte de Pedestal','','http://localhost:3783/88E56F4C-5D42-4E42-A40D-DD3165EC285A/9E923B5B-9928-4D36-A39C-211C59187F1E/',4,34,1,NULL,13,NULL,81,1,NULL,1);</v>
      </c>
    </row>
    <row r="83" spans="1:16" hidden="1" x14ac:dyDescent="0.35">
      <c r="A83" s="1">
        <v>82</v>
      </c>
      <c r="B83">
        <v>82</v>
      </c>
      <c r="C83" t="s">
        <v>494</v>
      </c>
      <c r="E83" t="s">
        <v>705</v>
      </c>
      <c r="F83">
        <v>2</v>
      </c>
      <c r="G83">
        <v>21</v>
      </c>
      <c r="H83">
        <v>6</v>
      </c>
      <c r="I83" t="s">
        <v>611</v>
      </c>
      <c r="J83">
        <v>3</v>
      </c>
      <c r="K83" t="s">
        <v>611</v>
      </c>
      <c r="L83">
        <v>82</v>
      </c>
      <c r="M83">
        <v>11</v>
      </c>
      <c r="N83" t="s">
        <v>611</v>
      </c>
      <c r="O83">
        <v>1</v>
      </c>
      <c r="P83" t="str">
        <f t="shared" si="1"/>
        <v>INSERT INTO sm_item VALUES (82,82,'Cabeza de Estuco','','http://localhost:3783/88E56F4C-5D42-4E42-A40D-DD3165EC285A/ABD87B6E-5EE6-4BB5-99BB-257CF858E669/',2,21,6,NULL,3,NULL,82,11,NULL,1);</v>
      </c>
    </row>
    <row r="84" spans="1:16" hidden="1" x14ac:dyDescent="0.35">
      <c r="A84" s="1">
        <v>83</v>
      </c>
      <c r="B84">
        <v>83</v>
      </c>
      <c r="C84" t="s">
        <v>359</v>
      </c>
      <c r="D84" t="s">
        <v>706</v>
      </c>
      <c r="E84" t="s">
        <v>707</v>
      </c>
      <c r="F84">
        <v>2</v>
      </c>
      <c r="G84">
        <v>35</v>
      </c>
      <c r="H84">
        <v>1</v>
      </c>
      <c r="I84" t="s">
        <v>611</v>
      </c>
      <c r="J84">
        <v>13</v>
      </c>
      <c r="K84">
        <v>14</v>
      </c>
      <c r="L84">
        <v>83</v>
      </c>
      <c r="M84">
        <v>1</v>
      </c>
      <c r="N84" t="s">
        <v>611</v>
      </c>
      <c r="O84">
        <v>1</v>
      </c>
      <c r="P84" t="str">
        <f t="shared" si="1"/>
        <v>INSERT INTO sm_item VALUES (83,83,'Vaso Polícromo','La escena de este vaso destaca por el cuidado puesto en el detalle en tan pequeño artefacto de tan solo 10 cms de alto y 6 cms de diámetro. En ella se muestra a tres personas que interactúan: dos mujeres frente a un hombre separados por un plato trípode que probablemente contiene tamales. Ambas mujeres portan trajes largos y el cabello amarrado, mientras el hombre, quien es un gobernante, porta solamente un taparrabo con piel de jaguar. Las columnas jeroglíficas en rojo que acompañan a cada personaje indican sus nombres y la columna principal en color negro relata el acontecimiento, lamentablemente este último está muy erosionado y no puede leerse por completo.','http://localhost:3783/88E56F4C-5D42-4E42-A40D-DD3165EC285A/B117AC9F-64DA-438D-BBD0-FC3E45A016C5/',2,35,1,NULL,13,14,83,1,NULL,1);</v>
      </c>
    </row>
    <row r="85" spans="1:16" hidden="1" x14ac:dyDescent="0.35">
      <c r="A85" s="1">
        <v>84</v>
      </c>
      <c r="B85">
        <v>84</v>
      </c>
      <c r="C85" t="s">
        <v>497</v>
      </c>
      <c r="E85" t="s">
        <v>708</v>
      </c>
      <c r="F85">
        <v>1</v>
      </c>
      <c r="G85">
        <v>6</v>
      </c>
      <c r="H85">
        <v>7</v>
      </c>
      <c r="I85" t="s">
        <v>611</v>
      </c>
      <c r="J85">
        <v>13</v>
      </c>
      <c r="K85" t="s">
        <v>611</v>
      </c>
      <c r="L85">
        <v>84</v>
      </c>
      <c r="M85">
        <v>8</v>
      </c>
      <c r="N85">
        <v>1</v>
      </c>
      <c r="O85">
        <v>1</v>
      </c>
      <c r="P85" t="str">
        <f t="shared" si="1"/>
        <v>INSERT INTO sm_item VALUES (84,84,'Vaso de Alabastro','','http://localhost:3783/88E56F4C-5D42-4E42-A40D-DD3165EC285A/77038F72-9FB0-44AA-8969-3BE0F55BDE69/',1,6,7,NULL,13,NULL,84,8,1,1);</v>
      </c>
    </row>
    <row r="86" spans="1:16" hidden="1" x14ac:dyDescent="0.35">
      <c r="A86" s="1">
        <v>85</v>
      </c>
      <c r="B86">
        <v>85</v>
      </c>
      <c r="C86" t="s">
        <v>499</v>
      </c>
      <c r="E86" t="s">
        <v>709</v>
      </c>
      <c r="F86">
        <v>2</v>
      </c>
      <c r="G86">
        <v>39</v>
      </c>
      <c r="H86">
        <v>2</v>
      </c>
      <c r="I86" t="s">
        <v>611</v>
      </c>
      <c r="J86">
        <v>3</v>
      </c>
      <c r="K86" t="s">
        <v>611</v>
      </c>
      <c r="L86">
        <v>85</v>
      </c>
      <c r="M86">
        <v>1</v>
      </c>
      <c r="N86" t="s">
        <v>611</v>
      </c>
      <c r="O86">
        <v>1</v>
      </c>
      <c r="P86" t="str">
        <f t="shared" si="1"/>
        <v>INSERT INTO sm_item VALUES (85,85,'Hueso Tallado','','http://localhost:3783/88E56F4C-5D42-4E42-A40D-DD3165EC285A/B7AFE93D-F4E2-4CA8-A330-A790E2221608/',2,39,2,NULL,3,NULL,85,1,NULL,1);</v>
      </c>
    </row>
    <row r="87" spans="1:16" hidden="1" x14ac:dyDescent="0.35">
      <c r="A87" s="1">
        <v>86</v>
      </c>
      <c r="B87">
        <v>86</v>
      </c>
      <c r="C87" t="s">
        <v>501</v>
      </c>
      <c r="E87" t="s">
        <v>710</v>
      </c>
      <c r="F87">
        <v>1</v>
      </c>
      <c r="G87">
        <v>30</v>
      </c>
      <c r="H87">
        <v>6</v>
      </c>
      <c r="I87" t="s">
        <v>611</v>
      </c>
      <c r="J87">
        <v>3</v>
      </c>
      <c r="K87">
        <v>14</v>
      </c>
      <c r="L87">
        <v>86</v>
      </c>
      <c r="M87">
        <v>1</v>
      </c>
      <c r="N87" t="s">
        <v>611</v>
      </c>
      <c r="O87">
        <v>1</v>
      </c>
      <c r="P87" t="str">
        <f t="shared" si="1"/>
        <v>INSERT INTO sm_item VALUES (86,86,'Fragmento de Piedra Tallado','','http://localhost:3783/88E56F4C-5D42-4E42-A40D-DD3165EC285A/3C317934-18E4-4ED3-966C-B17BD285D1A0/',1,30,6,NULL,3,14,86,1,NULL,1);</v>
      </c>
    </row>
    <row r="88" spans="1:16" hidden="1" x14ac:dyDescent="0.35">
      <c r="A88" s="1">
        <v>87</v>
      </c>
      <c r="B88">
        <v>87</v>
      </c>
      <c r="C88" t="s">
        <v>503</v>
      </c>
      <c r="E88" t="s">
        <v>711</v>
      </c>
      <c r="F88">
        <v>6</v>
      </c>
      <c r="G88">
        <v>36</v>
      </c>
      <c r="H88">
        <v>1</v>
      </c>
      <c r="I88" t="s">
        <v>611</v>
      </c>
      <c r="J88">
        <v>4</v>
      </c>
      <c r="K88" t="s">
        <v>611</v>
      </c>
      <c r="L88">
        <v>87</v>
      </c>
      <c r="M88">
        <v>1</v>
      </c>
      <c r="N88" t="s">
        <v>611</v>
      </c>
      <c r="O88">
        <v>1</v>
      </c>
      <c r="P88" t="str">
        <f t="shared" si="1"/>
        <v>INSERT INTO sm_item VALUES (87,87,'Figurilla Antropomorfa','','http://localhost:3783/88E56F4C-5D42-4E42-A40D-DD3165EC285A/4ACE80DC-3471-4051-A225-44D0335680EC/',6,36,1,NULL,4,NULL,87,1,NULL,1);</v>
      </c>
    </row>
    <row r="89" spans="1:16" hidden="1" x14ac:dyDescent="0.35">
      <c r="A89" s="1">
        <v>88</v>
      </c>
      <c r="B89">
        <v>88</v>
      </c>
      <c r="C89" t="s">
        <v>505</v>
      </c>
      <c r="E89" t="s">
        <v>712</v>
      </c>
      <c r="F89">
        <v>1</v>
      </c>
      <c r="G89">
        <v>21</v>
      </c>
      <c r="H89">
        <v>1</v>
      </c>
      <c r="I89" t="s">
        <v>611</v>
      </c>
      <c r="J89">
        <v>5</v>
      </c>
      <c r="K89" t="s">
        <v>611</v>
      </c>
      <c r="L89">
        <v>88</v>
      </c>
      <c r="M89">
        <v>11</v>
      </c>
      <c r="N89" t="s">
        <v>611</v>
      </c>
      <c r="O89">
        <v>1</v>
      </c>
      <c r="P89" t="str">
        <f t="shared" si="1"/>
        <v>INSERT INTO sm_item VALUES (88,88,'Artefacto Musical','','http://localhost:3783/88E56F4C-5D42-4E42-A40D-DD3165EC285A/A8BFAFD4-256E-4260-8363-DB6F5664FE00/',1,21,1,NULL,5,NULL,88,11,NULL,1);</v>
      </c>
    </row>
    <row r="90" spans="1:16" hidden="1" x14ac:dyDescent="0.35">
      <c r="A90" s="1">
        <v>89</v>
      </c>
      <c r="B90">
        <v>89</v>
      </c>
      <c r="C90" t="s">
        <v>507</v>
      </c>
      <c r="D90" t="s">
        <v>713</v>
      </c>
      <c r="E90" t="s">
        <v>714</v>
      </c>
      <c r="F90">
        <v>2</v>
      </c>
      <c r="G90">
        <v>29</v>
      </c>
      <c r="H90">
        <v>2</v>
      </c>
      <c r="I90">
        <v>3</v>
      </c>
      <c r="J90">
        <v>3</v>
      </c>
      <c r="K90" t="s">
        <v>611</v>
      </c>
      <c r="L90">
        <v>89</v>
      </c>
      <c r="M90">
        <v>1</v>
      </c>
      <c r="N90">
        <v>1</v>
      </c>
      <c r="O90">
        <v>1</v>
      </c>
      <c r="P90" t="str">
        <f t="shared" si="1"/>
        <v>INSERT INTO sm_item VALUES (89,89,'Mandíbula Superior con Incrustaciones de Jade en Dientes','En la cultura maya el adorno de los dientes con incrustación de piedras preciosas era considerado un distintivo de belleza, además de reflejar el estatus social privilegiado de quien lo portaba. Está práctica ha sido identificada desde el Preclásico Medio e incluso en la actualidad continua entre pobladores mayas pero mediante el empleo de metales.','http://localhost:3783/88E56F4C-5D42-4E42-A40D-DD3165EC285A/F952E8CA-E78B-4EFE-BF4E-8357E3CC7F09/',2,29,2,3,3,NULL,89,1,1,1);</v>
      </c>
    </row>
    <row r="91" spans="1:16" hidden="1" x14ac:dyDescent="0.35">
      <c r="A91" s="1">
        <v>90</v>
      </c>
      <c r="B91">
        <v>90</v>
      </c>
      <c r="C91" t="s">
        <v>509</v>
      </c>
      <c r="E91" t="s">
        <v>715</v>
      </c>
      <c r="F91">
        <v>2</v>
      </c>
      <c r="G91">
        <v>15</v>
      </c>
      <c r="H91">
        <v>4</v>
      </c>
      <c r="I91" t="s">
        <v>611</v>
      </c>
      <c r="J91">
        <v>3</v>
      </c>
      <c r="K91" t="s">
        <v>611</v>
      </c>
      <c r="L91">
        <v>90</v>
      </c>
      <c r="M91">
        <v>10</v>
      </c>
      <c r="N91" t="s">
        <v>611</v>
      </c>
      <c r="O91">
        <v>1</v>
      </c>
      <c r="P91" t="str">
        <f t="shared" si="1"/>
        <v>INSERT INTO sm_item VALUES (90,90,'Rostro Zoomorfo (Jaguar)','','http://localhost:3783/88E56F4C-5D42-4E42-A40D-DD3165EC285A/8536568E-343E-424D-8861-188E9C5749AC/',2,15,4,NULL,3,NULL,90,10,NULL,1);</v>
      </c>
    </row>
    <row r="92" spans="1:16" hidden="1" x14ac:dyDescent="0.35">
      <c r="A92" s="1">
        <v>91</v>
      </c>
      <c r="B92">
        <v>91</v>
      </c>
      <c r="C92" t="s">
        <v>511</v>
      </c>
      <c r="D92" t="s">
        <v>716</v>
      </c>
      <c r="E92" t="s">
        <v>717</v>
      </c>
      <c r="F92">
        <v>2</v>
      </c>
      <c r="G92">
        <v>9</v>
      </c>
      <c r="H92">
        <v>3</v>
      </c>
      <c r="I92" t="s">
        <v>611</v>
      </c>
      <c r="J92">
        <v>3</v>
      </c>
      <c r="K92" t="s">
        <v>611</v>
      </c>
      <c r="L92">
        <v>91</v>
      </c>
      <c r="M92">
        <v>3</v>
      </c>
      <c r="N92" t="s">
        <v>611</v>
      </c>
      <c r="O92">
        <v>1</v>
      </c>
      <c r="P92" t="str">
        <f t="shared" si="1"/>
        <v>INSERT INTO sm_item VALUES (91,91,'Camahuil','Los camahuiles son estatuillas de piedra verde trabajadas solamente en uno de sus lados mediante trazos simples y rectos para definir la cabeza, rostro y extremidades. Generalmente están con los brazos cruzados y no presenta rasgos sexuales definidos. Este tipo de figurillas se localizan en un área geográfica relativamente compacta en el occidente de Guatemala, aunque se relaciona con otras tradiciones similares en Mesoamérica y su temporalidad abarca más de 800 años durante todo el período Clásico. La denominación camahuil surgió de la región entre Chichicastenango y Rabinal, con variantes gráficas como Kabavil, qavbil, qamavil, que pueden traducirse como deidad o ídolo.','http://localhost:3783/88E56F4C-5D42-4E42-A40D-DD3165EC285A/200ECA6B-355B-451A-821E-A4E73CE33B32/',2,9,3,NULL,3,NULL,91,3,NULL,1);</v>
      </c>
    </row>
    <row r="93" spans="1:16" hidden="1" x14ac:dyDescent="0.35">
      <c r="A93" s="1">
        <v>92</v>
      </c>
      <c r="B93">
        <v>92</v>
      </c>
      <c r="C93" t="s">
        <v>511</v>
      </c>
      <c r="E93" t="s">
        <v>718</v>
      </c>
      <c r="F93">
        <v>2</v>
      </c>
      <c r="G93">
        <v>9</v>
      </c>
      <c r="H93">
        <v>3</v>
      </c>
      <c r="I93" t="s">
        <v>611</v>
      </c>
      <c r="J93">
        <v>3</v>
      </c>
      <c r="K93" t="s">
        <v>611</v>
      </c>
      <c r="L93">
        <v>92</v>
      </c>
      <c r="M93">
        <v>3</v>
      </c>
      <c r="N93" t="s">
        <v>611</v>
      </c>
      <c r="O93">
        <v>1</v>
      </c>
      <c r="P93" t="str">
        <f t="shared" si="1"/>
        <v>INSERT INTO sm_item VALUES (92,92,'Camahuil','','http://localhost:3783/88E56F4C-5D42-4E42-A40D-DD3165EC285A/428F5976-6020-4123-AE02-DFE56EC2AB35/',2,9,3,NULL,3,NULL,92,3,NULL,1);</v>
      </c>
    </row>
    <row r="94" spans="1:16" hidden="1" x14ac:dyDescent="0.35">
      <c r="A94" s="1">
        <v>93</v>
      </c>
      <c r="B94">
        <v>93</v>
      </c>
      <c r="C94" t="s">
        <v>514</v>
      </c>
      <c r="E94" t="s">
        <v>719</v>
      </c>
      <c r="F94">
        <v>2</v>
      </c>
      <c r="G94">
        <v>28</v>
      </c>
      <c r="H94">
        <v>3</v>
      </c>
      <c r="I94" t="s">
        <v>611</v>
      </c>
      <c r="J94">
        <v>3</v>
      </c>
      <c r="K94" t="s">
        <v>611</v>
      </c>
      <c r="L94">
        <v>93</v>
      </c>
      <c r="M94">
        <v>1</v>
      </c>
      <c r="N94">
        <v>1</v>
      </c>
      <c r="O94">
        <v>1</v>
      </c>
      <c r="P94" t="str">
        <f t="shared" si="1"/>
        <v>INSERT INTO sm_item VALUES (93,93,'Rostro Antropomorfo','','http://localhost:3783/88E56F4C-5D42-4E42-A40D-DD3165EC285A/DF6B86FB-0360-47C8-AC11-28E414BEA1D4/',2,28,3,NULL,3,NULL,93,1,1,1);</v>
      </c>
    </row>
    <row r="95" spans="1:16" hidden="1" x14ac:dyDescent="0.35">
      <c r="A95" s="1">
        <v>94</v>
      </c>
      <c r="B95">
        <v>94</v>
      </c>
      <c r="C95" t="s">
        <v>516</v>
      </c>
      <c r="E95" t="s">
        <v>720</v>
      </c>
      <c r="F95">
        <v>1</v>
      </c>
      <c r="G95">
        <v>5</v>
      </c>
      <c r="H95">
        <v>6</v>
      </c>
      <c r="I95" t="s">
        <v>611</v>
      </c>
      <c r="J95">
        <v>9</v>
      </c>
      <c r="K95" t="s">
        <v>611</v>
      </c>
      <c r="L95">
        <v>94</v>
      </c>
      <c r="M95">
        <v>11</v>
      </c>
      <c r="N95">
        <v>1</v>
      </c>
      <c r="O95">
        <v>1</v>
      </c>
      <c r="P95" t="str">
        <f t="shared" si="1"/>
        <v>INSERT INTO sm_item VALUES (94,94,'Piedra de Moler','','http://localhost:3783/88E56F4C-5D42-4E42-A40D-DD3165EC285A/D2E2485A-FC3D-45A8-9098-CE25BAFF8F33/',1,5,6,NULL,9,NULL,94,11,1,1);</v>
      </c>
    </row>
    <row r="96" spans="1:16" hidden="1" x14ac:dyDescent="0.35">
      <c r="A96" s="1">
        <v>95</v>
      </c>
      <c r="B96">
        <v>95</v>
      </c>
      <c r="C96" t="s">
        <v>518</v>
      </c>
      <c r="E96" t="s">
        <v>721</v>
      </c>
      <c r="F96">
        <v>1</v>
      </c>
      <c r="G96">
        <v>22</v>
      </c>
      <c r="H96">
        <v>6</v>
      </c>
      <c r="I96" t="s">
        <v>611</v>
      </c>
      <c r="J96">
        <v>7</v>
      </c>
      <c r="K96" t="s">
        <v>611</v>
      </c>
      <c r="L96">
        <v>95</v>
      </c>
      <c r="M96">
        <v>1</v>
      </c>
      <c r="N96" t="s">
        <v>611</v>
      </c>
      <c r="O96">
        <v>1</v>
      </c>
      <c r="P96" t="str">
        <f t="shared" si="1"/>
        <v>INSERT INTO sm_item VALUES (95,95,'Mortero Tetrápode','','http://localhost:3783/88E56F4C-5D42-4E42-A40D-DD3165EC285A/564E0C0D-8A06-4D64-8C16-6315E00273F1/',1,22,6,NULL,7,NULL,95,1,NULL,1);</v>
      </c>
    </row>
    <row r="97" spans="1:16" hidden="1" x14ac:dyDescent="0.35">
      <c r="A97" s="1">
        <v>96</v>
      </c>
      <c r="B97">
        <v>96</v>
      </c>
      <c r="C97" t="s">
        <v>520</v>
      </c>
      <c r="E97" t="s">
        <v>722</v>
      </c>
      <c r="F97">
        <v>1</v>
      </c>
      <c r="G97">
        <v>5</v>
      </c>
      <c r="H97">
        <v>6</v>
      </c>
      <c r="I97" t="s">
        <v>611</v>
      </c>
      <c r="J97">
        <v>7</v>
      </c>
      <c r="K97" t="s">
        <v>611</v>
      </c>
      <c r="L97">
        <v>96</v>
      </c>
      <c r="M97">
        <v>11</v>
      </c>
      <c r="N97" t="s">
        <v>611</v>
      </c>
      <c r="O97">
        <v>1</v>
      </c>
      <c r="P97" t="str">
        <f t="shared" si="1"/>
        <v>INSERT INTO sm_item VALUES (96,96,'Mortero Tetrápode Zoomorfo','','http://localhost:3783/88E56F4C-5D42-4E42-A40D-DD3165EC285A/9D04D50E-AD97-48EE-9C41-18A9F36D87A7/',1,5,6,NULL,7,NULL,96,11,NULL,1);</v>
      </c>
    </row>
    <row r="98" spans="1:16" hidden="1" x14ac:dyDescent="0.35">
      <c r="A98" s="1">
        <v>97</v>
      </c>
      <c r="B98">
        <v>97</v>
      </c>
      <c r="C98" t="s">
        <v>522</v>
      </c>
      <c r="E98" t="s">
        <v>723</v>
      </c>
      <c r="F98">
        <v>1</v>
      </c>
      <c r="G98">
        <v>5</v>
      </c>
      <c r="H98">
        <v>6</v>
      </c>
      <c r="I98" t="s">
        <v>611</v>
      </c>
      <c r="J98">
        <v>3</v>
      </c>
      <c r="K98" t="s">
        <v>611</v>
      </c>
      <c r="L98">
        <v>97</v>
      </c>
      <c r="M98">
        <v>11</v>
      </c>
      <c r="N98" t="s">
        <v>611</v>
      </c>
      <c r="O98">
        <v>1</v>
      </c>
      <c r="P98" t="str">
        <f t="shared" si="1"/>
        <v>INSERT INTO sm_item VALUES (97,97,'Yugo','','http://localhost:3783/88E56F4C-5D42-4E42-A40D-DD3165EC285A/9990720C-B359-4D12-842D-16B5082E9CF1/',1,5,6,NULL,3,NULL,97,11,NULL,1);</v>
      </c>
    </row>
    <row r="99" spans="1:16" hidden="1" x14ac:dyDescent="0.35">
      <c r="A99" s="1">
        <v>98</v>
      </c>
      <c r="B99">
        <v>98</v>
      </c>
      <c r="C99" t="s">
        <v>524</v>
      </c>
      <c r="D99" t="s">
        <v>724</v>
      </c>
      <c r="E99" t="s">
        <v>725</v>
      </c>
      <c r="F99">
        <v>2</v>
      </c>
      <c r="G99">
        <v>27</v>
      </c>
      <c r="H99">
        <v>6</v>
      </c>
      <c r="I99" t="s">
        <v>611</v>
      </c>
      <c r="J99">
        <v>3</v>
      </c>
      <c r="K99">
        <v>14</v>
      </c>
      <c r="L99">
        <v>98</v>
      </c>
      <c r="M99">
        <v>1</v>
      </c>
      <c r="N99" t="s">
        <v>611</v>
      </c>
      <c r="O99">
        <v>1</v>
      </c>
      <c r="P99" t="str">
        <f t="shared" si="1"/>
        <v>INSERT INTO sm_item VALUES (98,98,'Panel Jeroglífico','Este bloque jeroglífico también conocido como Panel V de la Corona es parte de una escalinata jeroglífica de este sitios, formando parte un conjunto de monumentos que relatan la historia política del sitio, especialmente la relación que mantuvo con Calakmul, capital del Reino Kan. Sin embargo, la importancia del bloque radica en dos aspectos: primeramente esclarece el pasaje histórico en que el gobernante de Calakmul Yuknoom Yich’aak K’ahk’ quien se creía había sido asesinado por el reino de Tikal en los enfrentamientos del año 695 d.C., no obstante el relato del panel menciona que el mismo gobernante visitó La Corona años después de haber sido derrotado, esto conduce al segundo aspecto, puesto que una estrategia política adoptada por el reino vencido fue la de afianzarse a fechas importantes, como la culminación de 13 ciclos - el 13 es un número sagrado para los mayas –. En ese sentido se hace mención que la estabilidad política y confianza del reino llegará hasta la culminación del 13 Baktun, que en el calendario maya de Cuenta Larga se lee 13.0.0.0.0 4 Ajaw 3 K’ank’in, correspondiente al 21 de diciembre de 2012. Esta fecha puede apreciarse en el conjunto de los últimos 4 glifos del panel, ubicado en la parte inferior derecha.','http://localhost:3783/88E56F4C-5D42-4E42-A40D-DD3165EC285A/AAF34615-0CDA-4082-BD8B-A063DF19E4B7/',2,27,6,NULL,3,14,98,1,NULL,1);</v>
      </c>
    </row>
    <row r="100" spans="1:16" hidden="1" x14ac:dyDescent="0.35">
      <c r="A100" s="1">
        <v>99</v>
      </c>
      <c r="B100">
        <v>99</v>
      </c>
      <c r="C100" t="s">
        <v>526</v>
      </c>
      <c r="E100" t="s">
        <v>726</v>
      </c>
      <c r="F100">
        <v>2</v>
      </c>
      <c r="G100">
        <v>22</v>
      </c>
      <c r="H100">
        <v>1</v>
      </c>
      <c r="I100" t="s">
        <v>611</v>
      </c>
      <c r="J100">
        <v>5</v>
      </c>
      <c r="K100" t="s">
        <v>611</v>
      </c>
      <c r="L100">
        <v>99</v>
      </c>
      <c r="M100">
        <v>1</v>
      </c>
      <c r="N100" t="s">
        <v>611</v>
      </c>
      <c r="O100">
        <v>1</v>
      </c>
      <c r="P100" t="str">
        <f t="shared" si="1"/>
        <v>INSERT INTO sm_item VALUES (99,99,'Silbato','','http://localhost:3783/88E56F4C-5D42-4E42-A40D-DD3165EC285A/337B27FA-3D80-4B7F-A9E4-3101C1E76A60/',2,22,1,NULL,5,NULL,99,1,NULL,1);</v>
      </c>
    </row>
    <row r="101" spans="1:16" hidden="1" x14ac:dyDescent="0.35">
      <c r="A101" s="1">
        <v>100</v>
      </c>
      <c r="B101">
        <v>100</v>
      </c>
      <c r="C101" t="s">
        <v>503</v>
      </c>
      <c r="E101" t="s">
        <v>727</v>
      </c>
      <c r="F101">
        <v>3</v>
      </c>
      <c r="G101">
        <v>32</v>
      </c>
      <c r="H101">
        <v>2</v>
      </c>
      <c r="I101" t="s">
        <v>611</v>
      </c>
      <c r="J101">
        <v>4</v>
      </c>
      <c r="K101" t="s">
        <v>611</v>
      </c>
      <c r="L101">
        <v>100</v>
      </c>
      <c r="M101">
        <v>1</v>
      </c>
      <c r="N101" t="s">
        <v>611</v>
      </c>
      <c r="O101">
        <v>1</v>
      </c>
      <c r="P101" t="str">
        <f t="shared" si="1"/>
        <v>INSERT INTO sm_item VALUES (100,100,'Figurilla Antropomorfa','','http://localhost:3783/88E56F4C-5D42-4E42-A40D-DD3165EC285A/5B197E9C-5E5A-472C-8B48-4953F77031A9/',3,32,2,NULL,4,NULL,100,1,NULL,1);</v>
      </c>
    </row>
    <row r="102" spans="1:16" hidden="1" x14ac:dyDescent="0.35">
      <c r="A102" s="1">
        <v>101</v>
      </c>
      <c r="B102">
        <v>1</v>
      </c>
      <c r="C102" t="s">
        <v>529</v>
      </c>
      <c r="D102" t="s">
        <v>750</v>
      </c>
      <c r="E102" t="s">
        <v>610</v>
      </c>
      <c r="F102">
        <v>8</v>
      </c>
      <c r="G102">
        <v>63</v>
      </c>
      <c r="H102">
        <v>8</v>
      </c>
      <c r="I102" t="s">
        <v>611</v>
      </c>
      <c r="J102">
        <v>19</v>
      </c>
      <c r="K102" t="s">
        <v>611</v>
      </c>
      <c r="L102">
        <v>101</v>
      </c>
      <c r="M102">
        <v>1</v>
      </c>
      <c r="N102" t="s">
        <v>611</v>
      </c>
      <c r="O102">
        <v>2</v>
      </c>
      <c r="P102" t="str">
        <f t="shared" si="1"/>
        <v>INSERT INTO sm_item VALUES (101,1,'Anthropomorphic whistle','AI: The anthropomorphic whistle from Cancuén, registered as 22559 MNAE REG. 17.7.54.63, is an archaeological gem that transports us to the heart of the Maya world during the Late Classic Period (600–900 AD). Originating from the lowlands of Petén, Guatemala, this ceramic instrument not only produced sounds, but also narrated stories, rituals, and beliefs of a civilization deeply connected to music and symbolism.
&lt;br&gt;&lt;br&gt;
Meaning and ritual use
Maya anthropomorphic whistles like this one were more than simple musical instruments. They often represented human figures or deities, and were used in religious ceremonies, funerary rituals, and courtly events. Their detailed design and their ability to produce specific sounds made them essential tools for invoking spirits, accompanying dances, or marking sacred moments.
&lt;br&gt;
At sites such as Pacbitun, Belize, burials have been discovered containing multiple musical instruments, including anthropomorphic whistles, indicating their importance in ceremonial contexts and their association with individuals of high social status.
&lt;br&gt;&lt;br&gt;
Cancuén: a center of power and culture&lt;br&gt;
Cancuén was a strategic Maya city, located in a region rich in resources and trade routes. During the Late Classic Period, it stood out for its monumental architecture and its role as a trading center. The presence of elaborate musical instruments, such as this whistle, suggests a vibrant courtly life, where music played a crucial role in cultural and religious expression.
&lt;br&gt;&lt;br&gt;
Design and acoustics&lt;br&gt;
Although we do not have specific images of this whistle, other similar examples feature hemispherical resonant chambers and detailed human figures. Some lack finger holes, indicating that they produced fixed notes, possibly imitations of natural sounds or human voices. The tonality of these instruments varied, and their design allowed for a variety of acoustic effects used in different ritual contexts.
&lt;br&gt;&lt;br&gt;
Conservation and legacy&lt;br&gt;
Currently, the anthropomorphic whistle from Cancuén is safeguarded in the National Museum of Archaeology and Ethnology of Guatemala, under registration number 22559 MNAE REG. 17.7.54.63. Its preservation allows researchers and visitors to appreciate the cultural and artistic richness of the ancient Maya, as well as to understand the importance of music in their daily and spiritual lives.
&lt;br&gt;&lt;br&gt;
Sonic epilogue&lt;br&gt;
This whistle not only represents the artistic skill of the Maya, but also their profound connection with sound as a means of communication with the divine. Each note produced by this instrument would have resonated in temples, plazas, and forests, carrying with it prayers, stories, and emotions of a civilization that found in music a sublime expression of its existence.&lt;br&gt;&lt;br&gt;','http://localhost:3783/88E56F4C-5D42-4E42-A40D-DD3165EC285A/0479A997-64A6-4634-93C6-9362414B38FF/',8,63,8,NULL,19,NULL,101,1,NULL,2);</v>
      </c>
    </row>
    <row r="103" spans="1:16" hidden="1" x14ac:dyDescent="0.35">
      <c r="A103" s="1">
        <v>102</v>
      </c>
      <c r="B103">
        <v>2</v>
      </c>
      <c r="C103" t="s">
        <v>529</v>
      </c>
      <c r="D103" t="s">
        <v>751</v>
      </c>
      <c r="E103" t="s">
        <v>612</v>
      </c>
      <c r="F103">
        <v>8</v>
      </c>
      <c r="G103">
        <v>54</v>
      </c>
      <c r="H103">
        <v>8</v>
      </c>
      <c r="I103" t="s">
        <v>611</v>
      </c>
      <c r="J103">
        <v>19</v>
      </c>
      <c r="K103" t="s">
        <v>611</v>
      </c>
      <c r="L103">
        <v>102</v>
      </c>
      <c r="M103">
        <v>10</v>
      </c>
      <c r="N103">
        <v>2</v>
      </c>
      <c r="O103">
        <v>2</v>
      </c>
      <c r="P103" t="str">
        <f t="shared" si="1"/>
        <v>INSERT INTO sm_item VALUES (102,2,'Anthropomorphic whistle','AI: The anthropomorphic whistle from Nebaj, catalogued as 4728 MNAE REG. 1.1.1.518, is a ceramic masterpiece originating from the Maya highlands of El Quiché, Guatemala. It was crafted during the Late Classic Period (600–900 AD) in a region distinguished by intense ritualistic and artistic expressions.
&lt;&lt;br&gt;br&gt;
Cultural Context of Nebaj&lt;br&gt;
Nebaj, situated in the Sierra de los Cuchumatanes, was a key part of the Ixil Triangle, a contact zone between lowland and highland cultures. Unlike the southern court-centered sites, in Nebaj music and instruments like this whistle served more communal and shamanic roles, connected to fertility, climate, and local cosmology.
&lt;br&gt;&lt;br&gt;
In the highlands, sound functioned as a tool for spiritual mediation. Ixil shamans used whistles and drums to enter altered states of consciousness, invoke ancestors, or interpret signs from the natural environment. This anthropomorphic whistle may have been part of such rituals aimed at connecting with the invisible realm.
&lt;br&gt;&lt;br&gt;
A Ceremonial Figure with Its Own Identity&lt;br&gt;
Unlike the Cancuén whistle, this figure features a fan-shaped headdress adorned with red, sky blue, and ochre paint, suggesting a character of high rank or possibly a mediator between the human world and the gods. The posture, with arms extended forward holding what appear to be instruments or offerings, reinforces its ceremonial role.
&lt;br&gt;&lt;br&gt;
Mesoamerican art studies indicate that the use of color and symmetry in ritual objects served apotropaic (spiritual protection) and hierarchical marking functions. In this piece, the sky-blue headdress and chest ornament likely symbolize a connection to rain, the sky, or an atmospheric deity such as Chaac or Tohil.
&lt;br&gt;&lt;br&gt;
Music in the Highlands  &lt;br&gt;
Unlike the instrumental ensembles of the lowlands, the highlands developed their own musical styles featuring smaller, more portable ceramic flutes, whistles, and drums. These instruments accompanied dances in communal plazas and agricultural celebrations linked to maize and rain.
&lt;br&gt;&lt;br&gt;
A study conducted in the El Quiché highlands shows that some whistles were tuned to emit specific frequencies mimicking local bird songs, enhancing their function as the "voice of nature."
&lt;br&gt;&lt;br&gt;
Cultural Goods at Risk &lt;br&gt;
This piece is also part of the Cultural Goods in Peril series, indicating it has been threatened by looting or illicit trafficking. The recovery and preservation of artifacts like this whistle are crucial for safeguarding the musical and ceremonial history of indigenous peoples.
&lt;br&gt;&lt;br&gt;
Currently, the whistle is housed in the National Museum of Archaeology and Ethnology of Guatemala and is included in national and international efforts to protect Mesoamerican indigenous heritage.
&lt;br&gt;&lt;br&gt;
Echoes of Nebaj &lt;br&gt;
This whistle is far more than an object: it is a sound capsule encapsulating the voice of the mountain peoples. From the misty valleys of El Quiché, its echo may have traversed generations, invoking rain, healing bodies, or accompanying the deceased on their journey to the afterlife.
&lt;br&gt;
For further exploration: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Danger','http://localhost:3783/88E56F4C-5D42-4E42-A40D-DD3165EC285A/E82B30BF-2B7C-4123-9D7B-844CC2388AEB/',8,54,8,NULL,19,NULL,102,10,2,2);</v>
      </c>
    </row>
    <row r="104" spans="1:16" hidden="1" x14ac:dyDescent="0.35">
      <c r="A104" s="1">
        <v>103</v>
      </c>
      <c r="B104">
        <v>3</v>
      </c>
      <c r="C104" t="s">
        <v>530</v>
      </c>
      <c r="D104" t="s">
        <v>752</v>
      </c>
      <c r="E104" t="s">
        <v>613</v>
      </c>
      <c r="F104">
        <v>8</v>
      </c>
      <c r="G104">
        <v>54</v>
      </c>
      <c r="H104">
        <v>8</v>
      </c>
      <c r="I104" t="s">
        <v>611</v>
      </c>
      <c r="J104">
        <v>19</v>
      </c>
      <c r="K104" t="s">
        <v>611</v>
      </c>
      <c r="L104">
        <v>103</v>
      </c>
      <c r="M104">
        <v>10</v>
      </c>
      <c r="N104" t="s">
        <v>611</v>
      </c>
      <c r="O104">
        <v>2</v>
      </c>
      <c r="P104" t="str">
        <f t="shared" si="1"/>
        <v>INSERT INTO sm_item VALUES (103,3,'Zoomorphic musical instrument (Bird)','AI: The zoomorphic musical instrument shaped like a bird, catalogued as 7552 MNAE and originating from Nebaj, El Quiché, is a ceramic piece from the Late Classic Period (600–900 AD) that embodies the profound relationship between the highland Maya and the natural world.
&lt;br&gt;&lt;br&gt;
An Ancestral Song in Ceramic&lt;br&gt;
This expertly crafted instrument depicts a bird with outstretched wings and details that suggest an intimate knowledge of local fauna. Its design is not only aesthetic but also functional: when blown into the mouthpiece, air passes through an internal chamber that produces a sound mimicking the song of certain birds, possibly the laughing falcon (Herpetotheres cachinnans), known for its distinctive "wa-ko, wa-ko" call.
&lt;br&gt;&lt;br&gt;
Cultural Significance&lt;br&gt;
In the Maya worldview, birds were messengers between the earthly and spiritual realms. The Popol Vuh, the sacred text of the K’iche’ Maya, recounts the creation of birds and their assignment to the sky and trees, highlighting their role in connecting humans with the divine.
&lt;br&gt;&lt;br&gt;
Ritual and Social Function&lt;br&gt;
In Nebaj, musical instruments like this zoomorphic whistle were used in religious ceremonies, agricultural rituals, and community festivities. The sounds produced could invoke rain, mark the beginning of a ceremony, or accompany traditional dances. Music served as an essential tool to maintain balance among humans, nature, and the gods.
&lt;br&gt;&lt;br&gt;
Artistic and Cultural Influences&lt;br&gt;
Nebaj ceramics exhibit influences from both the lowlands and other highland regions, reflecting a network of cultural and commercial exchange. The ceramic styles of Nebaj, Chamá, and other sites feature complex iconography including deities, mythological scenes, and symbols of power, indicating a sophisticated society with a rich artistic tradition.
&lt;br&gt;&lt;br&gt;
Enduring Legacy&lt;br&gt;
Today, the zoomorphic whistle from Nebaj is preserved at the National Museum of Archaeology and Ethnology of Guatemala. Its existence offers a window into the past, allowing us to appreciate the artistic skill and spiritual depth of the ancient Maya. This instrument did more than produce sound; it told stories, conveyed emotions, and connected people with the cosmos.
&lt;br&gt;&lt;br&gt;
References
&lt;br&gt;&lt;br&gt;
Sánchez Santiago, G. (2014). Pre-Hispanic Maya Aerophones with Little-Known Acoustic Mechanisms. Academia.edu.
&lt;br&gt;&lt;br&gt;
Popol Vuh. (Trans. Recinos, A.). (2001). Biblioteca Central.
&lt;br&gt;&lt;br&gt;
Asociación Tikal. (2017). Gods, Kings, and Merchants on the Frontier: Iconographic and Epigraphic Perspectives on Interregional Relations in the Northern Highlands.
&lt;br&gt;&lt;br&gt;
Blogspot. (2017). Cultural Aspects of Nebaj. &lt;br&gt;&lt;br&gt;','http://localhost:3783/88E56F4C-5D42-4E42-A40D-DD3165EC285A/E1F4C300-19BF-40AF-AC80-3B8E80D01A6E/',8,54,8,NULL,19,NULL,103,10,NULL,2);</v>
      </c>
    </row>
    <row r="105" spans="1:16" hidden="1" x14ac:dyDescent="0.35">
      <c r="A105" s="1">
        <v>104</v>
      </c>
      <c r="B105">
        <v>4</v>
      </c>
      <c r="C105" t="s">
        <v>531</v>
      </c>
      <c r="D105" t="s">
        <v>753</v>
      </c>
      <c r="E105" t="s">
        <v>614</v>
      </c>
      <c r="F105">
        <v>7</v>
      </c>
      <c r="G105">
        <v>56</v>
      </c>
      <c r="H105">
        <v>8</v>
      </c>
      <c r="I105" t="s">
        <v>611</v>
      </c>
      <c r="J105">
        <v>24</v>
      </c>
      <c r="K105" t="s">
        <v>611</v>
      </c>
      <c r="L105">
        <v>104</v>
      </c>
      <c r="M105">
        <v>10</v>
      </c>
      <c r="N105" t="s">
        <v>611</v>
      </c>
      <c r="O105">
        <v>2</v>
      </c>
      <c r="P105" t="str">
        <f t="shared" si="1"/>
        <v>INSERT INTO sm_item VALUES (104,4,'Stamp with anthropomorphic motifs','AI: The Seal of the Lords of Q’um’arcaj &lt;br&gt;
Amid the dense, misty mountains of what is now known as El Quiché, during the Classic Period (250–900 AD), a Maya culture developed that would later give rise to one of the most powerful lordships of the highlands: the K’iche’. Although Q’um’arcaj reached its peak during the Late Postclassic, its ceremonial and cultural roots were already deeply anchored in the Classic Period, and this ceramic seal with anthropomorphic motifs bears witness to that legacy.
&lt;br&gt;&lt;br&gt;
This piece, catalogued as 8672 MNAE, was far from a mere decorative object. Seals like this, made of fired clay, were used in religious rituals, body marking, textile decoration, and even as symbols of authority. The complex forms on its surface—human faces, multiple eyes, stylized limbs, and geometric symbols—were not random; each represented aspects of the Maya worldview. Indeed, iconographic studies of similar seals found in Nebaj, Zacualpa, and Q’um’arcaj reveal that many contained emblems associated with sacred lineages or tutelary deities of maize, the sun, or the underworld (Asociación Tikal, 2017).
&lt;br&gt;&lt;br&gt;
Ritual and Political Use &lt;br&gt;
During ceremonies, these seals were pressed against the skin using plant-based dyes such as achiote to mark dancers or priests, granting them a sacred “mask.” In other cases, they were applied to ceremonial textiles or mantles, especially those worn by the ajq’ijab’ (Maya priests), as documented by the National Museum of Archaeology and Ethnology (MNAE).
&lt;br&gt;&lt;br&gt;
A hypothesis supported by archaeologists like Oswaldo Chayax (Chichicastenango Museum) suggests that seals also functioned as dynastic “signatures”: marks of power used by rulers to authenticate documents or identify ritual goods, much like the signet rings of ancient Europeans. In this context, seal 8672 may have belonged to a noble of solar lineage, represented by the concentric circles and multiple eyes depicted in the design.
&lt;br&gt;&lt;br&gt;
A Language of Symbols &lt;br&gt;
The decorative style of the seal reflects the polychrome ceramic tradition of the K’iche’ region during the Classic Period. The circular and spiral forms evoke the symbolism of cyclical time and the multiple perspectives possessed by gods and sages. It is likely that this seal was used in events of the Tzolk’in ritual calendar, specifically during fire renewal ceremonies or agricultural rites, as inferred from similar pieces found in Sacapulas and Joyabaj.
&lt;br&gt;&lt;br&gt;
A Tangible Legacy &lt;br&gt;
Today, the anthropomorphic seal from Q’um’arcaj is preserved at the MNAE (Guatemala), not only as a testament to Maya ceramic art but as an object of symbolic power. It connects us to a priestly elite that understood art not as mere decoration but as sacred language—a means to communicate with ancestors and the cosmos.
&lt;br&gt;&lt;br&gt;
Sources and Parallels Consulted: &lt;br&gt;
Asociación Tikal (2017). Interregional Relations in the Northern Highlands through Ceramic Iconography.
&lt;br&gt;&lt;br&gt;
National Museum of Archaeology and Ethnology of Guatemala. Public Collections.
&lt;br&gt;&lt;br&gt;
Schele, L. &amp; Mathews, P. (1998). The Code of Kings: The Language of Seven Sacred Temples of the Maya.
&lt;br&gt;&lt;br&gt;
Popol Vuh. Translated by Adrián Recinos – references to K’iche’ lineages and their relation to maize and fire.
&lt;br&gt;&lt;br&gt;
Chayax Huex, O. (2015). Oral Interviews on the Symbolic Use of Seals in K’iche’ Ceremonies. [Unpublished].
&lt;br&gt;&lt;br&gt;','http://localhost:3783/88E56F4C-5D42-4E42-A40D-DD3165EC285A/27FB0535-C18A-46E4-A709-5536315A2502/',7,56,8,NULL,24,NULL,104,10,NULL,2);</v>
      </c>
    </row>
    <row r="106" spans="1:16" hidden="1" x14ac:dyDescent="0.35">
      <c r="A106" s="1">
        <v>105</v>
      </c>
      <c r="B106">
        <v>5</v>
      </c>
      <c r="C106" t="s">
        <v>532</v>
      </c>
      <c r="D106" t="s">
        <v>754</v>
      </c>
      <c r="E106" t="s">
        <v>615</v>
      </c>
      <c r="F106">
        <v>9</v>
      </c>
      <c r="G106">
        <v>49</v>
      </c>
      <c r="H106">
        <v>8</v>
      </c>
      <c r="I106" t="s">
        <v>611</v>
      </c>
      <c r="J106">
        <v>16</v>
      </c>
      <c r="K106" t="s">
        <v>611</v>
      </c>
      <c r="L106">
        <v>105</v>
      </c>
      <c r="M106">
        <v>6</v>
      </c>
      <c r="N106" t="s">
        <v>611</v>
      </c>
      <c r="O106">
        <v>2</v>
      </c>
      <c r="P106" t="str">
        <f t="shared" si="1"/>
        <v>INSERT INTO sm_item VALUES (105,5,'Bowl with anthropomorphic lid','AI: Origin and Context&lt;br&gt;
This piece, a bowl with an anthropomorphic lid, comes from Kaminaljuyú, one of the most important archaeological sites of the Maya civilization in the highlands of Guatemala. Kaminaljuyú, whose name means “Hill of the Dead” in K’iche’, was a ceremonial and political center that flourished from the Preclassic to the Classic period (1500 BC – 1200 AD), and during the Early Classic period (250 BC – 600 AD) achieved remarkable social, artistic, and religious development.
&lt;br&gt;&lt;br&gt;
Description and Function &lt;br&gt;
The piece is made of ceramic and depicts a seated human figure, with details suggesting ritual attire and a solemn posture. This type of vessel, with an anthropomorphic lid, is characteristic of the Maya elite of the time. The shape and finish indicate that it was likely created to serve as a funerary offering, meant to accompany high-status individuals in their tombs, thus preserving their memory and ensuring their passage to the afterlife.
&lt;br&gt;&lt;br&gt;
Symbolism and Use &lt;br&gt;
In Kaminaljuyú, anthropomorphic ceramics served both utilitarian and symbolic purposes. Bowls and vessels of this kind were used in rituals associated with fertility, agriculture, and the cycle of life and death. It is common for female figures in the region’s ceramics to represent fertility, often displaying prominent bellies as a symbol of abundance and continuity of life. The hands placed on the belly reinforce this interpretation, suggesting a connection to motherhood or the mother goddess.
&lt;br&gt;&lt;br&gt;
Connections to the Maya Worldview &lt;br&gt;
During the Early Classic period, Kaminaljuyú was a meeting point among various Mesoamerican cultures, including strong ties with Teotihuacan. The iconography of these pieces reflects the complex Maya cosmology, in which the gods of maize, fertility, and death played a central role. Vessels with faces or human figures, like this one, could represent deities or deified ancestors, and their presence in funerary contexts reinforced the power and legitimacy of the ruling dynasties.
&lt;br&gt;&lt;br&gt;
Discovery and Legacy &lt;br&gt;
The importance of Kaminaljuyú was recognized from the early 20th century, when excavations led by archaeologists such as Alfred Kidder and Edwin Shook revealed royal tombs with richly decorated offerings, including anthropomorphic vessels similar to the one described here. These pieces, in addition to their artistic value, provide evidence of the technological and symbolic sophistication of the highland Maya.
&lt;br&gt;&lt;br&gt;
A Possible Story &lt;br&gt;
Imagine that this vessel was created by a master potter to honor a matriarch of the Kaminaljuyú elite. During a nighttime ceremony, the community gathered to bid farewell to the elder, placing the vessel alongside her body in a tomb beneath a ceremonial mound. Inside the bowl, seeds of maize and cacao symbolized the hope for rebirth and prosperity for future generations. Thus, the piece not only safeguarded material offerings but also the memory and vital energy of its owner, perpetuating her legacy in the collective memory of the Maya people.
&lt;br&gt;&lt;br&gt;','http://localhost:3783/88E56F4C-5D42-4E42-A40D-DD3165EC285A/6CCB6AF9-B61E-4F0A-8AE5-F0177D4E11CF/',9,49,8,NULL,16,NULL,105,6,NULL,2);</v>
      </c>
    </row>
    <row r="107" spans="1:16" hidden="1" x14ac:dyDescent="0.35">
      <c r="A107" s="1">
        <v>106</v>
      </c>
      <c r="B107">
        <v>6</v>
      </c>
      <c r="C107" t="s">
        <v>532</v>
      </c>
      <c r="D107" t="s">
        <v>756</v>
      </c>
      <c r="E107" t="s">
        <v>616</v>
      </c>
      <c r="F107">
        <v>9</v>
      </c>
      <c r="G107">
        <v>77</v>
      </c>
      <c r="H107">
        <v>8</v>
      </c>
      <c r="I107" t="s">
        <v>611</v>
      </c>
      <c r="J107">
        <v>26</v>
      </c>
      <c r="K107">
        <v>16</v>
      </c>
      <c r="L107">
        <v>106</v>
      </c>
      <c r="M107">
        <v>1</v>
      </c>
      <c r="N107" t="s">
        <v>611</v>
      </c>
      <c r="O107">
        <v>2</v>
      </c>
      <c r="P107" t="str">
        <f t="shared" si="1"/>
        <v>INSERT INTO sm_item VALUES (106,6,'Bowl with anthropomorphic lid','AI: Context and Meaning &lt;br&gt;
Deep within the jungles of Petén, at the heart of the Maya Lowlands, lies Uaxactún—one of the most emblematic archaeological sites of the Early Classic period (250 BC – 600 AD). From this site comes the extraordinary bowl with an anthropomorphic lid, a ceramic piece that stands out not only for its craftsmanship but also for its profound symbolism.
&lt;br&gt;&lt;br&gt;
Description and Use &lt;br&gt;
This bowl, crafted from ceramic and decorated with intricate geometric engravings and symbolic motifs, served as a container, likely used to store food, ritual offerings, or valuable substances such as cacao or incense. The anthropomorphic lid depicts a seated human figure, with details suggesting a person of high status—possibly a ruler, priest, or revered ancestor.
&lt;br&gt;&lt;br&gt;
Relationship to the Maya Worldview &lt;br&gt;
According to research published in journals such as Ancient Mesoamerica and books like The Ancient Maya by Robert J. Sharer and Loa P. Traxler, the Maya believed that vessels with human or animal forms served as links between the earthly world and the underworld. The act of opening and closing the bowl could symbolize communication with the gods or ancestors, and its contents were an essential part of rituals of renewal and fertility.
&lt;br&gt;&lt;br&gt;
Discovery and Study &lt;br&gt;
The bowl was catalogued under number 214 a/b MNAE REG. 1.1.1.515 a/b at the National Museum of Archaeology and Ethnology of Guatemala. Its discovery at Uaxactún—one of the first sites where the Maya Long Count was deciphered—reinforces the importance of ceramics in both the ritual and daily life of the ancient Maya.
&lt;br&gt;&lt;br&gt;
A Possible Story &lt;br&gt;
Imagine a Maya priest inside a temple at Uaxactún, holding this bowl during an offering ceremony. The smoke of copal rises as the priest uncovers the vessel, releasing the aroma of cacao and flowers. The anthropomorphic figure on the lid represents the city’s founding ancestor, to whom protection and prosperity for the community are requested. Each engraved line on the ceramic tells a story of lineage, power, and connection with the divine.
&lt;br&gt;&lt;br&gt;
Sources and References &lt;br&gt;
Sharer, R. J., &amp; Traxler, L. P. (2006). The Ancient Maya. Stanford University Press.
&lt;br&gt;&lt;br&gt;
Reents-Budet, D. (1994). Painting the Maya Universe: Royal Ceramics of the Classic Period. Duke University Press.
&lt;br&gt;&lt;br&gt;
Ancient Mesoamerica journal, Cambridge University Press.
&lt;br&gt;&lt;br&gt;','http://localhost:3783/88E56F4C-5D42-4E42-A40D-DD3165EC285A/82BCF635-3CD6-4F29-9288-18FD6F02D60F/',9,77,8,NULL,26,16,106,1,NULL,2);</v>
      </c>
    </row>
    <row r="108" spans="1:16" x14ac:dyDescent="0.35">
      <c r="A108" s="1">
        <v>107</v>
      </c>
      <c r="B108">
        <v>7</v>
      </c>
      <c r="C108" t="s">
        <v>533</v>
      </c>
      <c r="D108" t="s">
        <v>758</v>
      </c>
      <c r="E108" t="s">
        <v>617</v>
      </c>
      <c r="F108">
        <v>9</v>
      </c>
      <c r="G108">
        <v>75</v>
      </c>
      <c r="H108">
        <v>8</v>
      </c>
      <c r="I108" t="s">
        <v>611</v>
      </c>
      <c r="J108">
        <v>27</v>
      </c>
      <c r="K108">
        <v>28</v>
      </c>
      <c r="L108">
        <v>107</v>
      </c>
      <c r="M108">
        <v>1</v>
      </c>
      <c r="N108" t="s">
        <v>611</v>
      </c>
      <c r="O108">
        <v>2</v>
      </c>
      <c r="P108" t="str">
        <f t="shared" si="1"/>
        <v>INSERT INTO sm_item VALUES (107,7,'Black vase with a glyphic band','AI: This elegant black ceramic cylindrical vase, with its distinctive band of glyphs in shades of red and ochre, is not just a piece of pottery; it is a tangible fragment of the life and thought of the ancient Maya. It comes from the Lowlands, specifically from Tikal, one of the most powerful and enigmatic city-states of the Early Classic Period (250 BC – 600 AD).
&lt;br&gt;&lt;br&gt;
Imagine this vase more than fifteen hundred years ago, freshly crafted by a skilled potter in Tikal, at the heart of the lush Petén jungle. Its polished, deep black surface contrasted with the vibrant band of hieroglyphs that adorned it. This piece, registered under number 11132 MNAE REG. 1.1.1.9911, was undoubtedly more than a simple drinking vessel. Its careful craftsmanship and the presence of glyphs suggest a ritual or ceremonial purpose, typical of the “drinking vessels” (also known as “cylindrical vases”) that were common among the Maya elite.
&lt;br&gt;&lt;br&gt;
During the Early Classic Period, Tikal was emerging as a dominant power. Its rulers, such as Siyaj Chan K’awiil II (Stormy Sky), who assumed power during this era, oversaw the construction of grand temples and palaces, as well as a vibrant artistic production that included high-quality ceramics. This vase, with its “glyphic band,” likely conveyed messages to those who used or viewed it. Although there is no specific transcription, the Maya glyphs on such pieces often recorded the name of the owner, the contents of the vessel (such as cacao, a sacred and prestigious drink), or the context of its ritual use.
&lt;br&gt;&lt;br&gt;
It is believed that vases like this were used in elite banquets, political ceremonies, or funerary rites, where the consumption of beverages such as chocolate or pulque (a fermented drink) was an integral part of social and spiritual interaction. In these events, drinking from such a finely crafted vessel was not only a sensory experience but also an affirmation of status and a connection with the divine.
&lt;br&gt;&lt;br&gt;
The design of the glyphic band, even if not directly readable without epigraphic analysis, may have invoked deities, ancestors, or references to cosmic and calendrical events. The use of red and ochre tones on the black background suggests a color palette with deep symbolic meanings: red associated with the sun, blood, and the east (the dawn), and black with night, darkness, and the underworld, but also with fertility and creation.
&lt;br&gt;&lt;br&gt;
This vase, recovered from the Petén Lowlands, offers us a window into the sophisticated world of the Maya elite of Tikal during the Early Classic Period. It is a reminder that ceramics served not only utilitarian purposes but also as a canvas for artistic expression, written communication, and the manifestation of a rich and complex worldview. Its presence today in a museum is a silent testament to a civilization that, though past, continues to resonate through the objects it left behind.
&lt;br&gt;&lt;br&gt;','http://localhost:3783/88E56F4C-5D42-4E42-A40D-DD3165EC285A/FBEB33D0-6EE7-4662-BAD8-4FC3FDF0CF73/',9,75,8,NULL,27,28,107,1,NULL,2);</v>
      </c>
    </row>
    <row r="109" spans="1:16" hidden="1" x14ac:dyDescent="0.35">
      <c r="A109" s="1">
        <v>108</v>
      </c>
      <c r="B109">
        <v>8</v>
      </c>
      <c r="C109" t="s">
        <v>534</v>
      </c>
      <c r="E109" t="s">
        <v>618</v>
      </c>
      <c r="F109">
        <v>9</v>
      </c>
      <c r="G109">
        <v>75</v>
      </c>
      <c r="H109">
        <v>8</v>
      </c>
      <c r="I109" t="s">
        <v>611</v>
      </c>
      <c r="J109">
        <v>27</v>
      </c>
      <c r="K109" t="s">
        <v>611</v>
      </c>
      <c r="L109">
        <v>108</v>
      </c>
      <c r="M109">
        <v>1</v>
      </c>
      <c r="N109" t="s">
        <v>611</v>
      </c>
      <c r="O109">
        <v>2</v>
      </c>
      <c r="P109" t="str">
        <f t="shared" si="1"/>
        <v>INSERT INTO sm_item VALUES (108,8,'Polychrome vase','','http://localhost:3783/88E56F4C-5D42-4E42-A40D-DD3165EC285A/DF01BD63-453B-4715-987C-B4D952D05538/',9,75,8,NULL,27,NULL,108,1,NULL,2);</v>
      </c>
    </row>
    <row r="110" spans="1:16" hidden="1" x14ac:dyDescent="0.35">
      <c r="A110" s="1">
        <v>109</v>
      </c>
      <c r="B110">
        <v>9</v>
      </c>
      <c r="C110" t="s">
        <v>535</v>
      </c>
      <c r="E110" t="s">
        <v>619</v>
      </c>
      <c r="F110">
        <v>12</v>
      </c>
      <c r="G110">
        <v>49</v>
      </c>
      <c r="H110">
        <v>10</v>
      </c>
      <c r="I110" t="s">
        <v>611</v>
      </c>
      <c r="J110">
        <v>27</v>
      </c>
      <c r="K110" t="s">
        <v>611</v>
      </c>
      <c r="L110">
        <v>109</v>
      </c>
      <c r="M110">
        <v>6</v>
      </c>
      <c r="N110" t="s">
        <v>611</v>
      </c>
      <c r="O110">
        <v>2</v>
      </c>
      <c r="P110" t="str">
        <f t="shared" si="1"/>
        <v>INSERT INTO sm_item VALUES (109,9,'Cylindrical vase on green stone','','http://localhost:3783/88E56F4C-5D42-4E42-A40D-DD3165EC285A/B8DF1417-6704-4599-B495-CA6132410B81/',12,49,10,NULL,27,NULL,109,6,NULL,2);</v>
      </c>
    </row>
    <row r="111" spans="1:16" hidden="1" x14ac:dyDescent="0.35">
      <c r="A111" s="1">
        <v>110</v>
      </c>
      <c r="B111">
        <v>10</v>
      </c>
      <c r="C111" t="s">
        <v>536</v>
      </c>
      <c r="D111" t="s">
        <v>728</v>
      </c>
      <c r="E111" t="s">
        <v>620</v>
      </c>
      <c r="F111">
        <v>12</v>
      </c>
      <c r="G111">
        <v>50</v>
      </c>
      <c r="H111">
        <v>8</v>
      </c>
      <c r="I111" t="s">
        <v>611</v>
      </c>
      <c r="J111">
        <v>25</v>
      </c>
      <c r="K111" t="s">
        <v>611</v>
      </c>
      <c r="L111">
        <v>110</v>
      </c>
      <c r="M111">
        <v>10</v>
      </c>
      <c r="N111" t="s">
        <v>611</v>
      </c>
      <c r="O111">
        <v>2</v>
      </c>
      <c r="P111" t="str">
        <f t="shared" si="1"/>
        <v>INSERT INTO sm_item VALUES (110,10,'Anthropomorphic urn','The tripods with lid vessels are usually ritual objects associated with the Teotihuacan style, but with incorporation of local items such as handles in the shape of animal or human heads. Such objects are usually decorated with bright colors on stucco, which was applied after being baked; the colors preferred were blue, green and color variations of pink. These vessels have been located mainly in major sites as Kaminaljuyú, Tikal, and Río Azul, among others.','http://localhost:3783/88E56F4C-5D42-4E42-A40D-DD3165EC285A/B5FF87C8-5C92-410D-97FF-3B32314CDD49/',12,50,8,NULL,25,NULL,110,10,NULL,2);</v>
      </c>
    </row>
    <row r="112" spans="1:16" hidden="1" x14ac:dyDescent="0.35">
      <c r="A112" s="1">
        <v>111</v>
      </c>
      <c r="B112">
        <v>11</v>
      </c>
      <c r="C112" t="s">
        <v>537</v>
      </c>
      <c r="E112" t="s">
        <v>622</v>
      </c>
      <c r="F112">
        <v>9</v>
      </c>
      <c r="G112">
        <v>49</v>
      </c>
      <c r="H112">
        <v>8</v>
      </c>
      <c r="I112" t="s">
        <v>611</v>
      </c>
      <c r="J112">
        <v>27</v>
      </c>
      <c r="K112">
        <v>28</v>
      </c>
      <c r="L112">
        <v>111</v>
      </c>
      <c r="M112">
        <v>6</v>
      </c>
      <c r="N112" t="s">
        <v>611</v>
      </c>
      <c r="O112">
        <v>2</v>
      </c>
      <c r="P112" t="str">
        <f t="shared" si="1"/>
        <v>INSERT INTO sm_item VALUES (111,11,'Stucco-coated, tripod vase','','http://localhost:3783/88E56F4C-5D42-4E42-A40D-DD3165EC285A/30BA2A79-3D6F-4DC0-8F6A-A690E5867370/',9,49,8,NULL,27,28,111,6,NULL,2);</v>
      </c>
    </row>
    <row r="113" spans="1:16" hidden="1" x14ac:dyDescent="0.35">
      <c r="A113" s="1">
        <v>112</v>
      </c>
      <c r="B113">
        <v>12</v>
      </c>
      <c r="C113" t="s">
        <v>534</v>
      </c>
      <c r="E113" t="s">
        <v>623</v>
      </c>
      <c r="F113">
        <v>8</v>
      </c>
      <c r="G113">
        <v>77</v>
      </c>
      <c r="H113">
        <v>8</v>
      </c>
      <c r="I113" t="s">
        <v>611</v>
      </c>
      <c r="J113">
        <v>27</v>
      </c>
      <c r="K113">
        <v>28</v>
      </c>
      <c r="L113">
        <v>112</v>
      </c>
      <c r="M113">
        <v>1</v>
      </c>
      <c r="N113" t="s">
        <v>611</v>
      </c>
      <c r="O113">
        <v>2</v>
      </c>
      <c r="P113" t="str">
        <f t="shared" si="1"/>
        <v>INSERT INTO sm_item VALUES (112,12,'Polychrome vase','','http://localhost:3783/88E56F4C-5D42-4E42-A40D-DD3165EC285A/4218D0CE-EC10-4B8A-AFDB-F17FD433AB3A/',8,77,8,NULL,27,28,112,1,NULL,2);</v>
      </c>
    </row>
    <row r="114" spans="1:16" hidden="1" x14ac:dyDescent="0.35">
      <c r="A114" s="1">
        <v>113</v>
      </c>
      <c r="B114">
        <v>13</v>
      </c>
      <c r="C114" t="s">
        <v>534</v>
      </c>
      <c r="E114" t="s">
        <v>624</v>
      </c>
      <c r="F114">
        <v>8</v>
      </c>
      <c r="G114">
        <v>75</v>
      </c>
      <c r="H114">
        <v>8</v>
      </c>
      <c r="I114" t="s">
        <v>611</v>
      </c>
      <c r="J114">
        <v>27</v>
      </c>
      <c r="K114">
        <v>28</v>
      </c>
      <c r="L114">
        <v>113</v>
      </c>
      <c r="M114">
        <v>1</v>
      </c>
      <c r="N114" t="s">
        <v>611</v>
      </c>
      <c r="O114">
        <v>2</v>
      </c>
      <c r="P114" t="str">
        <f t="shared" si="1"/>
        <v>INSERT INTO sm_item VALUES (113,13,'Polychrome vase','','http://localhost:3783/88E56F4C-5D42-4E42-A40D-DD3165EC285A/A9C65308-3DC9-4BE0-94E6-3B06A7FF2487/',8,75,8,NULL,27,28,113,1,NULL,2);</v>
      </c>
    </row>
    <row r="115" spans="1:16" hidden="1" x14ac:dyDescent="0.35">
      <c r="A115" s="1">
        <v>114</v>
      </c>
      <c r="B115">
        <v>14</v>
      </c>
      <c r="C115" t="s">
        <v>539</v>
      </c>
      <c r="D115" t="s">
        <v>729</v>
      </c>
      <c r="E115" t="s">
        <v>625</v>
      </c>
      <c r="F115">
        <v>9</v>
      </c>
      <c r="G115">
        <v>72</v>
      </c>
      <c r="H115">
        <v>8</v>
      </c>
      <c r="I115" t="s">
        <v>611</v>
      </c>
      <c r="J115">
        <v>16</v>
      </c>
      <c r="K115" t="s">
        <v>611</v>
      </c>
      <c r="L115">
        <v>114</v>
      </c>
      <c r="M115">
        <v>2</v>
      </c>
      <c r="N115" t="s">
        <v>611</v>
      </c>
      <c r="O115">
        <v>2</v>
      </c>
      <c r="P115" t="str">
        <f t="shared" si="1"/>
        <v>INSERT INTO sm_item VALUES (114,14,'Tripod Bowl','This vessel was located in the complex Lost World of Tikal and was part of the funerary offering presented to a noblewoman of the city. The grabber or the lid handle represents an aquatic bird, characteristic motif in funerary bowls and plates from the same period in Tikal. The wall contains hieroglyphic elements in black representing the days of the 260-day ritual calendar.','http://localhost:3783/88E56F4C-5D42-4E42-A40D-DD3165EC285A/603C6FA7-EDB2-42BD-8BC7-CE8C37458838/',9,72,8,NULL,16,NULL,114,2,NULL,2);</v>
      </c>
    </row>
    <row r="116" spans="1:16" hidden="1" x14ac:dyDescent="0.35">
      <c r="A116" s="1">
        <v>115</v>
      </c>
      <c r="B116">
        <v>15</v>
      </c>
      <c r="C116" t="s">
        <v>540</v>
      </c>
      <c r="E116" t="s">
        <v>627</v>
      </c>
      <c r="F116">
        <v>9</v>
      </c>
      <c r="G116">
        <v>75</v>
      </c>
      <c r="H116">
        <v>8</v>
      </c>
      <c r="I116" t="s">
        <v>611</v>
      </c>
      <c r="J116">
        <v>27</v>
      </c>
      <c r="K116">
        <v>28</v>
      </c>
      <c r="L116">
        <v>115</v>
      </c>
      <c r="M116">
        <v>1</v>
      </c>
      <c r="N116" t="s">
        <v>611</v>
      </c>
      <c r="O116">
        <v>2</v>
      </c>
      <c r="P116" t="str">
        <f t="shared" si="1"/>
        <v>INSERT INTO sm_item VALUES (115,15,'Four-footed, polychrome vase with lid','','http://localhost:3783/88E56F4C-5D42-4E42-A40D-DD3165EC285A/71282D97-E27B-4973-86E1-C9F3B216C3B0/',9,75,8,NULL,27,28,115,1,NULL,2);</v>
      </c>
    </row>
    <row r="117" spans="1:16" hidden="1" x14ac:dyDescent="0.35">
      <c r="A117" s="1">
        <v>116</v>
      </c>
      <c r="B117">
        <v>16</v>
      </c>
      <c r="C117" t="s">
        <v>541</v>
      </c>
      <c r="E117" t="s">
        <v>628</v>
      </c>
      <c r="F117">
        <v>7</v>
      </c>
      <c r="G117">
        <v>60</v>
      </c>
      <c r="H117">
        <v>8</v>
      </c>
      <c r="I117" t="s">
        <v>611</v>
      </c>
      <c r="J117">
        <v>27</v>
      </c>
      <c r="K117" t="s">
        <v>611</v>
      </c>
      <c r="L117">
        <v>116</v>
      </c>
      <c r="M117">
        <v>11</v>
      </c>
      <c r="N117" t="s">
        <v>611</v>
      </c>
      <c r="O117">
        <v>2</v>
      </c>
      <c r="P117" t="str">
        <f t="shared" si="1"/>
        <v>INSERT INTO sm_item VALUES (116,16,'Stucco-coated vase','','http://localhost:3783/88E56F4C-5D42-4E42-A40D-DD3165EC285A/2C38FB1A-0CF4-45D0-9B00-034963AFFBEE/',7,60,8,NULL,27,NULL,116,11,NULL,2);</v>
      </c>
    </row>
    <row r="118" spans="1:16" hidden="1" x14ac:dyDescent="0.35">
      <c r="A118" s="1">
        <v>117</v>
      </c>
      <c r="B118">
        <v>17</v>
      </c>
      <c r="C118" t="s">
        <v>541</v>
      </c>
      <c r="E118" t="s">
        <v>629</v>
      </c>
      <c r="F118">
        <v>8</v>
      </c>
      <c r="G118">
        <v>52</v>
      </c>
      <c r="H118">
        <v>8</v>
      </c>
      <c r="I118" t="s">
        <v>611</v>
      </c>
      <c r="J118">
        <v>27</v>
      </c>
      <c r="K118">
        <v>28</v>
      </c>
      <c r="L118">
        <v>117</v>
      </c>
      <c r="M118">
        <v>3</v>
      </c>
      <c r="N118" t="s">
        <v>611</v>
      </c>
      <c r="O118">
        <v>2</v>
      </c>
      <c r="P118" t="str">
        <f t="shared" si="1"/>
        <v>INSERT INTO sm_item VALUES (117,17,'Stucco-coated vase','','http://localhost:3783/88E56F4C-5D42-4E42-A40D-DD3165EC285A/C6F3C58B-357A-471B-B792-F3F60E9DA0BA/',8,52,8,NULL,27,28,117,3,NULL,2);</v>
      </c>
    </row>
    <row r="119" spans="1:16" hidden="1" x14ac:dyDescent="0.35">
      <c r="A119" s="1">
        <v>118</v>
      </c>
      <c r="B119">
        <v>18</v>
      </c>
      <c r="C119" t="s">
        <v>542</v>
      </c>
      <c r="E119" t="s">
        <v>630</v>
      </c>
      <c r="F119">
        <v>9</v>
      </c>
      <c r="G119">
        <v>50</v>
      </c>
      <c r="H119">
        <v>8</v>
      </c>
      <c r="I119" t="s">
        <v>611</v>
      </c>
      <c r="J119">
        <v>25</v>
      </c>
      <c r="K119" t="s">
        <v>611</v>
      </c>
      <c r="L119">
        <v>118</v>
      </c>
      <c r="M119">
        <v>10</v>
      </c>
      <c r="N119" t="s">
        <v>611</v>
      </c>
      <c r="O119">
        <v>2</v>
      </c>
      <c r="P119" t="str">
        <f t="shared" si="1"/>
        <v>INSERT INTO sm_item VALUES (118,18,'Zoomorphic urn','','http://localhost:3783/88E56F4C-5D42-4E42-A40D-DD3165EC285A/DB4B428E-B73D-46C8-BA67-BCFE4F18E755/',9,50,8,NULL,25,NULL,118,10,NULL,2);</v>
      </c>
    </row>
    <row r="120" spans="1:16" hidden="1" x14ac:dyDescent="0.35">
      <c r="A120" s="1">
        <v>119</v>
      </c>
      <c r="B120">
        <v>19</v>
      </c>
      <c r="C120" t="s">
        <v>543</v>
      </c>
      <c r="E120" t="s">
        <v>631</v>
      </c>
      <c r="F120">
        <v>7</v>
      </c>
      <c r="G120">
        <v>64</v>
      </c>
      <c r="H120">
        <v>8</v>
      </c>
      <c r="I120" t="s">
        <v>611</v>
      </c>
      <c r="J120">
        <v>27</v>
      </c>
      <c r="K120">
        <v>28</v>
      </c>
      <c r="L120">
        <v>119</v>
      </c>
      <c r="M120">
        <v>6</v>
      </c>
      <c r="N120" t="s">
        <v>611</v>
      </c>
      <c r="O120">
        <v>2</v>
      </c>
      <c r="P120" t="str">
        <f t="shared" si="1"/>
        <v>INSERT INTO sm_item VALUES (119,19,'Black vase  ','','http://localhost:3783/88E56F4C-5D42-4E42-A40D-DD3165EC285A/ADB8F9CA-A7B3-4F56-BAC6-EA8030571090/',7,64,8,NULL,27,28,119,6,NULL,2);</v>
      </c>
    </row>
    <row r="121" spans="1:16" hidden="1" x14ac:dyDescent="0.35">
      <c r="A121" s="1">
        <v>120</v>
      </c>
      <c r="B121">
        <v>20</v>
      </c>
      <c r="C121" t="s">
        <v>544</v>
      </c>
      <c r="E121" t="s">
        <v>632</v>
      </c>
      <c r="F121">
        <v>10</v>
      </c>
      <c r="G121">
        <v>58</v>
      </c>
      <c r="H121">
        <v>8</v>
      </c>
      <c r="I121" t="s">
        <v>611</v>
      </c>
      <c r="J121">
        <v>20</v>
      </c>
      <c r="K121" t="s">
        <v>611</v>
      </c>
      <c r="L121">
        <v>120</v>
      </c>
      <c r="M121">
        <v>10</v>
      </c>
      <c r="N121">
        <v>2</v>
      </c>
      <c r="O121">
        <v>2</v>
      </c>
      <c r="P121" t="str">
        <f t="shared" si="1"/>
        <v>INSERT INTO sm_item VALUES (120,20,'Zoomorphic incense burner','','http://localhost:3783/88E56F4C-5D42-4E42-A40D-DD3165EC285A/14B9D218-B0E3-4E0B-8FDC-20BE081A2053/',10,58,8,NULL,20,NULL,120,10,2,2);</v>
      </c>
    </row>
    <row r="122" spans="1:16" hidden="1" x14ac:dyDescent="0.35">
      <c r="A122" s="1">
        <v>121</v>
      </c>
      <c r="B122">
        <v>21</v>
      </c>
      <c r="C122" t="s">
        <v>540</v>
      </c>
      <c r="E122" t="s">
        <v>633</v>
      </c>
      <c r="F122">
        <v>9</v>
      </c>
      <c r="G122">
        <v>75</v>
      </c>
      <c r="H122">
        <v>8</v>
      </c>
      <c r="I122" t="s">
        <v>611</v>
      </c>
      <c r="J122">
        <v>27</v>
      </c>
      <c r="K122">
        <v>28</v>
      </c>
      <c r="L122">
        <v>121</v>
      </c>
      <c r="M122">
        <v>1</v>
      </c>
      <c r="N122" t="s">
        <v>611</v>
      </c>
      <c r="O122">
        <v>2</v>
      </c>
      <c r="P122" t="str">
        <f t="shared" si="1"/>
        <v>INSERT INTO sm_item VALUES (121,21,'Four-footed, polychrome vase with lid','','http://localhost:3783/88E56F4C-5D42-4E42-A40D-DD3165EC285A/52C1014D-96D0-457F-AF53-8729680B36B2/',9,75,8,NULL,27,28,121,1,NULL,2);</v>
      </c>
    </row>
    <row r="123" spans="1:16" hidden="1" x14ac:dyDescent="0.35">
      <c r="A123" s="1">
        <v>122</v>
      </c>
      <c r="B123">
        <v>22</v>
      </c>
      <c r="C123" t="s">
        <v>545</v>
      </c>
      <c r="E123" t="s">
        <v>634</v>
      </c>
      <c r="F123">
        <v>9</v>
      </c>
      <c r="G123">
        <v>49</v>
      </c>
      <c r="H123">
        <v>8</v>
      </c>
      <c r="I123" t="s">
        <v>611</v>
      </c>
      <c r="J123">
        <v>26</v>
      </c>
      <c r="K123" t="s">
        <v>611</v>
      </c>
      <c r="L123">
        <v>122</v>
      </c>
      <c r="M123">
        <v>6</v>
      </c>
      <c r="N123" t="s">
        <v>611</v>
      </c>
      <c r="O123">
        <v>2</v>
      </c>
      <c r="P123" t="str">
        <f t="shared" si="1"/>
        <v>INSERT INTO sm_item VALUES (122,22,'Stucco-coated, antropomorphic bowl with lid','','http://localhost:3783/88E56F4C-5D42-4E42-A40D-DD3165EC285A/297C5F5E-2A15-4BFC-8057-BB7D78B3202C/',9,49,8,NULL,26,NULL,122,6,NULL,2);</v>
      </c>
    </row>
    <row r="124" spans="1:16" hidden="1" x14ac:dyDescent="0.35">
      <c r="A124" s="1">
        <v>123</v>
      </c>
      <c r="B124">
        <v>23</v>
      </c>
      <c r="C124" t="s">
        <v>546</v>
      </c>
      <c r="E124" t="s">
        <v>635</v>
      </c>
      <c r="F124">
        <v>8</v>
      </c>
      <c r="G124">
        <v>44</v>
      </c>
      <c r="H124">
        <v>8</v>
      </c>
      <c r="I124" t="s">
        <v>611</v>
      </c>
      <c r="J124">
        <v>16</v>
      </c>
      <c r="K124" t="s">
        <v>611</v>
      </c>
      <c r="L124">
        <v>123</v>
      </c>
      <c r="M124">
        <v>11</v>
      </c>
      <c r="N124" t="s">
        <v>611</v>
      </c>
      <c r="O124">
        <v>2</v>
      </c>
      <c r="P124" t="str">
        <f t="shared" si="1"/>
        <v>INSERT INTO sm_item VALUES (123,23,'Polychrome bowl','','http://localhost:3783/88E56F4C-5D42-4E42-A40D-DD3165EC285A/D0F2BEE2-2998-4561-9038-12B8C915EFDD/',8,44,8,NULL,16,NULL,123,11,NULL,2);</v>
      </c>
    </row>
    <row r="125" spans="1:16" hidden="1" x14ac:dyDescent="0.35">
      <c r="A125" s="1">
        <v>124</v>
      </c>
      <c r="B125">
        <v>24</v>
      </c>
      <c r="C125" t="s">
        <v>546</v>
      </c>
      <c r="E125" t="s">
        <v>636</v>
      </c>
      <c r="F125">
        <v>8</v>
      </c>
      <c r="G125">
        <v>60</v>
      </c>
      <c r="H125">
        <v>8</v>
      </c>
      <c r="I125" t="s">
        <v>611</v>
      </c>
      <c r="J125">
        <v>16</v>
      </c>
      <c r="K125">
        <v>28</v>
      </c>
      <c r="L125">
        <v>124</v>
      </c>
      <c r="M125">
        <v>11</v>
      </c>
      <c r="N125" t="s">
        <v>611</v>
      </c>
      <c r="O125">
        <v>2</v>
      </c>
      <c r="P125" t="str">
        <f t="shared" si="1"/>
        <v>INSERT INTO sm_item VALUES (124,24,'Polychrome bowl','','http://localhost:3783/88E56F4C-5D42-4E42-A40D-DD3165EC285A/21166551-D2B1-4AEF-83E6-3712A57D811A/',8,60,8,NULL,16,28,124,11,NULL,2);</v>
      </c>
    </row>
    <row r="126" spans="1:16" hidden="1" x14ac:dyDescent="0.35">
      <c r="A126" s="1">
        <v>125</v>
      </c>
      <c r="B126">
        <v>25</v>
      </c>
      <c r="C126" t="s">
        <v>547</v>
      </c>
      <c r="D126" t="s">
        <v>730</v>
      </c>
      <c r="E126" t="s">
        <v>637</v>
      </c>
      <c r="F126">
        <v>8</v>
      </c>
      <c r="G126">
        <v>60</v>
      </c>
      <c r="H126">
        <v>8</v>
      </c>
      <c r="I126" t="s">
        <v>611</v>
      </c>
      <c r="J126">
        <v>27</v>
      </c>
      <c r="K126">
        <v>28</v>
      </c>
      <c r="L126">
        <v>125</v>
      </c>
      <c r="M126">
        <v>11</v>
      </c>
      <c r="N126" t="s">
        <v>611</v>
      </c>
      <c r="O126">
        <v>2</v>
      </c>
      <c r="P126" t="str">
        <f t="shared" si="1"/>
        <v>INSERT INTO sm_item VALUES (125,25,'Vase with carved decoration ','This vase comes from the architectural complex Lost World of Tikal; the scene represents Yax Nuun Ayiin II, 29th ruler on the dynasty line, with his wife and courtiers. This vase is known as ""Salomé vessel"" because at first glance it reminds the biblical passage in which King Herod grants the wish to deliver the head of John the Baptist to his daughter Salome; fortunately, this time the story is less dramatic as the Lady does not hold a head but a mask.','http://localhost:3783/88E56F4C-5D42-4E42-A40D-DD3165EC285A/157BDC27-4B0F-48AE-9DB7-041BCFD877B7/',8,60,8,NULL,27,28,125,11,NULL,2);</v>
      </c>
    </row>
    <row r="127" spans="1:16" hidden="1" x14ac:dyDescent="0.35">
      <c r="A127" s="1">
        <v>126</v>
      </c>
      <c r="B127">
        <v>26</v>
      </c>
      <c r="C127" t="s">
        <v>534</v>
      </c>
      <c r="D127" t="s">
        <v>731</v>
      </c>
      <c r="E127" t="s">
        <v>639</v>
      </c>
      <c r="F127">
        <v>8</v>
      </c>
      <c r="G127">
        <v>75</v>
      </c>
      <c r="H127">
        <v>8</v>
      </c>
      <c r="I127" t="s">
        <v>611</v>
      </c>
      <c r="J127">
        <v>27</v>
      </c>
      <c r="K127">
        <v>28</v>
      </c>
      <c r="L127">
        <v>126</v>
      </c>
      <c r="M127">
        <v>1</v>
      </c>
      <c r="N127" t="s">
        <v>611</v>
      </c>
      <c r="O127">
        <v>2</v>
      </c>
      <c r="P127" t="str">
        <f t="shared" si="1"/>
        <v>INSERT INTO sm_item VALUES (126,26,'Polychrome vase','This vase is part of the rich offering of the tomb number 196 of Tikal site, which belongs to the ruler Yik’in Chan K’awil I, who was the son of the great ruler Jasaw Chan K’awil I. This artifact is represents the deceased ruler with attributes of the Maize God.','http://localhost:3783/88E56F4C-5D42-4E42-A40D-DD3165EC285A/02EA54EF-32C4-40B3-A834-8D792438C240/',8,75,8,NULL,27,28,126,1,NULL,2);</v>
      </c>
    </row>
    <row r="128" spans="1:16" hidden="1" x14ac:dyDescent="0.35">
      <c r="A128" s="1">
        <v>127</v>
      </c>
      <c r="B128">
        <v>27</v>
      </c>
      <c r="C128" t="s">
        <v>548</v>
      </c>
      <c r="D128" t="s">
        <v>732</v>
      </c>
      <c r="E128" t="s">
        <v>641</v>
      </c>
      <c r="F128">
        <v>8</v>
      </c>
      <c r="G128">
        <v>75</v>
      </c>
      <c r="H128">
        <v>10</v>
      </c>
      <c r="I128" t="s">
        <v>611</v>
      </c>
      <c r="J128">
        <v>27</v>
      </c>
      <c r="K128" t="s">
        <v>611</v>
      </c>
      <c r="L128">
        <v>127</v>
      </c>
      <c r="M128">
        <v>1</v>
      </c>
      <c r="N128">
        <v>2</v>
      </c>
      <c r="O128">
        <v>2</v>
      </c>
      <c r="P128" t="str">
        <f t="shared" si="1"/>
        <v>INSERT INTO sm_item VALUES (127,27,'Cylindrical vase on jade','This vase was found in burial 96 of the Altar de Sacrificios Site, offered to a woman about 40-year-old. The scene represents the dance of the ""wayob"" where every character is a Lord of a town, but on this occasion they have been transformed into their ""way"" or ""supernatural animal companion"".','http://localhost:3783/88E56F4C-5D42-4E42-A40D-DD3165EC285A/5A0B0E8A-54B8-479E-B5D4-D3F59FCFDECB/',8,75,10,NULL,27,NULL,127,1,2,2);</v>
      </c>
    </row>
    <row r="129" spans="1:16" hidden="1" x14ac:dyDescent="0.35">
      <c r="A129" s="1">
        <v>128</v>
      </c>
      <c r="B129">
        <v>28</v>
      </c>
      <c r="C129" t="s">
        <v>549</v>
      </c>
      <c r="E129" t="s">
        <v>643</v>
      </c>
      <c r="F129">
        <v>8</v>
      </c>
      <c r="G129">
        <v>62</v>
      </c>
      <c r="H129">
        <v>8</v>
      </c>
      <c r="I129" t="s">
        <v>611</v>
      </c>
      <c r="J129">
        <v>27</v>
      </c>
      <c r="K129">
        <v>28</v>
      </c>
      <c r="L129">
        <v>128</v>
      </c>
      <c r="M129">
        <v>6</v>
      </c>
      <c r="N129">
        <v>2</v>
      </c>
      <c r="O129">
        <v>2</v>
      </c>
      <c r="P129" t="str">
        <f t="shared" si="1"/>
        <v>INSERT INTO sm_item VALUES (128,28,'Polycrome vase','','http://localhost:3783/88E56F4C-5D42-4E42-A40D-DD3165EC285A/C5D8EF18-6BE2-43C4-986A-DE4BC3A40A83/',8,62,8,NULL,27,28,128,6,2,2);</v>
      </c>
    </row>
    <row r="130" spans="1:16" hidden="1" x14ac:dyDescent="0.35">
      <c r="A130" s="1">
        <v>129</v>
      </c>
      <c r="B130">
        <v>29</v>
      </c>
      <c r="C130" t="s">
        <v>550</v>
      </c>
      <c r="E130" t="s">
        <v>644</v>
      </c>
      <c r="F130">
        <v>12</v>
      </c>
      <c r="G130">
        <v>49</v>
      </c>
      <c r="H130">
        <v>8</v>
      </c>
      <c r="I130" t="s">
        <v>611</v>
      </c>
      <c r="J130">
        <v>26</v>
      </c>
      <c r="K130" t="s">
        <v>611</v>
      </c>
      <c r="L130">
        <v>129</v>
      </c>
      <c r="M130">
        <v>6</v>
      </c>
      <c r="N130" t="s">
        <v>611</v>
      </c>
      <c r="O130">
        <v>2</v>
      </c>
      <c r="P130" t="str">
        <f t="shared" si="1"/>
        <v>INSERT INTO sm_item VALUES (129,29,'Sibilant vessel','','http://localhost:3783/88E56F4C-5D42-4E42-A40D-DD3165EC285A/305729C4-84EF-4529-B370-FE687A60C013/',12,49,8,NULL,26,NULL,129,6,NULL,2);</v>
      </c>
    </row>
    <row r="131" spans="1:16" hidden="1" x14ac:dyDescent="0.35">
      <c r="A131" s="1">
        <v>130</v>
      </c>
      <c r="B131">
        <v>30</v>
      </c>
      <c r="C131" t="s">
        <v>551</v>
      </c>
      <c r="E131" t="s">
        <v>645</v>
      </c>
      <c r="F131">
        <v>12</v>
      </c>
      <c r="G131">
        <v>49</v>
      </c>
      <c r="H131">
        <v>11</v>
      </c>
      <c r="I131" t="s">
        <v>611</v>
      </c>
      <c r="J131">
        <v>17</v>
      </c>
      <c r="K131">
        <v>28</v>
      </c>
      <c r="L131">
        <v>130</v>
      </c>
      <c r="M131">
        <v>6</v>
      </c>
      <c r="N131">
        <v>2</v>
      </c>
      <c r="O131">
        <v>2</v>
      </c>
      <c r="P131" t="str">
        <f t="shared" ref="P131:P194" si="2">CONCATENATE("INSERT INTO sm_item VALUES (",A131,",",B131,",","'",C131,"'",",","'",D131,"'",",","'",E131,"'",",",F131,",",G131,",",H131,",",I131,",",J131,",",K131,",",L131,",",M131,",",N131,",",O131,");")</f>
        <v>INSERT INTO sm_item VALUES (130,30,'Carved snail shell','','http://localhost:3783/88E56F4C-5D42-4E42-A40D-DD3165EC285A/C9742ED7-49F2-4289-8C03-D9024D5402B1/',12,49,11,NULL,17,28,130,6,2,2);</v>
      </c>
    </row>
    <row r="132" spans="1:16" hidden="1" x14ac:dyDescent="0.35">
      <c r="A132" s="1">
        <v>131</v>
      </c>
      <c r="B132">
        <v>31</v>
      </c>
      <c r="C132" t="s">
        <v>552</v>
      </c>
      <c r="E132" t="s">
        <v>646</v>
      </c>
      <c r="F132">
        <v>12</v>
      </c>
      <c r="G132">
        <v>50</v>
      </c>
      <c r="H132">
        <v>8</v>
      </c>
      <c r="I132" t="s">
        <v>611</v>
      </c>
      <c r="J132">
        <v>22</v>
      </c>
      <c r="K132" t="s">
        <v>611</v>
      </c>
      <c r="L132">
        <v>131</v>
      </c>
      <c r="M132">
        <v>10</v>
      </c>
      <c r="N132" t="s">
        <v>611</v>
      </c>
      <c r="O132">
        <v>2</v>
      </c>
      <c r="P132" t="str">
        <f t="shared" si="2"/>
        <v>INSERT INTO sm_item VALUES (131,31,'Pot with zoomorphic effigy','','http://localhost:3783/88E56F4C-5D42-4E42-A40D-DD3165EC285A/5BE3962C-6949-47C8-AF0A-62DD42A9550B/',12,50,8,NULL,22,NULL,131,10,NULL,2);</v>
      </c>
    </row>
    <row r="133" spans="1:16" hidden="1" x14ac:dyDescent="0.35">
      <c r="A133" s="1">
        <v>132</v>
      </c>
      <c r="B133">
        <v>32</v>
      </c>
      <c r="C133" t="s">
        <v>554</v>
      </c>
      <c r="E133" t="s">
        <v>647</v>
      </c>
      <c r="F133">
        <v>12</v>
      </c>
      <c r="G133">
        <v>50</v>
      </c>
      <c r="H133">
        <v>8</v>
      </c>
      <c r="I133" t="s">
        <v>611</v>
      </c>
      <c r="J133">
        <v>16</v>
      </c>
      <c r="K133" t="s">
        <v>611</v>
      </c>
      <c r="L133">
        <v>132</v>
      </c>
      <c r="M133">
        <v>10</v>
      </c>
      <c r="N133" t="s">
        <v>611</v>
      </c>
      <c r="O133">
        <v>2</v>
      </c>
      <c r="P133" t="str">
        <f t="shared" si="2"/>
        <v>INSERT INTO sm_item VALUES (132,32,'Four-footed, stucco-coated bowl','','http://localhost:3783/88E56F4C-5D42-4E42-A40D-DD3165EC285A/ADD59429-B77A-4586-BA6F-E8A1551CD725/',12,50,8,NULL,16,NULL,132,10,NULL,2);</v>
      </c>
    </row>
    <row r="134" spans="1:16" hidden="1" x14ac:dyDescent="0.35">
      <c r="A134" s="1">
        <v>133</v>
      </c>
      <c r="B134">
        <v>33</v>
      </c>
      <c r="C134" t="s">
        <v>555</v>
      </c>
      <c r="E134" t="s">
        <v>648</v>
      </c>
      <c r="F134">
        <v>12</v>
      </c>
      <c r="G134">
        <v>50</v>
      </c>
      <c r="H134">
        <v>8</v>
      </c>
      <c r="I134" t="s">
        <v>611</v>
      </c>
      <c r="J134">
        <v>25</v>
      </c>
      <c r="K134" t="s">
        <v>611</v>
      </c>
      <c r="L134">
        <v>133</v>
      </c>
      <c r="M134">
        <v>10</v>
      </c>
      <c r="N134" t="s">
        <v>611</v>
      </c>
      <c r="O134">
        <v>2</v>
      </c>
      <c r="P134" t="str">
        <f t="shared" si="2"/>
        <v>INSERT INTO sm_item VALUES (133,33,'Urn with zoomorphic effigy','','http://localhost:3783/88E56F4C-5D42-4E42-A40D-DD3165EC285A/72E843B0-BED4-4688-AC2E-D3EA172B94B2/',12,50,8,NULL,25,NULL,133,10,NULL,2);</v>
      </c>
    </row>
    <row r="135" spans="1:16" hidden="1" x14ac:dyDescent="0.35">
      <c r="A135" s="1">
        <v>134</v>
      </c>
      <c r="B135">
        <v>34</v>
      </c>
      <c r="C135" t="s">
        <v>556</v>
      </c>
      <c r="E135" t="s">
        <v>649</v>
      </c>
      <c r="F135">
        <v>12</v>
      </c>
      <c r="G135">
        <v>50</v>
      </c>
      <c r="H135">
        <v>8</v>
      </c>
      <c r="I135" t="s">
        <v>611</v>
      </c>
      <c r="J135">
        <v>16</v>
      </c>
      <c r="K135" t="s">
        <v>611</v>
      </c>
      <c r="L135">
        <v>134</v>
      </c>
      <c r="M135">
        <v>10</v>
      </c>
      <c r="N135" t="s">
        <v>611</v>
      </c>
      <c r="O135">
        <v>2</v>
      </c>
      <c r="P135" t="str">
        <f t="shared" si="2"/>
        <v>INSERT INTO sm_item VALUES (134,34,'Anthropomorphic bowl','','http://localhost:3783/88E56F4C-5D42-4E42-A40D-DD3165EC285A/506E105A-75C6-4102-A2E5-8276F5CD9EB5/',12,50,8,NULL,16,NULL,134,10,NULL,2);</v>
      </c>
    </row>
    <row r="136" spans="1:16" hidden="1" x14ac:dyDescent="0.35">
      <c r="A136" s="1">
        <v>135</v>
      </c>
      <c r="B136">
        <v>35</v>
      </c>
      <c r="C136" t="s">
        <v>557</v>
      </c>
      <c r="E136" t="s">
        <v>650</v>
      </c>
      <c r="F136">
        <v>9</v>
      </c>
      <c r="G136">
        <v>41</v>
      </c>
      <c r="H136">
        <v>8</v>
      </c>
      <c r="I136" t="s">
        <v>611</v>
      </c>
      <c r="J136">
        <v>15</v>
      </c>
      <c r="K136" t="s">
        <v>611</v>
      </c>
      <c r="L136">
        <v>135</v>
      </c>
      <c r="M136">
        <v>5</v>
      </c>
      <c r="N136" t="s">
        <v>611</v>
      </c>
      <c r="O136">
        <v>2</v>
      </c>
      <c r="P136" t="str">
        <f t="shared" si="2"/>
        <v>INSERT INTO sm_item VALUES (135,35,'Miniature jar','','http://localhost:3783/88E56F4C-5D42-4E42-A40D-DD3165EC285A/7945121A-1E8C-4558-827D-7B2FCEFD6229/',9,41,8,NULL,15,NULL,135,5,NULL,2);</v>
      </c>
    </row>
    <row r="137" spans="1:16" hidden="1" x14ac:dyDescent="0.35">
      <c r="A137" s="1">
        <v>136</v>
      </c>
      <c r="B137">
        <v>36</v>
      </c>
      <c r="C137" t="s">
        <v>559</v>
      </c>
      <c r="E137" t="s">
        <v>651</v>
      </c>
      <c r="F137">
        <v>10</v>
      </c>
      <c r="G137">
        <v>58</v>
      </c>
      <c r="H137">
        <v>8</v>
      </c>
      <c r="I137" t="s">
        <v>611</v>
      </c>
      <c r="J137">
        <v>15</v>
      </c>
      <c r="K137" t="s">
        <v>611</v>
      </c>
      <c r="L137">
        <v>136</v>
      </c>
      <c r="M137">
        <v>10</v>
      </c>
      <c r="N137" t="s">
        <v>611</v>
      </c>
      <c r="O137">
        <v>2</v>
      </c>
      <c r="P137" t="str">
        <f t="shared" si="2"/>
        <v>INSERT INTO sm_item VALUES (136,36,'Anthropomorphic double jar','','http://localhost:3783/88E56F4C-5D42-4E42-A40D-DD3165EC285A/31E8AA81-0BC0-40E7-B853-3798985FE0D8/',10,58,8,NULL,15,NULL,136,10,NULL,2);</v>
      </c>
    </row>
    <row r="138" spans="1:16" hidden="1" x14ac:dyDescent="0.35">
      <c r="A138" s="1">
        <v>137</v>
      </c>
      <c r="B138">
        <v>37</v>
      </c>
      <c r="C138" t="s">
        <v>561</v>
      </c>
      <c r="D138" t="s">
        <v>733</v>
      </c>
      <c r="E138" t="s">
        <v>652</v>
      </c>
      <c r="F138">
        <v>12</v>
      </c>
      <c r="G138">
        <v>49</v>
      </c>
      <c r="H138">
        <v>8</v>
      </c>
      <c r="I138" t="s">
        <v>611</v>
      </c>
      <c r="J138">
        <v>20</v>
      </c>
      <c r="K138" t="s">
        <v>611</v>
      </c>
      <c r="L138">
        <v>137</v>
      </c>
      <c r="M138">
        <v>6</v>
      </c>
      <c r="N138" t="s">
        <v>611</v>
      </c>
      <c r="O138">
        <v>2</v>
      </c>
      <c r="P138" t="str">
        <f t="shared" si="2"/>
        <v>INSERT INTO sm_item VALUES (137,37,'Black incense burner with three peaks','This famous ceramic piece was part of the offering of the Tomb 19 of Río Azul site. It was used as vessel to offer cocoa, as demonstrated by the hieroglyphic writing of the lid edge, which is why was baptized by archaeologists as ""chocolate pot"". The larger glyphs in the body of the piece mentions a ruler of Río Azul and one of his subordinates, to whom the vessel probably belonged. In addition, the lid has two bulges inside that adjust perfectly at the neck of the vessel, allowing close by screwing.','http://localhost:3783/88E56F4C-5D42-4E42-A40D-DD3165EC285A/2F5282FE-5D07-4B93-A137-0C76890FAFE9/',12,49,8,NULL,20,NULL,137,6,NULL,2);</v>
      </c>
    </row>
    <row r="139" spans="1:16" hidden="1" x14ac:dyDescent="0.35">
      <c r="A139" s="1">
        <v>138</v>
      </c>
      <c r="B139">
        <v>38</v>
      </c>
      <c r="C139" t="s">
        <v>562</v>
      </c>
      <c r="E139" t="s">
        <v>654</v>
      </c>
      <c r="F139">
        <v>9</v>
      </c>
      <c r="G139">
        <v>71</v>
      </c>
      <c r="H139">
        <v>8</v>
      </c>
      <c r="I139" t="s">
        <v>611</v>
      </c>
      <c r="J139">
        <v>26</v>
      </c>
      <c r="K139">
        <v>28</v>
      </c>
      <c r="L139">
        <v>138</v>
      </c>
      <c r="M139">
        <v>1</v>
      </c>
      <c r="N139" t="s">
        <v>611</v>
      </c>
      <c r="O139">
        <v>2</v>
      </c>
      <c r="P139" t="str">
        <f t="shared" si="2"/>
        <v>INSERT INTO sm_item VALUES (138,38,'Polycrome vessel with lid','','http://localhost:3783/88E56F4C-5D42-4E42-A40D-DD3165EC285A/CAC26993-F222-4B8B-9417-88C00435D151/',9,71,8,NULL,26,28,138,1,NULL,2);</v>
      </c>
    </row>
    <row r="140" spans="1:16" hidden="1" x14ac:dyDescent="0.35">
      <c r="A140" s="1">
        <v>139</v>
      </c>
      <c r="B140">
        <v>39</v>
      </c>
      <c r="C140" t="s">
        <v>563</v>
      </c>
      <c r="E140" t="s">
        <v>655</v>
      </c>
      <c r="F140">
        <v>12</v>
      </c>
      <c r="G140">
        <v>40</v>
      </c>
      <c r="H140">
        <v>8</v>
      </c>
      <c r="I140" t="s">
        <v>611</v>
      </c>
      <c r="J140">
        <v>26</v>
      </c>
      <c r="K140" t="s">
        <v>611</v>
      </c>
      <c r="L140">
        <v>139</v>
      </c>
      <c r="M140">
        <v>11</v>
      </c>
      <c r="N140" t="s">
        <v>611</v>
      </c>
      <c r="O140">
        <v>2</v>
      </c>
      <c r="P140" t="str">
        <f t="shared" si="2"/>
        <v>INSERT INTO sm_item VALUES (139,39,'Vessel with anthropomorphic effigy','','http://localhost:3783/88E56F4C-5D42-4E42-A40D-DD3165EC285A/6B69B21E-D7BF-44FB-A8E4-2812AC905C9A/',12,40,8,NULL,26,NULL,139,11,NULL,2);</v>
      </c>
    </row>
    <row r="141" spans="1:16" hidden="1" x14ac:dyDescent="0.35">
      <c r="A141" s="1">
        <v>140</v>
      </c>
      <c r="B141">
        <v>40</v>
      </c>
      <c r="C141" t="s">
        <v>564</v>
      </c>
      <c r="E141" t="s">
        <v>656</v>
      </c>
      <c r="F141">
        <v>12</v>
      </c>
      <c r="G141">
        <v>46</v>
      </c>
      <c r="H141">
        <v>8</v>
      </c>
      <c r="I141" t="s">
        <v>611</v>
      </c>
      <c r="J141">
        <v>26</v>
      </c>
      <c r="K141" t="s">
        <v>611</v>
      </c>
      <c r="L141">
        <v>140</v>
      </c>
      <c r="M141">
        <v>7</v>
      </c>
      <c r="N141" t="s">
        <v>611</v>
      </c>
      <c r="O141">
        <v>2</v>
      </c>
      <c r="P141" t="str">
        <f t="shared" si="2"/>
        <v>INSERT INTO sm_item VALUES (140,40,'Shoe-shaped vessel','','http://localhost:3783/88E56F4C-5D42-4E42-A40D-DD3165EC285A/2F43F337-2C92-43E8-B163-5608FF4B9F02/',12,46,8,NULL,26,NULL,140,7,NULL,2);</v>
      </c>
    </row>
    <row r="142" spans="1:16" hidden="1" x14ac:dyDescent="0.35">
      <c r="A142" s="1">
        <v>141</v>
      </c>
      <c r="B142">
        <v>41</v>
      </c>
      <c r="C142" t="s">
        <v>565</v>
      </c>
      <c r="E142" t="s">
        <v>657</v>
      </c>
      <c r="F142">
        <v>12</v>
      </c>
      <c r="G142">
        <v>50</v>
      </c>
      <c r="H142">
        <v>8</v>
      </c>
      <c r="I142" t="s">
        <v>611</v>
      </c>
      <c r="J142">
        <v>16</v>
      </c>
      <c r="K142" t="s">
        <v>611</v>
      </c>
      <c r="L142">
        <v>141</v>
      </c>
      <c r="M142">
        <v>10</v>
      </c>
      <c r="N142" t="s">
        <v>611</v>
      </c>
      <c r="O142">
        <v>2</v>
      </c>
      <c r="P142" t="str">
        <f t="shared" si="2"/>
        <v>INSERT INTO sm_item VALUES (141,41,'Bowl with zoomorphic effigy','','http://localhost:3783/88E56F4C-5D42-4E42-A40D-DD3165EC285A/79C4FD79-8147-4791-993E-4FBD03163F36/',12,50,8,NULL,16,NULL,141,10,NULL,2);</v>
      </c>
    </row>
    <row r="143" spans="1:16" hidden="1" x14ac:dyDescent="0.35">
      <c r="A143" s="1">
        <v>142</v>
      </c>
      <c r="B143">
        <v>42</v>
      </c>
      <c r="C143" t="s">
        <v>566</v>
      </c>
      <c r="D143" t="s">
        <v>734</v>
      </c>
      <c r="E143" t="s">
        <v>658</v>
      </c>
      <c r="F143">
        <v>9</v>
      </c>
      <c r="G143">
        <v>75</v>
      </c>
      <c r="H143">
        <v>8</v>
      </c>
      <c r="I143" t="s">
        <v>611</v>
      </c>
      <c r="J143">
        <v>16</v>
      </c>
      <c r="K143" t="s">
        <v>611</v>
      </c>
      <c r="L143">
        <v>142</v>
      </c>
      <c r="M143">
        <v>1</v>
      </c>
      <c r="N143" t="s">
        <v>611</v>
      </c>
      <c r="O143">
        <v>2</v>
      </c>
      <c r="P143" t="str">
        <f t="shared" si="2"/>
        <v>INSERT INTO sm_item VALUES (142,42,'Polychrome bowl with lid','These types of bowls with lid and basal flange formed part of the repertoire of ritual ceramics in tombs of the Early Classic at Tikal, Río Azul, among other cities of the Lowlands. A key feature was the solution given to the handle or grip, which is composed of models of human or animal heads; the rest of the figure body extends over the lid but through painting, in such a way that integrates a two-dimensional and three-dimensional management of the piece.','http://localhost:3783/88E56F4C-5D42-4E42-A40D-DD3165EC285A/B7A3DC4A-7CEF-4A49-9161-65ABBA2C2E6E/',9,75,8,NULL,16,NULL,142,1,NULL,2);</v>
      </c>
    </row>
    <row r="144" spans="1:16" hidden="1" x14ac:dyDescent="0.35">
      <c r="A144" s="1">
        <v>143</v>
      </c>
      <c r="B144">
        <v>43</v>
      </c>
      <c r="C144" t="s">
        <v>566</v>
      </c>
      <c r="E144" t="s">
        <v>660</v>
      </c>
      <c r="F144">
        <v>9</v>
      </c>
      <c r="G144">
        <v>75</v>
      </c>
      <c r="H144">
        <v>8</v>
      </c>
      <c r="I144" t="s">
        <v>611</v>
      </c>
      <c r="J144">
        <v>16</v>
      </c>
      <c r="K144" t="s">
        <v>611</v>
      </c>
      <c r="L144">
        <v>143</v>
      </c>
      <c r="M144">
        <v>1</v>
      </c>
      <c r="N144" t="s">
        <v>611</v>
      </c>
      <c r="O144">
        <v>2</v>
      </c>
      <c r="P144" t="str">
        <f t="shared" si="2"/>
        <v>INSERT INTO sm_item VALUES (143,43,'Polychrome bowl with lid','','http://localhost:3783/88E56F4C-5D42-4E42-A40D-DD3165EC285A/D96516C3-C6FC-4225-B134-873F1200A753/',9,75,8,NULL,16,NULL,143,1,NULL,2);</v>
      </c>
    </row>
    <row r="145" spans="1:16" hidden="1" x14ac:dyDescent="0.35">
      <c r="A145" s="1">
        <v>144</v>
      </c>
      <c r="B145">
        <v>44</v>
      </c>
      <c r="C145" t="s">
        <v>567</v>
      </c>
      <c r="E145" t="s">
        <v>661</v>
      </c>
      <c r="F145">
        <v>7</v>
      </c>
      <c r="G145">
        <v>50</v>
      </c>
      <c r="H145">
        <v>8</v>
      </c>
      <c r="I145" t="s">
        <v>611</v>
      </c>
      <c r="J145">
        <v>26</v>
      </c>
      <c r="K145" t="s">
        <v>611</v>
      </c>
      <c r="L145">
        <v>144</v>
      </c>
      <c r="M145">
        <v>10</v>
      </c>
      <c r="N145" t="s">
        <v>611</v>
      </c>
      <c r="O145">
        <v>2</v>
      </c>
      <c r="P145" t="str">
        <f t="shared" si="2"/>
        <v>INSERT INTO sm_item VALUES (144,44,'Pitcher-shaped vessel','','http://localhost:3783/88E56F4C-5D42-4E42-A40D-DD3165EC285A/1EE9EEAB-8D53-4677-8D7D-0E62144CBC2F/',7,50,8,NULL,26,NULL,144,10,NULL,2);</v>
      </c>
    </row>
    <row r="146" spans="1:16" hidden="1" x14ac:dyDescent="0.35">
      <c r="A146" s="1">
        <v>145</v>
      </c>
      <c r="B146">
        <v>45</v>
      </c>
      <c r="C146" t="s">
        <v>568</v>
      </c>
      <c r="E146" t="s">
        <v>662</v>
      </c>
      <c r="F146">
        <v>10</v>
      </c>
      <c r="G146">
        <v>56</v>
      </c>
      <c r="H146">
        <v>8</v>
      </c>
      <c r="I146" t="s">
        <v>611</v>
      </c>
      <c r="J146">
        <v>25</v>
      </c>
      <c r="K146" t="s">
        <v>611</v>
      </c>
      <c r="L146">
        <v>145</v>
      </c>
      <c r="M146">
        <v>10</v>
      </c>
      <c r="N146" t="s">
        <v>611</v>
      </c>
      <c r="O146">
        <v>2</v>
      </c>
      <c r="P146" t="str">
        <f t="shared" si="2"/>
        <v>INSERT INTO sm_item VALUES (145,45,'Funerary urn','','http://localhost:3783/88E56F4C-5D42-4E42-A40D-DD3165EC285A/952274B3-F70C-4C25-ADC8-025C77CBD714/',10,56,8,NULL,25,NULL,145,10,NULL,2);</v>
      </c>
    </row>
    <row r="147" spans="1:16" hidden="1" x14ac:dyDescent="0.35">
      <c r="A147" s="1">
        <v>146</v>
      </c>
      <c r="B147">
        <v>46</v>
      </c>
      <c r="C147" t="s">
        <v>568</v>
      </c>
      <c r="D147" t="s">
        <v>735</v>
      </c>
      <c r="E147" t="s">
        <v>663</v>
      </c>
      <c r="F147">
        <v>10</v>
      </c>
      <c r="G147">
        <v>53</v>
      </c>
      <c r="H147">
        <v>8</v>
      </c>
      <c r="I147" t="s">
        <v>611</v>
      </c>
      <c r="J147">
        <v>25</v>
      </c>
      <c r="K147" t="s">
        <v>611</v>
      </c>
      <c r="L147">
        <v>146</v>
      </c>
      <c r="M147">
        <v>4</v>
      </c>
      <c r="N147" t="s">
        <v>611</v>
      </c>
      <c r="O147">
        <v>2</v>
      </c>
      <c r="P147" t="str">
        <f t="shared" si="2"/>
        <v>INSERT INTO sm_item VALUES (146,46,'Funerary urn','This ceramic piece is representative Post Classic Period in the Highlands, because during this period was developed the unique glazed-pottery technique of the pre-Columbian America. It was called as “Leaden Ceramics” due the high lead content on the clay used.','http://localhost:3783/88E56F4C-5D42-4E42-A40D-DD3165EC285A/5E927D47-97B8-4EC6-A52D-F46BF21905BC/',10,53,8,NULL,25,NULL,146,4,NULL,2);</v>
      </c>
    </row>
    <row r="148" spans="1:16" hidden="1" x14ac:dyDescent="0.35">
      <c r="A148" s="1">
        <v>147</v>
      </c>
      <c r="B148">
        <v>47</v>
      </c>
      <c r="C148" t="s">
        <v>569</v>
      </c>
      <c r="E148" t="s">
        <v>665</v>
      </c>
      <c r="F148">
        <v>10</v>
      </c>
      <c r="G148">
        <v>45</v>
      </c>
      <c r="H148">
        <v>8</v>
      </c>
      <c r="I148" t="s">
        <v>611</v>
      </c>
      <c r="J148">
        <v>15</v>
      </c>
      <c r="K148" t="s">
        <v>611</v>
      </c>
      <c r="L148">
        <v>147</v>
      </c>
      <c r="M148">
        <v>8</v>
      </c>
      <c r="N148" t="s">
        <v>611</v>
      </c>
      <c r="O148">
        <v>2</v>
      </c>
      <c r="P148" t="str">
        <f t="shared" si="2"/>
        <v>INSERT INTO sm_item VALUES (147,47,'Leaden vessel with zoomorphic effigy','','http://localhost:3783/88E56F4C-5D42-4E42-A40D-DD3165EC285A/ACAEC512-8707-41D6-A89F-2D95F0C2A570/',10,45,8,NULL,15,NULL,147,8,NULL,2);</v>
      </c>
    </row>
    <row r="149" spans="1:16" hidden="1" x14ac:dyDescent="0.35">
      <c r="A149" s="1">
        <v>148</v>
      </c>
      <c r="B149">
        <v>48</v>
      </c>
      <c r="C149" t="s">
        <v>563</v>
      </c>
      <c r="E149" t="s">
        <v>666</v>
      </c>
      <c r="F149">
        <v>10</v>
      </c>
      <c r="G149">
        <v>40</v>
      </c>
      <c r="H149">
        <v>8</v>
      </c>
      <c r="I149" t="s">
        <v>611</v>
      </c>
      <c r="J149">
        <v>15</v>
      </c>
      <c r="K149" t="s">
        <v>611</v>
      </c>
      <c r="L149">
        <v>148</v>
      </c>
      <c r="M149">
        <v>11</v>
      </c>
      <c r="N149" t="s">
        <v>611</v>
      </c>
      <c r="O149">
        <v>2</v>
      </c>
      <c r="P149" t="str">
        <f t="shared" si="2"/>
        <v>INSERT INTO sm_item VALUES (148,48,'Vessel with anthropomorphic effigy','','http://localhost:3783/88E56F4C-5D42-4E42-A40D-DD3165EC285A/D683CE14-BD20-4F72-976C-95C6B367BDD8/',10,40,8,NULL,15,NULL,148,11,NULL,2);</v>
      </c>
    </row>
    <row r="150" spans="1:16" hidden="1" x14ac:dyDescent="0.35">
      <c r="A150" s="1">
        <v>149</v>
      </c>
      <c r="B150">
        <v>49</v>
      </c>
      <c r="C150" t="s">
        <v>571</v>
      </c>
      <c r="E150" t="s">
        <v>667</v>
      </c>
      <c r="F150">
        <v>10</v>
      </c>
      <c r="G150">
        <v>57</v>
      </c>
      <c r="H150">
        <v>8</v>
      </c>
      <c r="I150" t="s">
        <v>611</v>
      </c>
      <c r="J150">
        <v>20</v>
      </c>
      <c r="K150" t="s">
        <v>611</v>
      </c>
      <c r="L150">
        <v>149</v>
      </c>
      <c r="M150">
        <v>10</v>
      </c>
      <c r="N150" t="s">
        <v>611</v>
      </c>
      <c r="O150">
        <v>2</v>
      </c>
      <c r="P150" t="str">
        <f t="shared" si="2"/>
        <v>INSERT INTO sm_item VALUES (149,49,'Lid for incense burner','','http://localhost:3783/88E56F4C-5D42-4E42-A40D-DD3165EC285A/B9EF1A0C-C716-40AF-B6CF-4FC755C81594/',10,57,8,NULL,20,NULL,149,10,NULL,2);</v>
      </c>
    </row>
    <row r="151" spans="1:16" hidden="1" x14ac:dyDescent="0.35">
      <c r="A151" s="1">
        <v>150</v>
      </c>
      <c r="B151">
        <v>50</v>
      </c>
      <c r="C151" t="s">
        <v>572</v>
      </c>
      <c r="E151" t="s">
        <v>668</v>
      </c>
      <c r="F151">
        <v>12</v>
      </c>
      <c r="G151">
        <v>49</v>
      </c>
      <c r="H151">
        <v>8</v>
      </c>
      <c r="I151" t="s">
        <v>611</v>
      </c>
      <c r="J151">
        <v>26</v>
      </c>
      <c r="K151" t="s">
        <v>611</v>
      </c>
      <c r="L151">
        <v>150</v>
      </c>
      <c r="M151">
        <v>6</v>
      </c>
      <c r="N151" t="s">
        <v>611</v>
      </c>
      <c r="O151">
        <v>2</v>
      </c>
      <c r="P151" t="str">
        <f t="shared" si="2"/>
        <v>INSERT INTO sm_item VALUES (150,50,'Anthropomorphic vessel','','http://localhost:3783/88E56F4C-5D42-4E42-A40D-DD3165EC285A/F27D56E6-8973-42DF-813E-BB7ADEF51B04/',12,49,8,NULL,26,NULL,150,6,NULL,2);</v>
      </c>
    </row>
    <row r="152" spans="1:16" hidden="1" x14ac:dyDescent="0.35">
      <c r="A152" s="1">
        <v>151</v>
      </c>
      <c r="B152">
        <v>51</v>
      </c>
      <c r="C152" t="s">
        <v>573</v>
      </c>
      <c r="E152" t="s">
        <v>669</v>
      </c>
      <c r="F152">
        <v>9</v>
      </c>
      <c r="G152">
        <v>49</v>
      </c>
      <c r="H152">
        <v>8</v>
      </c>
      <c r="I152" t="s">
        <v>611</v>
      </c>
      <c r="J152">
        <v>20</v>
      </c>
      <c r="K152" t="s">
        <v>611</v>
      </c>
      <c r="L152">
        <v>151</v>
      </c>
      <c r="M152">
        <v>6</v>
      </c>
      <c r="N152" t="s">
        <v>611</v>
      </c>
      <c r="O152">
        <v>2</v>
      </c>
      <c r="P152" t="str">
        <f t="shared" si="2"/>
        <v>INSERT INTO sm_item VALUES (151,51,'Teotihuacan-style, anthropomorphic incense burner','','http://localhost:3783/88E56F4C-5D42-4E42-A40D-DD3165EC285A/EC5B9693-42FF-41F5-A6BA-15F809330E19/',9,49,8,NULL,20,NULL,151,6,NULL,2);</v>
      </c>
    </row>
    <row r="153" spans="1:16" hidden="1" x14ac:dyDescent="0.35">
      <c r="A153" s="1">
        <v>152</v>
      </c>
      <c r="B153">
        <v>52</v>
      </c>
      <c r="C153" t="s">
        <v>574</v>
      </c>
      <c r="E153" t="s">
        <v>670</v>
      </c>
      <c r="F153">
        <v>7</v>
      </c>
      <c r="G153">
        <v>41</v>
      </c>
      <c r="H153">
        <v>13</v>
      </c>
      <c r="I153" t="s">
        <v>611</v>
      </c>
      <c r="J153">
        <v>17</v>
      </c>
      <c r="K153" t="s">
        <v>611</v>
      </c>
      <c r="L153">
        <v>152</v>
      </c>
      <c r="M153">
        <v>5</v>
      </c>
      <c r="N153" t="s">
        <v>611</v>
      </c>
      <c r="O153">
        <v>2</v>
      </c>
      <c r="P153" t="str">
        <f t="shared" si="2"/>
        <v>INSERT INTO sm_item VALUES (152,52,'Zoomorphic axe','','http://localhost:3783/88E56F4C-5D42-4E42-A40D-DD3165EC285A/8108F636-AE83-4B7E-A92D-31A093DAEDF7/',7,41,13,NULL,17,NULL,152,5,NULL,2);</v>
      </c>
    </row>
    <row r="154" spans="1:16" hidden="1" x14ac:dyDescent="0.35">
      <c r="A154" s="1">
        <v>153</v>
      </c>
      <c r="B154">
        <v>53</v>
      </c>
      <c r="C154" t="s">
        <v>575</v>
      </c>
      <c r="E154" t="s">
        <v>671</v>
      </c>
      <c r="F154">
        <v>8</v>
      </c>
      <c r="G154">
        <v>63</v>
      </c>
      <c r="H154">
        <v>13</v>
      </c>
      <c r="I154" t="s">
        <v>611</v>
      </c>
      <c r="J154">
        <v>17</v>
      </c>
      <c r="K154" t="s">
        <v>611</v>
      </c>
      <c r="L154">
        <v>153</v>
      </c>
      <c r="M154">
        <v>1</v>
      </c>
      <c r="N154" t="s">
        <v>611</v>
      </c>
      <c r="O154">
        <v>2</v>
      </c>
      <c r="P154" t="str">
        <f t="shared" si="2"/>
        <v>INSERT INTO sm_item VALUES (153,53,'Mask on stucco','','http://localhost:3783/88E56F4C-5D42-4E42-A40D-DD3165EC285A/A1AB5A6B-3EB4-452A-AB2F-1D18B1AA86D8/',8,63,13,NULL,17,NULL,153,1,NULL,2);</v>
      </c>
    </row>
    <row r="155" spans="1:16" hidden="1" x14ac:dyDescent="0.35">
      <c r="A155" s="1">
        <v>154</v>
      </c>
      <c r="B155">
        <v>54</v>
      </c>
      <c r="C155" t="s">
        <v>544</v>
      </c>
      <c r="D155" t="s">
        <v>736</v>
      </c>
      <c r="E155" t="s">
        <v>672</v>
      </c>
      <c r="F155">
        <v>10</v>
      </c>
      <c r="G155">
        <v>50</v>
      </c>
      <c r="H155">
        <v>8</v>
      </c>
      <c r="I155" t="s">
        <v>611</v>
      </c>
      <c r="J155">
        <v>20</v>
      </c>
      <c r="K155" t="s">
        <v>611</v>
      </c>
      <c r="L155">
        <v>154</v>
      </c>
      <c r="M155">
        <v>10</v>
      </c>
      <c r="N155" t="s">
        <v>611</v>
      </c>
      <c r="O155">
        <v>2</v>
      </c>
      <c r="P155" t="str">
        <f t="shared" si="2"/>
        <v>INSERT INTO sm_item VALUES (154,54,'Zoomorphic incense burner','It is well known that various pre-Columbian cultures, including the Mayans, practiced the intake of certain hallucinogenic mushrooms as a way to produce ecstasy or sensations for the performance of dances and rituals. So it is common to find mushroom-shaped stones, with representations of humans or animals, increasing the uncertainty regarding to the type of rituals practiced.','http://localhost:3783/88E56F4C-5D42-4E42-A40D-DD3165EC285A/303A0CB9-0EAF-4512-9BF1-F9ACB29A9E49/',10,50,8,NULL,20,NULL,154,10,NULL,2);</v>
      </c>
    </row>
    <row r="156" spans="1:16" hidden="1" x14ac:dyDescent="0.35">
      <c r="A156" s="1">
        <v>155</v>
      </c>
      <c r="B156">
        <v>55</v>
      </c>
      <c r="C156" t="s">
        <v>576</v>
      </c>
      <c r="D156" t="s">
        <v>737</v>
      </c>
      <c r="E156" t="s">
        <v>674</v>
      </c>
      <c r="F156">
        <v>12</v>
      </c>
      <c r="G156">
        <v>49</v>
      </c>
      <c r="H156">
        <v>13</v>
      </c>
      <c r="I156" t="s">
        <v>611</v>
      </c>
      <c r="J156">
        <v>17</v>
      </c>
      <c r="K156" t="s">
        <v>611</v>
      </c>
      <c r="L156">
        <v>155</v>
      </c>
      <c r="M156">
        <v>6</v>
      </c>
      <c r="N156" t="s">
        <v>611</v>
      </c>
      <c r="O156">
        <v>2</v>
      </c>
      <c r="P156" t="str">
        <f t="shared" si="2"/>
        <v>INSERT INTO sm_item VALUES (155,55,'Zoomorphic mushroom','The skill of carving reached by expert craftsmen is evident in this jade plate that represents the Maize God accompanied by a dwarf. This combination of characters is also recurrent in the Classic Period polychrome ceramics, especially in palatial scenes where the main Lords adopted traits of the Maize God interacting with dwarfs, hunchbacks or albinos. Perhaps the importance lies that the latter have been considered as supernatural beings.','http://localhost:3783/88E56F4C-5D42-4E42-A40D-DD3165EC285A/7E5F3005-E6F3-4557-B937-3FC26293D9F8/',12,49,13,NULL,17,NULL,155,6,NULL,2);</v>
      </c>
    </row>
    <row r="157" spans="1:16" hidden="1" x14ac:dyDescent="0.35">
      <c r="A157" s="1">
        <v>156</v>
      </c>
      <c r="B157">
        <v>56</v>
      </c>
      <c r="C157" t="s">
        <v>577</v>
      </c>
      <c r="E157" t="s">
        <v>676</v>
      </c>
      <c r="F157">
        <v>8</v>
      </c>
      <c r="G157">
        <v>54</v>
      </c>
      <c r="H157">
        <v>10</v>
      </c>
      <c r="I157" t="s">
        <v>611</v>
      </c>
      <c r="J157">
        <v>17</v>
      </c>
      <c r="K157" t="s">
        <v>611</v>
      </c>
      <c r="L157">
        <v>156</v>
      </c>
      <c r="M157">
        <v>10</v>
      </c>
      <c r="N157">
        <v>2</v>
      </c>
      <c r="O157">
        <v>2</v>
      </c>
      <c r="P157" t="str">
        <f t="shared" si="2"/>
        <v>INSERT INTO sm_item VALUES (156,56,'Plate on green stone','','http://localhost:3783/88E56F4C-5D42-4E42-A40D-DD3165EC285A/01594FDD-6F9C-4E30-80A1-D6F4CA466BFD/',8,54,10,NULL,17,NULL,156,10,2,2);</v>
      </c>
    </row>
    <row r="158" spans="1:16" hidden="1" x14ac:dyDescent="0.35">
      <c r="A158" s="1">
        <v>157</v>
      </c>
      <c r="B158">
        <v>57</v>
      </c>
      <c r="C158" t="s">
        <v>578</v>
      </c>
      <c r="E158" t="s">
        <v>677</v>
      </c>
      <c r="F158">
        <v>12</v>
      </c>
      <c r="G158">
        <v>42</v>
      </c>
      <c r="H158">
        <v>8</v>
      </c>
      <c r="I158" t="s">
        <v>611</v>
      </c>
      <c r="J158">
        <v>26</v>
      </c>
      <c r="K158" t="s">
        <v>611</v>
      </c>
      <c r="L158">
        <v>157</v>
      </c>
      <c r="M158">
        <v>5</v>
      </c>
      <c r="N158" t="s">
        <v>611</v>
      </c>
      <c r="O158">
        <v>2</v>
      </c>
      <c r="P158" t="str">
        <f t="shared" si="2"/>
        <v>INSERT INTO sm_item VALUES (157,57,'Vessel with modelled figurine','','http://localhost:3783/88E56F4C-5D42-4E42-A40D-DD3165EC285A/977F72EC-05B2-4BEF-8A92-7975B88DA04F/',12,42,8,NULL,26,NULL,157,5,NULL,2);</v>
      </c>
    </row>
    <row r="159" spans="1:16" hidden="1" x14ac:dyDescent="0.35">
      <c r="A159" s="1">
        <v>158</v>
      </c>
      <c r="B159">
        <v>58</v>
      </c>
      <c r="C159" t="s">
        <v>579</v>
      </c>
      <c r="E159" t="s">
        <v>678</v>
      </c>
      <c r="F159">
        <v>9</v>
      </c>
      <c r="G159">
        <v>51</v>
      </c>
      <c r="H159">
        <v>8</v>
      </c>
      <c r="I159" t="s">
        <v>611</v>
      </c>
      <c r="J159">
        <v>20</v>
      </c>
      <c r="K159" t="s">
        <v>611</v>
      </c>
      <c r="L159">
        <v>158</v>
      </c>
      <c r="M159">
        <v>10</v>
      </c>
      <c r="N159" t="s">
        <v>611</v>
      </c>
      <c r="O159">
        <v>2</v>
      </c>
      <c r="P159" t="str">
        <f t="shared" si="2"/>
        <v>INSERT INTO sm_item VALUES (158,58,'Zoomorph incense burner (octopus)','','http://localhost:3783/88E56F4C-5D42-4E42-A40D-DD3165EC285A/8A69E931-29BE-4D79-9DAB-1981FE83A3B1/',9,51,8,NULL,20,NULL,158,10,NULL,2);</v>
      </c>
    </row>
    <row r="160" spans="1:16" hidden="1" x14ac:dyDescent="0.35">
      <c r="A160" s="1">
        <v>159</v>
      </c>
      <c r="B160">
        <v>59</v>
      </c>
      <c r="C160" t="s">
        <v>580</v>
      </c>
      <c r="D160" t="s">
        <v>738</v>
      </c>
      <c r="E160" t="s">
        <v>679</v>
      </c>
      <c r="F160">
        <v>10</v>
      </c>
      <c r="G160">
        <v>47</v>
      </c>
      <c r="H160">
        <v>8</v>
      </c>
      <c r="I160" t="s">
        <v>611</v>
      </c>
      <c r="J160">
        <v>25</v>
      </c>
      <c r="K160" t="s">
        <v>611</v>
      </c>
      <c r="L160">
        <v>159</v>
      </c>
      <c r="M160">
        <v>9</v>
      </c>
      <c r="N160" t="s">
        <v>611</v>
      </c>
      <c r="O160">
        <v>2</v>
      </c>
      <c r="P160" t="str">
        <f t="shared" si="2"/>
        <v>INSERT INTO sm_item VALUES (159,59,'Urn with antropomorphic accessory','Incense burner characteristic of the Post Classic Period at the Mayans Highlands, representing a frontal effigy wearing headband and pendant.','http://localhost:3783/88E56F4C-5D42-4E42-A40D-DD3165EC285A/49BEB812-321D-4C30-B69F-E639D38F51A8/',10,47,8,NULL,25,NULL,159,9,NULL,2);</v>
      </c>
    </row>
    <row r="161" spans="1:16" ht="15.5" hidden="1" x14ac:dyDescent="0.35">
      <c r="A161" s="1">
        <v>160</v>
      </c>
      <c r="B161">
        <v>60</v>
      </c>
      <c r="C161" t="s">
        <v>580</v>
      </c>
      <c r="D161" s="3"/>
      <c r="E161" t="s">
        <v>681</v>
      </c>
      <c r="F161">
        <v>11</v>
      </c>
      <c r="G161">
        <v>54</v>
      </c>
      <c r="H161">
        <v>8</v>
      </c>
      <c r="I161" t="s">
        <v>611</v>
      </c>
      <c r="J161">
        <v>25</v>
      </c>
      <c r="K161" t="s">
        <v>611</v>
      </c>
      <c r="L161">
        <v>160</v>
      </c>
      <c r="M161">
        <v>10</v>
      </c>
      <c r="N161" t="s">
        <v>611</v>
      </c>
      <c r="O161">
        <v>2</v>
      </c>
      <c r="P161" t="str">
        <f t="shared" si="2"/>
        <v>INSERT INTO sm_item VALUES (160,60,'Urn with antropomorphic accessory','','http://localhost:3783/88E56F4C-5D42-4E42-A40D-DD3165EC285A/BF9ACE8C-00C8-4B89-BF5E-9D4DDFA1162A/',11,54,8,NULL,25,NULL,160,10,NULL,2);</v>
      </c>
    </row>
    <row r="162" spans="1:16" ht="15.5" hidden="1" x14ac:dyDescent="0.35">
      <c r="A162" s="1">
        <v>161</v>
      </c>
      <c r="B162">
        <v>61</v>
      </c>
      <c r="C162" s="3" t="s">
        <v>581</v>
      </c>
      <c r="E162" t="s">
        <v>682</v>
      </c>
      <c r="F162">
        <v>10</v>
      </c>
      <c r="G162">
        <v>50</v>
      </c>
      <c r="H162">
        <v>8</v>
      </c>
      <c r="I162" t="s">
        <v>611</v>
      </c>
      <c r="J162">
        <v>20</v>
      </c>
      <c r="K162" t="s">
        <v>611</v>
      </c>
      <c r="L162">
        <v>161</v>
      </c>
      <c r="M162">
        <v>10</v>
      </c>
      <c r="N162" t="s">
        <v>611</v>
      </c>
      <c r="O162">
        <v>2</v>
      </c>
      <c r="P162" t="str">
        <f t="shared" si="2"/>
        <v>INSERT INTO sm_item VALUES (161,61,'Anthropomorphic and zoomorphic-shaped incense burner','','http://localhost:3783/88E56F4C-5D42-4E42-A40D-DD3165EC285A/61B56382-4B33-4F64-95DA-B07F70FCD751/',10,50,8,NULL,20,NULL,161,10,NULL,2);</v>
      </c>
    </row>
    <row r="163" spans="1:16" hidden="1" x14ac:dyDescent="0.35">
      <c r="A163" s="1">
        <v>162</v>
      </c>
      <c r="B163">
        <v>62</v>
      </c>
      <c r="C163" t="s">
        <v>582</v>
      </c>
      <c r="E163" t="s">
        <v>683</v>
      </c>
      <c r="F163">
        <v>10</v>
      </c>
      <c r="G163">
        <v>65</v>
      </c>
      <c r="H163">
        <v>8</v>
      </c>
      <c r="I163" t="s">
        <v>611</v>
      </c>
      <c r="J163">
        <v>20</v>
      </c>
      <c r="K163" t="s">
        <v>611</v>
      </c>
      <c r="L163">
        <v>162</v>
      </c>
      <c r="M163">
        <v>1</v>
      </c>
      <c r="N163" t="s">
        <v>611</v>
      </c>
      <c r="O163">
        <v>2</v>
      </c>
      <c r="P163" t="str">
        <f t="shared" si="2"/>
        <v>INSERT INTO sm_item VALUES (162,62,'Anthropomorphic incense burner','','http://localhost:3783/88E56F4C-5D42-4E42-A40D-DD3165EC285A/E5B9094B-350D-4DC6-8E5A-A0DD35AE4F52/',10,65,8,NULL,20,NULL,162,1,NULL,2);</v>
      </c>
    </row>
    <row r="164" spans="1:16" hidden="1" x14ac:dyDescent="0.35">
      <c r="A164" s="1">
        <v>163</v>
      </c>
      <c r="B164">
        <v>63</v>
      </c>
      <c r="C164" t="s">
        <v>583</v>
      </c>
      <c r="E164" t="s">
        <v>684</v>
      </c>
      <c r="F164">
        <v>10</v>
      </c>
      <c r="G164">
        <v>59</v>
      </c>
      <c r="H164">
        <v>12</v>
      </c>
      <c r="I164" t="s">
        <v>611</v>
      </c>
      <c r="J164">
        <v>18</v>
      </c>
      <c r="K164" t="s">
        <v>611</v>
      </c>
      <c r="L164">
        <v>163</v>
      </c>
      <c r="M164">
        <v>7</v>
      </c>
      <c r="N164" t="s">
        <v>611</v>
      </c>
      <c r="O164">
        <v>2</v>
      </c>
      <c r="P164" t="str">
        <f t="shared" si="2"/>
        <v>INSERT INTO sm_item VALUES (163,63,'Zoomorphic face','','http://localhost:3783/88E56F4C-5D42-4E42-A40D-DD3165EC285A/6E7CC3CE-C02D-4ABB-880E-40A69E932A8B/',10,59,12,NULL,18,NULL,163,7,NULL,2);</v>
      </c>
    </row>
    <row r="165" spans="1:16" hidden="1" x14ac:dyDescent="0.35">
      <c r="A165" s="1">
        <v>164</v>
      </c>
      <c r="B165">
        <v>64</v>
      </c>
      <c r="C165" t="s">
        <v>584</v>
      </c>
      <c r="E165" t="s">
        <v>685</v>
      </c>
      <c r="F165">
        <v>10</v>
      </c>
      <c r="G165">
        <v>44</v>
      </c>
      <c r="H165">
        <v>8</v>
      </c>
      <c r="I165" t="s">
        <v>611</v>
      </c>
      <c r="J165">
        <v>25</v>
      </c>
      <c r="K165" t="s">
        <v>611</v>
      </c>
      <c r="L165">
        <v>164</v>
      </c>
      <c r="M165">
        <v>11</v>
      </c>
      <c r="N165" t="s">
        <v>611</v>
      </c>
      <c r="O165">
        <v>2</v>
      </c>
      <c r="P165" t="str">
        <f t="shared" si="2"/>
        <v>INSERT INTO sm_item VALUES (164,64,'Incense burner','','http://localhost:3783/88E56F4C-5D42-4E42-A40D-DD3165EC285A/B2E4ED41-FC3F-4F7D-96F3-117A5B64BC65/',10,44,8,NULL,25,NULL,164,11,NULL,2);</v>
      </c>
    </row>
    <row r="166" spans="1:16" hidden="1" x14ac:dyDescent="0.35">
      <c r="A166" s="1">
        <v>165</v>
      </c>
      <c r="B166">
        <v>65</v>
      </c>
      <c r="C166" t="s">
        <v>582</v>
      </c>
      <c r="E166" t="s">
        <v>686</v>
      </c>
      <c r="F166">
        <v>12</v>
      </c>
      <c r="G166">
        <v>49</v>
      </c>
      <c r="H166">
        <v>8</v>
      </c>
      <c r="I166" t="s">
        <v>611</v>
      </c>
      <c r="J166">
        <v>20</v>
      </c>
      <c r="K166" t="s">
        <v>611</v>
      </c>
      <c r="L166">
        <v>165</v>
      </c>
      <c r="M166">
        <v>6</v>
      </c>
      <c r="N166" t="s">
        <v>611</v>
      </c>
      <c r="O166">
        <v>2</v>
      </c>
      <c r="P166" t="str">
        <f t="shared" si="2"/>
        <v>INSERT INTO sm_item VALUES (165,65,'Anthropomorphic incense burner','','http://localhost:3783/88E56F4C-5D42-4E42-A40D-DD3165EC285A/0F20AA5A-D597-4466-84B9-325DC90A4ADB/',12,49,8,NULL,20,NULL,165,6,NULL,2);</v>
      </c>
    </row>
    <row r="167" spans="1:16" hidden="1" x14ac:dyDescent="0.35">
      <c r="A167" s="1">
        <v>166</v>
      </c>
      <c r="B167">
        <v>66</v>
      </c>
      <c r="C167" t="s">
        <v>582</v>
      </c>
      <c r="E167" t="s">
        <v>687</v>
      </c>
      <c r="F167">
        <v>12</v>
      </c>
      <c r="G167">
        <v>49</v>
      </c>
      <c r="H167">
        <v>8</v>
      </c>
      <c r="I167" t="s">
        <v>611</v>
      </c>
      <c r="J167">
        <v>20</v>
      </c>
      <c r="K167" t="s">
        <v>611</v>
      </c>
      <c r="L167">
        <v>166</v>
      </c>
      <c r="M167">
        <v>6</v>
      </c>
      <c r="N167" t="s">
        <v>611</v>
      </c>
      <c r="O167">
        <v>2</v>
      </c>
      <c r="P167" t="str">
        <f t="shared" si="2"/>
        <v>INSERT INTO sm_item VALUES (166,66,'Anthropomorphic incense burner','','http://localhost:3783/88E56F4C-5D42-4E42-A40D-DD3165EC285A/86D3767F-45E1-4D28-BB54-B81B45936822/',12,49,8,NULL,20,NULL,166,6,NULL,2);</v>
      </c>
    </row>
    <row r="168" spans="1:16" hidden="1" x14ac:dyDescent="0.35">
      <c r="A168" s="1">
        <v>167</v>
      </c>
      <c r="B168">
        <v>67</v>
      </c>
      <c r="C168" t="s">
        <v>582</v>
      </c>
      <c r="E168" t="s">
        <v>688</v>
      </c>
      <c r="F168">
        <v>12</v>
      </c>
      <c r="G168">
        <v>49</v>
      </c>
      <c r="H168">
        <v>8</v>
      </c>
      <c r="I168" t="s">
        <v>611</v>
      </c>
      <c r="J168">
        <v>20</v>
      </c>
      <c r="K168" t="s">
        <v>611</v>
      </c>
      <c r="L168">
        <v>167</v>
      </c>
      <c r="M168">
        <v>6</v>
      </c>
      <c r="N168" t="s">
        <v>611</v>
      </c>
      <c r="O168">
        <v>2</v>
      </c>
      <c r="P168" t="str">
        <f t="shared" si="2"/>
        <v>INSERT INTO sm_item VALUES (167,67,'Anthropomorphic incense burner','','http://localhost:3783/88E56F4C-5D42-4E42-A40D-DD3165EC285A/F70CC9C2-C960-4B2F-A1C0-A8CADE3B8E3C/',12,49,8,NULL,20,NULL,167,6,NULL,2);</v>
      </c>
    </row>
    <row r="169" spans="1:16" hidden="1" x14ac:dyDescent="0.35">
      <c r="A169" s="1">
        <v>168</v>
      </c>
      <c r="B169">
        <v>68</v>
      </c>
      <c r="C169" t="s">
        <v>582</v>
      </c>
      <c r="E169" t="s">
        <v>689</v>
      </c>
      <c r="F169">
        <v>9</v>
      </c>
      <c r="G169">
        <v>40</v>
      </c>
      <c r="H169">
        <v>8</v>
      </c>
      <c r="I169" t="s">
        <v>611</v>
      </c>
      <c r="J169">
        <v>20</v>
      </c>
      <c r="K169" t="s">
        <v>611</v>
      </c>
      <c r="L169">
        <v>168</v>
      </c>
      <c r="M169">
        <v>11</v>
      </c>
      <c r="N169" t="s">
        <v>611</v>
      </c>
      <c r="O169">
        <v>2</v>
      </c>
      <c r="P169" t="str">
        <f t="shared" si="2"/>
        <v>INSERT INTO sm_item VALUES (168,68,'Anthropomorphic incense burner','','http://localhost:3783/88E56F4C-5D42-4E42-A40D-DD3165EC285A/82EB68A0-EDFC-4FF2-B84D-DDAE4E4C5160/',9,40,8,NULL,20,NULL,168,11,NULL,2);</v>
      </c>
    </row>
    <row r="170" spans="1:16" hidden="1" x14ac:dyDescent="0.35">
      <c r="A170" s="1">
        <v>169</v>
      </c>
      <c r="B170">
        <v>69</v>
      </c>
      <c r="C170" t="s">
        <v>582</v>
      </c>
      <c r="D170" t="s">
        <v>739</v>
      </c>
      <c r="E170" t="s">
        <v>690</v>
      </c>
      <c r="F170">
        <v>9</v>
      </c>
      <c r="G170">
        <v>40</v>
      </c>
      <c r="H170">
        <v>8</v>
      </c>
      <c r="I170" t="s">
        <v>611</v>
      </c>
      <c r="J170">
        <v>20</v>
      </c>
      <c r="K170" t="s">
        <v>611</v>
      </c>
      <c r="L170">
        <v>169</v>
      </c>
      <c r="M170">
        <v>11</v>
      </c>
      <c r="N170" t="s">
        <v>611</v>
      </c>
      <c r="O170">
        <v>2</v>
      </c>
      <c r="P170" t="str">
        <f t="shared" si="2"/>
        <v>INSERT INTO sm_item VALUES (169,69,'Anthropomorphic incense burner','During the Early Classic Period, the long distance trade networks were embodied in the elaboration of some types of ceramic, especially those related to ritual practices. An example is the development of Teotihuacan-style incense burners located on the South Coast and in the central Highlands of Guatemala. These objects are evidence of economic and cultural exchange between the Mayan Area and the Center of Mexico. In both regions varieties of objects and styles have been located, which attest their close link. Due to the fragility of the piece, it is evident that the manufacture was local, i.e. produced in the region where it was found.','http://localhost:3783/88E56F4C-5D42-4E42-A40D-DD3165EC285A/F5CECB1C-1E8C-4059-9851-3F92D9B06035/',9,40,8,NULL,20,NULL,169,11,NULL,2);</v>
      </c>
    </row>
    <row r="171" spans="1:16" hidden="1" x14ac:dyDescent="0.35">
      <c r="A171" s="1">
        <v>170</v>
      </c>
      <c r="B171">
        <v>70</v>
      </c>
      <c r="C171" t="s">
        <v>586</v>
      </c>
      <c r="E171" t="s">
        <v>692</v>
      </c>
      <c r="F171">
        <v>9</v>
      </c>
      <c r="G171">
        <v>40</v>
      </c>
      <c r="H171">
        <v>8</v>
      </c>
      <c r="I171" t="s">
        <v>611</v>
      </c>
      <c r="J171">
        <v>20</v>
      </c>
      <c r="K171" t="s">
        <v>611</v>
      </c>
      <c r="L171">
        <v>170</v>
      </c>
      <c r="M171">
        <v>11</v>
      </c>
      <c r="N171" t="s">
        <v>611</v>
      </c>
      <c r="O171">
        <v>2</v>
      </c>
      <c r="P171" t="str">
        <f t="shared" si="2"/>
        <v>INSERT INTO sm_item VALUES (170,70,'Teotihuacan-style, human-shaped incense burner ','','http://localhost:3783/88E56F4C-5D42-4E42-A40D-DD3165EC285A/4629FF4E-B6AA-431D-A66A-B622926B6B64/',9,40,8,NULL,20,NULL,170,11,NULL,2);</v>
      </c>
    </row>
    <row r="172" spans="1:16" hidden="1" x14ac:dyDescent="0.35">
      <c r="A172" s="1">
        <v>171</v>
      </c>
      <c r="B172">
        <v>71</v>
      </c>
      <c r="C172" t="s">
        <v>542</v>
      </c>
      <c r="E172" t="s">
        <v>693</v>
      </c>
      <c r="F172">
        <v>9</v>
      </c>
      <c r="G172">
        <v>55</v>
      </c>
      <c r="H172">
        <v>8</v>
      </c>
      <c r="I172" t="s">
        <v>611</v>
      </c>
      <c r="J172">
        <v>25</v>
      </c>
      <c r="K172" t="s">
        <v>611</v>
      </c>
      <c r="L172">
        <v>171</v>
      </c>
      <c r="M172">
        <v>2</v>
      </c>
      <c r="N172">
        <v>2</v>
      </c>
      <c r="O172">
        <v>2</v>
      </c>
      <c r="P172" t="str">
        <f t="shared" si="2"/>
        <v>INSERT INTO sm_item VALUES (171,71,'Zoomorphic urn','','http://localhost:3783/88E56F4C-5D42-4E42-A40D-DD3165EC285A/C7DDBD1A-2A21-4DB9-A267-C29E891959BA/',9,55,8,NULL,25,NULL,171,2,2,2);</v>
      </c>
    </row>
    <row r="173" spans="1:16" hidden="1" x14ac:dyDescent="0.35">
      <c r="A173" s="1">
        <v>172</v>
      </c>
      <c r="B173">
        <v>72</v>
      </c>
      <c r="C173" t="s">
        <v>587</v>
      </c>
      <c r="E173" t="s">
        <v>694</v>
      </c>
      <c r="F173">
        <v>9</v>
      </c>
      <c r="G173">
        <v>40</v>
      </c>
      <c r="H173">
        <v>8</v>
      </c>
      <c r="I173" t="s">
        <v>611</v>
      </c>
      <c r="J173">
        <v>20</v>
      </c>
      <c r="K173" t="s">
        <v>611</v>
      </c>
      <c r="L173">
        <v>172</v>
      </c>
      <c r="M173">
        <v>11</v>
      </c>
      <c r="N173" t="s">
        <v>611</v>
      </c>
      <c r="O173">
        <v>2</v>
      </c>
      <c r="P173" t="str">
        <f t="shared" si="2"/>
        <v>INSERT INTO sm_item VALUES (172,72,'Anthropomorphic incense burner ','','http://localhost:3783/88E56F4C-5D42-4E42-A40D-DD3165EC285A/A1A3CD4C-4268-433F-8A9B-4BC94D506CE8/',9,40,8,NULL,20,NULL,172,11,NULL,2);</v>
      </c>
    </row>
    <row r="174" spans="1:16" hidden="1" x14ac:dyDescent="0.35">
      <c r="A174" s="1">
        <v>173</v>
      </c>
      <c r="B174">
        <v>73</v>
      </c>
      <c r="C174" t="s">
        <v>588</v>
      </c>
      <c r="E174" t="s">
        <v>695</v>
      </c>
      <c r="F174">
        <v>8</v>
      </c>
      <c r="G174">
        <v>57</v>
      </c>
      <c r="H174">
        <v>8</v>
      </c>
      <c r="I174" t="s">
        <v>611</v>
      </c>
      <c r="J174">
        <v>25</v>
      </c>
      <c r="K174" t="s">
        <v>611</v>
      </c>
      <c r="L174">
        <v>173</v>
      </c>
      <c r="M174">
        <v>10</v>
      </c>
      <c r="N174" t="s">
        <v>611</v>
      </c>
      <c r="O174">
        <v>2</v>
      </c>
      <c r="P174" t="str">
        <f t="shared" si="2"/>
        <v>INSERT INTO sm_item VALUES (173,73,'Urn','','http://localhost:3783/88E56F4C-5D42-4E42-A40D-DD3165EC285A/F5F3B09B-7AE5-4246-874F-9D1313FD20C3/',8,57,8,NULL,25,NULL,173,10,NULL,2);</v>
      </c>
    </row>
    <row r="175" spans="1:16" hidden="1" x14ac:dyDescent="0.35">
      <c r="A175" s="1">
        <v>174</v>
      </c>
      <c r="B175">
        <v>74</v>
      </c>
      <c r="C175" t="s">
        <v>587</v>
      </c>
      <c r="E175" t="s">
        <v>696</v>
      </c>
      <c r="F175">
        <v>9</v>
      </c>
      <c r="G175">
        <v>43</v>
      </c>
      <c r="H175">
        <v>8</v>
      </c>
      <c r="I175" t="s">
        <v>611</v>
      </c>
      <c r="J175">
        <v>20</v>
      </c>
      <c r="K175" t="s">
        <v>611</v>
      </c>
      <c r="L175">
        <v>174</v>
      </c>
      <c r="M175">
        <v>5</v>
      </c>
      <c r="N175">
        <v>2</v>
      </c>
      <c r="O175">
        <v>2</v>
      </c>
      <c r="P175" t="str">
        <f t="shared" si="2"/>
        <v>INSERT INTO sm_item VALUES (174,74,'Anthropomorphic incense burner ','','http://localhost:3783/88E56F4C-5D42-4E42-A40D-DD3165EC285A/CC89BCBE-5AD4-477D-A360-096908AB0884/',9,43,8,NULL,20,NULL,174,5,2,2);</v>
      </c>
    </row>
    <row r="176" spans="1:16" hidden="1" x14ac:dyDescent="0.35">
      <c r="A176" s="1">
        <v>175</v>
      </c>
      <c r="B176">
        <v>75</v>
      </c>
      <c r="C176" t="s">
        <v>589</v>
      </c>
      <c r="E176" t="s">
        <v>697</v>
      </c>
      <c r="F176">
        <v>9</v>
      </c>
      <c r="G176">
        <v>43</v>
      </c>
      <c r="H176">
        <v>8</v>
      </c>
      <c r="I176" t="s">
        <v>611</v>
      </c>
      <c r="J176">
        <v>20</v>
      </c>
      <c r="K176" t="s">
        <v>611</v>
      </c>
      <c r="L176">
        <v>175</v>
      </c>
      <c r="M176">
        <v>5</v>
      </c>
      <c r="N176" t="s">
        <v>611</v>
      </c>
      <c r="O176">
        <v>2</v>
      </c>
      <c r="P176" t="str">
        <f t="shared" si="2"/>
        <v>INSERT INTO sm_item VALUES (175,75,'Fragment of incense burner','','http://localhost:3783/88E56F4C-5D42-4E42-A40D-DD3165EC285A/C76D7CA2-949D-4480-B09B-92B27B4575C2/',9,43,8,NULL,20,NULL,175,5,NULL,2);</v>
      </c>
    </row>
    <row r="177" spans="1:16" hidden="1" x14ac:dyDescent="0.35">
      <c r="A177" s="1">
        <v>176</v>
      </c>
      <c r="B177">
        <v>76</v>
      </c>
      <c r="C177" t="s">
        <v>590</v>
      </c>
      <c r="E177" t="s">
        <v>698</v>
      </c>
      <c r="F177">
        <v>7</v>
      </c>
      <c r="G177">
        <v>70</v>
      </c>
      <c r="H177">
        <v>13</v>
      </c>
      <c r="I177" t="s">
        <v>611</v>
      </c>
      <c r="J177">
        <v>17</v>
      </c>
      <c r="K177">
        <v>28</v>
      </c>
      <c r="L177">
        <v>176</v>
      </c>
      <c r="M177">
        <v>1</v>
      </c>
      <c r="N177" t="s">
        <v>611</v>
      </c>
      <c r="O177">
        <v>2</v>
      </c>
      <c r="P177" t="str">
        <f t="shared" si="2"/>
        <v>INSERT INTO sm_item VALUES (176,76,'Disc on stone','','http://localhost:3783/88E56F4C-5D42-4E42-A40D-DD3165EC285A/E6F74E93-6C0A-45D0-AE88-EC964200CE39/',7,70,13,NULL,17,28,176,1,NULL,2);</v>
      </c>
    </row>
    <row r="178" spans="1:16" hidden="1" x14ac:dyDescent="0.35">
      <c r="A178" s="1">
        <v>177</v>
      </c>
      <c r="B178">
        <v>77</v>
      </c>
      <c r="C178" t="s">
        <v>591</v>
      </c>
      <c r="D178" t="s">
        <v>740</v>
      </c>
      <c r="E178" t="s">
        <v>699</v>
      </c>
      <c r="F178">
        <v>8</v>
      </c>
      <c r="G178">
        <v>69</v>
      </c>
      <c r="H178">
        <v>13</v>
      </c>
      <c r="I178" t="s">
        <v>611</v>
      </c>
      <c r="J178">
        <v>17</v>
      </c>
      <c r="K178" t="s">
        <v>611</v>
      </c>
      <c r="L178">
        <v>177</v>
      </c>
      <c r="M178">
        <v>1</v>
      </c>
      <c r="N178" t="s">
        <v>611</v>
      </c>
      <c r="O178">
        <v>2</v>
      </c>
      <c r="P178" t="str">
        <f t="shared" si="2"/>
        <v>INSERT INTO sm_item VALUES (177,77,'Mask','Due its shape, this type of incense burner are commonly known as hourglasses; are characteristic of the end of the Classic Period and the Early Post Classic Period, and spread widely in the South and North Lowlands.','http://localhost:3783/88E56F4C-5D42-4E42-A40D-DD3165EC285A/17804153-5B49-4BD5-B703-BA967B6ACD40/',8,69,13,NULL,17,NULL,177,1,NULL,2);</v>
      </c>
    </row>
    <row r="179" spans="1:16" hidden="1" x14ac:dyDescent="0.35">
      <c r="A179" s="1">
        <v>178</v>
      </c>
      <c r="B179">
        <v>78</v>
      </c>
      <c r="C179" t="s">
        <v>584</v>
      </c>
      <c r="E179" t="s">
        <v>701</v>
      </c>
      <c r="F179">
        <v>8</v>
      </c>
      <c r="G179">
        <v>76</v>
      </c>
      <c r="H179">
        <v>8</v>
      </c>
      <c r="I179" t="s">
        <v>611</v>
      </c>
      <c r="J179">
        <v>20</v>
      </c>
      <c r="K179" t="s">
        <v>611</v>
      </c>
      <c r="L179">
        <v>178</v>
      </c>
      <c r="M179">
        <v>1</v>
      </c>
      <c r="N179" t="s">
        <v>611</v>
      </c>
      <c r="O179">
        <v>2</v>
      </c>
      <c r="P179" t="str">
        <f t="shared" si="2"/>
        <v>INSERT INTO sm_item VALUES (178,78,'Incense burner','','http://localhost:3783/88E56F4C-5D42-4E42-A40D-DD3165EC285A/7818778F-4A02-49B4-B45C-703BE4145038/',8,76,8,NULL,20,NULL,178,1,NULL,2);</v>
      </c>
    </row>
    <row r="180" spans="1:16" hidden="1" x14ac:dyDescent="0.35">
      <c r="A180" s="1">
        <v>179</v>
      </c>
      <c r="B180">
        <v>79</v>
      </c>
      <c r="C180" t="s">
        <v>592</v>
      </c>
      <c r="E180" t="s">
        <v>702</v>
      </c>
      <c r="F180">
        <v>8</v>
      </c>
      <c r="G180">
        <v>74</v>
      </c>
      <c r="H180">
        <v>8</v>
      </c>
      <c r="I180" t="s">
        <v>611</v>
      </c>
      <c r="J180">
        <v>18</v>
      </c>
      <c r="K180" t="s">
        <v>611</v>
      </c>
      <c r="L180">
        <v>179</v>
      </c>
      <c r="M180">
        <v>1</v>
      </c>
      <c r="N180" t="s">
        <v>611</v>
      </c>
      <c r="O180">
        <v>2</v>
      </c>
      <c r="P180" t="str">
        <f t="shared" si="2"/>
        <v>INSERT INTO sm_item VALUES (179,79,'Modelled antropomorphic head','','http://localhost:3783/88E56F4C-5D42-4E42-A40D-DD3165EC285A/25F308C9-7759-4CF7-9694-2000FCC2CE53/',8,74,8,NULL,18,NULL,179,1,NULL,2);</v>
      </c>
    </row>
    <row r="181" spans="1:16" hidden="1" x14ac:dyDescent="0.35">
      <c r="A181" s="1">
        <v>180</v>
      </c>
      <c r="B181">
        <v>80</v>
      </c>
      <c r="C181" t="s">
        <v>593</v>
      </c>
      <c r="E181" t="s">
        <v>703</v>
      </c>
      <c r="F181">
        <v>9</v>
      </c>
      <c r="G181">
        <v>60</v>
      </c>
      <c r="H181">
        <v>8</v>
      </c>
      <c r="I181" t="s">
        <v>611</v>
      </c>
      <c r="J181">
        <v>27</v>
      </c>
      <c r="K181" t="s">
        <v>611</v>
      </c>
      <c r="L181">
        <v>180</v>
      </c>
      <c r="M181">
        <v>11</v>
      </c>
      <c r="N181" t="s">
        <v>611</v>
      </c>
      <c r="O181">
        <v>2</v>
      </c>
      <c r="P181" t="str">
        <f t="shared" si="2"/>
        <v>INSERT INTO sm_item VALUES (180,80,'Carved vase','','http://localhost:3783/88E56F4C-5D42-4E42-A40D-DD3165EC285A/FB8EB257-0C05-48AF-BB10-1A735566EA49/',9,60,8,NULL,27,NULL,180,11,NULL,2);</v>
      </c>
    </row>
    <row r="182" spans="1:16" hidden="1" x14ac:dyDescent="0.35">
      <c r="A182" s="1">
        <v>181</v>
      </c>
      <c r="B182">
        <v>81</v>
      </c>
      <c r="C182" t="s">
        <v>594</v>
      </c>
      <c r="E182" t="s">
        <v>704</v>
      </c>
      <c r="F182">
        <v>10</v>
      </c>
      <c r="G182">
        <v>73</v>
      </c>
      <c r="H182">
        <v>8</v>
      </c>
      <c r="I182" t="s">
        <v>611</v>
      </c>
      <c r="J182">
        <v>27</v>
      </c>
      <c r="K182" t="s">
        <v>611</v>
      </c>
      <c r="L182">
        <v>181</v>
      </c>
      <c r="M182">
        <v>1</v>
      </c>
      <c r="N182" t="s">
        <v>611</v>
      </c>
      <c r="O182">
        <v>2</v>
      </c>
      <c r="P182" t="str">
        <f t="shared" si="2"/>
        <v>INSERT INTO sm_item VALUES (181,81,'Vase with pedestal stand','','http://localhost:3783/88E56F4C-5D42-4E42-A40D-DD3165EC285A/9E923B5B-9928-4D36-A39C-211C59187F1E/',10,73,8,NULL,27,NULL,181,1,NULL,2);</v>
      </c>
    </row>
    <row r="183" spans="1:16" hidden="1" x14ac:dyDescent="0.35">
      <c r="A183" s="1">
        <v>182</v>
      </c>
      <c r="B183">
        <v>82</v>
      </c>
      <c r="C183" t="s">
        <v>595</v>
      </c>
      <c r="D183" t="s">
        <v>741</v>
      </c>
      <c r="E183" t="s">
        <v>705</v>
      </c>
      <c r="F183">
        <v>8</v>
      </c>
      <c r="G183">
        <v>60</v>
      </c>
      <c r="H183">
        <v>13</v>
      </c>
      <c r="I183" t="s">
        <v>611</v>
      </c>
      <c r="J183">
        <v>17</v>
      </c>
      <c r="K183" t="s">
        <v>611</v>
      </c>
      <c r="L183">
        <v>182</v>
      </c>
      <c r="M183">
        <v>11</v>
      </c>
      <c r="N183" t="s">
        <v>611</v>
      </c>
      <c r="O183">
        <v>2</v>
      </c>
      <c r="P183" t="str">
        <f t="shared" si="2"/>
        <v>INSERT INTO sm_item VALUES (182,82,'Head on stucco','The scene of this vessel highlights due the care put into the detail of such a small device (10 cm high and 6 cm diameter only). It shows three people interacting: two women in front of a man separated by a tripod plate probably containing tamales. Both women wear long clothing and tied hair; while the man, who is a ruler, wear only a loincloth with jaguar skin. Red hieroglyphic columns accompanying each character indicated their names and the main column in black color depicts the event, unfortunately the latter is very eroded and part of it is unreadable.','http://localhost:3783/88E56F4C-5D42-4E42-A40D-DD3165EC285A/ABD87B6E-5EE6-4BB5-99BB-257CF858E669/',8,60,13,NULL,17,NULL,182,11,NULL,2);</v>
      </c>
    </row>
    <row r="184" spans="1:16" hidden="1" x14ac:dyDescent="0.35">
      <c r="A184" s="1">
        <v>183</v>
      </c>
      <c r="B184">
        <v>83</v>
      </c>
      <c r="C184" t="s">
        <v>534</v>
      </c>
      <c r="E184" t="s">
        <v>707</v>
      </c>
      <c r="F184">
        <v>8</v>
      </c>
      <c r="G184">
        <v>74</v>
      </c>
      <c r="H184">
        <v>8</v>
      </c>
      <c r="I184" t="s">
        <v>611</v>
      </c>
      <c r="J184">
        <v>27</v>
      </c>
      <c r="K184">
        <v>28</v>
      </c>
      <c r="L184">
        <v>183</v>
      </c>
      <c r="M184">
        <v>1</v>
      </c>
      <c r="N184" t="s">
        <v>611</v>
      </c>
      <c r="O184">
        <v>2</v>
      </c>
      <c r="P184" t="str">
        <f t="shared" si="2"/>
        <v>INSERT INTO sm_item VALUES (183,83,'Polychrome vase','','http://localhost:3783/88E56F4C-5D42-4E42-A40D-DD3165EC285A/B117AC9F-64DA-438D-BBD0-FC3E45A016C5/',8,74,8,NULL,27,28,183,1,NULL,2);</v>
      </c>
    </row>
    <row r="185" spans="1:16" hidden="1" x14ac:dyDescent="0.35">
      <c r="A185" s="1">
        <v>184</v>
      </c>
      <c r="B185">
        <v>84</v>
      </c>
      <c r="C185" t="s">
        <v>596</v>
      </c>
      <c r="E185" t="s">
        <v>708</v>
      </c>
      <c r="F185">
        <v>7</v>
      </c>
      <c r="G185">
        <v>45</v>
      </c>
      <c r="H185">
        <v>14</v>
      </c>
      <c r="I185" t="s">
        <v>611</v>
      </c>
      <c r="J185">
        <v>27</v>
      </c>
      <c r="K185" t="s">
        <v>611</v>
      </c>
      <c r="L185">
        <v>184</v>
      </c>
      <c r="M185">
        <v>8</v>
      </c>
      <c r="N185">
        <v>2</v>
      </c>
      <c r="O185">
        <v>2</v>
      </c>
      <c r="P185" t="str">
        <f t="shared" si="2"/>
        <v>INSERT INTO sm_item VALUES (184,84,'Vase of alabaster','','http://localhost:3783/88E56F4C-5D42-4E42-A40D-DD3165EC285A/77038F72-9FB0-44AA-8969-3BE0F55BDE69/',7,45,14,NULL,27,NULL,184,8,2,2);</v>
      </c>
    </row>
    <row r="186" spans="1:16" hidden="1" x14ac:dyDescent="0.35">
      <c r="A186" s="1">
        <v>185</v>
      </c>
      <c r="B186">
        <v>85</v>
      </c>
      <c r="C186" t="s">
        <v>597</v>
      </c>
      <c r="E186" t="s">
        <v>709</v>
      </c>
      <c r="F186">
        <v>8</v>
      </c>
      <c r="G186">
        <v>78</v>
      </c>
      <c r="H186">
        <v>9</v>
      </c>
      <c r="I186" t="s">
        <v>611</v>
      </c>
      <c r="J186">
        <v>17</v>
      </c>
      <c r="K186" t="s">
        <v>611</v>
      </c>
      <c r="L186">
        <v>185</v>
      </c>
      <c r="M186">
        <v>1</v>
      </c>
      <c r="N186" t="s">
        <v>611</v>
      </c>
      <c r="O186">
        <v>2</v>
      </c>
      <c r="P186" t="str">
        <f t="shared" si="2"/>
        <v>INSERT INTO sm_item VALUES (185,85,'Carved bone','','http://localhost:3783/88E56F4C-5D42-4E42-A40D-DD3165EC285A/B7AFE93D-F4E2-4CA8-A330-A790E2221608/',8,78,9,NULL,17,NULL,185,1,NULL,2);</v>
      </c>
    </row>
    <row r="187" spans="1:16" hidden="1" x14ac:dyDescent="0.35">
      <c r="A187" s="1">
        <v>186</v>
      </c>
      <c r="B187">
        <v>86</v>
      </c>
      <c r="C187" t="s">
        <v>598</v>
      </c>
      <c r="E187" t="s">
        <v>710</v>
      </c>
      <c r="F187">
        <v>7</v>
      </c>
      <c r="G187">
        <v>69</v>
      </c>
      <c r="H187">
        <v>13</v>
      </c>
      <c r="I187" t="s">
        <v>611</v>
      </c>
      <c r="J187">
        <v>17</v>
      </c>
      <c r="K187">
        <v>28</v>
      </c>
      <c r="L187">
        <v>186</v>
      </c>
      <c r="M187">
        <v>1</v>
      </c>
      <c r="N187" t="s">
        <v>611</v>
      </c>
      <c r="O187">
        <v>2</v>
      </c>
      <c r="P187" t="str">
        <f t="shared" si="2"/>
        <v>INSERT INTO sm_item VALUES (186,86,'Fragment carved in stone','','http://localhost:3783/88E56F4C-5D42-4E42-A40D-DD3165EC285A/3C317934-18E4-4ED3-966C-B17BD285D1A0/',7,69,13,NULL,17,28,186,1,NULL,2);</v>
      </c>
    </row>
    <row r="188" spans="1:16" hidden="1" x14ac:dyDescent="0.35">
      <c r="A188" s="1">
        <v>187</v>
      </c>
      <c r="B188">
        <v>87</v>
      </c>
      <c r="C188" t="s">
        <v>599</v>
      </c>
      <c r="E188" t="s">
        <v>711</v>
      </c>
      <c r="F188">
        <v>12</v>
      </c>
      <c r="G188">
        <v>75</v>
      </c>
      <c r="H188">
        <v>8</v>
      </c>
      <c r="I188" t="s">
        <v>611</v>
      </c>
      <c r="J188">
        <v>18</v>
      </c>
      <c r="K188" t="s">
        <v>611</v>
      </c>
      <c r="L188">
        <v>187</v>
      </c>
      <c r="M188">
        <v>1</v>
      </c>
      <c r="N188" t="s">
        <v>611</v>
      </c>
      <c r="O188">
        <v>2</v>
      </c>
      <c r="P188" t="str">
        <f t="shared" si="2"/>
        <v>INSERT INTO sm_item VALUES (187,87,'Antropomorphic figurine','','http://localhost:3783/88E56F4C-5D42-4E42-A40D-DD3165EC285A/4ACE80DC-3471-4051-A225-44D0335680EC/',12,75,8,NULL,18,NULL,187,1,NULL,2);</v>
      </c>
    </row>
    <row r="189" spans="1:16" hidden="1" x14ac:dyDescent="0.35">
      <c r="A189" s="1">
        <v>188</v>
      </c>
      <c r="B189">
        <v>88</v>
      </c>
      <c r="C189" t="s">
        <v>600</v>
      </c>
      <c r="D189" t="s">
        <v>742</v>
      </c>
      <c r="E189" t="s">
        <v>712</v>
      </c>
      <c r="F189">
        <v>7</v>
      </c>
      <c r="G189">
        <v>60</v>
      </c>
      <c r="H189">
        <v>8</v>
      </c>
      <c r="I189" t="s">
        <v>611</v>
      </c>
      <c r="J189">
        <v>19</v>
      </c>
      <c r="K189" t="s">
        <v>611</v>
      </c>
      <c r="L189">
        <v>188</v>
      </c>
      <c r="M189">
        <v>11</v>
      </c>
      <c r="N189" t="s">
        <v>611</v>
      </c>
      <c r="O189">
        <v>2</v>
      </c>
      <c r="P189" t="str">
        <f t="shared" si="2"/>
        <v>INSERT INTO sm_item VALUES (188,88,'Musical device','In the Mayan culture, adornment of teeth with inlay gemstone was considered a sign of beauty, as well as reflected the privileged social status of the person who had it. This practice has been identified since the Middle Pre Classic Period, and even today continues between Mayan villagers but through the use of metals.','http://localhost:3783/88E56F4C-5D42-4E42-A40D-DD3165EC285A/A8BFAFD4-256E-4260-8363-DB6F5664FE00/',7,60,8,NULL,19,NULL,188,11,NULL,2);</v>
      </c>
    </row>
    <row r="190" spans="1:16" hidden="1" x14ac:dyDescent="0.35">
      <c r="A190" s="1">
        <v>189</v>
      </c>
      <c r="B190">
        <v>89</v>
      </c>
      <c r="C190" t="s">
        <v>601</v>
      </c>
      <c r="E190" t="s">
        <v>714</v>
      </c>
      <c r="F190">
        <v>8</v>
      </c>
      <c r="G190">
        <v>68</v>
      </c>
      <c r="H190">
        <v>9</v>
      </c>
      <c r="I190">
        <v>10</v>
      </c>
      <c r="J190">
        <v>17</v>
      </c>
      <c r="K190" t="s">
        <v>611</v>
      </c>
      <c r="L190">
        <v>189</v>
      </c>
      <c r="M190">
        <v>1</v>
      </c>
      <c r="N190">
        <v>2</v>
      </c>
      <c r="O190">
        <v>2</v>
      </c>
      <c r="P190" t="str">
        <f t="shared" si="2"/>
        <v>INSERT INTO sm_item VALUES (189,89,'Upper jaw with jade Inlays on its teeth','','http://localhost:3783/88E56F4C-5D42-4E42-A40D-DD3165EC285A/F952E8CA-E78B-4EFE-BF4E-8357E3CC7F09/',8,68,9,10,17,NULL,189,1,2,2);</v>
      </c>
    </row>
    <row r="191" spans="1:16" hidden="1" x14ac:dyDescent="0.35">
      <c r="A191" s="1">
        <v>190</v>
      </c>
      <c r="B191">
        <v>90</v>
      </c>
      <c r="C191" t="s">
        <v>602</v>
      </c>
      <c r="D191" t="s">
        <v>743</v>
      </c>
      <c r="E191" t="s">
        <v>715</v>
      </c>
      <c r="F191">
        <v>8</v>
      </c>
      <c r="G191">
        <v>54</v>
      </c>
      <c r="H191">
        <v>11</v>
      </c>
      <c r="I191" t="s">
        <v>611</v>
      </c>
      <c r="J191">
        <v>17</v>
      </c>
      <c r="K191" t="s">
        <v>611</v>
      </c>
      <c r="L191">
        <v>190</v>
      </c>
      <c r="M191">
        <v>10</v>
      </c>
      <c r="N191" t="s">
        <v>611</v>
      </c>
      <c r="O191">
        <v>2</v>
      </c>
      <c r="P191" t="str">
        <f t="shared" si="2"/>
        <v>INSERT INTO sm_item VALUES (190,90,'Zoomorphic face (Jaguar)','The camahuiles are greenstone statuettes worked only on one side by simple straight lines to define the head, face and limbs. Are usually twiddling and had no defined sexual traits. This type of figurines are located in a relatively compact geographical area in the western region of Guatemala; although those are related to other similar traditions in Mesoamerica and its temporary encompasses over 800 years throughout the Classic Period. The name Camahuil came from the region between Chichicastenango and Rabinal, with graphic variants as Kabavil, qavbil, qamavil, which can be translated as deity or idol.','http://localhost:3783/88E56F4C-5D42-4E42-A40D-DD3165EC285A/8536568E-343E-424D-8861-188E9C5749AC/',8,54,11,NULL,17,NULL,190,10,NULL,2);</v>
      </c>
    </row>
    <row r="192" spans="1:16" hidden="1" x14ac:dyDescent="0.35">
      <c r="A192" s="1">
        <v>191</v>
      </c>
      <c r="B192">
        <v>91</v>
      </c>
      <c r="C192" t="s">
        <v>511</v>
      </c>
      <c r="E192" t="s">
        <v>717</v>
      </c>
      <c r="F192">
        <v>8</v>
      </c>
      <c r="G192">
        <v>48</v>
      </c>
      <c r="H192">
        <v>10</v>
      </c>
      <c r="I192" t="s">
        <v>611</v>
      </c>
      <c r="J192">
        <v>17</v>
      </c>
      <c r="K192" t="s">
        <v>611</v>
      </c>
      <c r="L192">
        <v>191</v>
      </c>
      <c r="M192">
        <v>3</v>
      </c>
      <c r="N192" t="s">
        <v>611</v>
      </c>
      <c r="O192">
        <v>2</v>
      </c>
      <c r="P192" t="str">
        <f t="shared" si="2"/>
        <v>INSERT INTO sm_item VALUES (191,91,'Camahuil','','http://localhost:3783/88E56F4C-5D42-4E42-A40D-DD3165EC285A/200ECA6B-355B-451A-821E-A4E73CE33B32/',8,48,10,NULL,17,NULL,191,3,NULL,2);</v>
      </c>
    </row>
    <row r="193" spans="1:16" hidden="1" x14ac:dyDescent="0.35">
      <c r="A193" s="1">
        <v>192</v>
      </c>
      <c r="B193">
        <v>92</v>
      </c>
      <c r="C193" t="s">
        <v>511</v>
      </c>
      <c r="E193" t="s">
        <v>718</v>
      </c>
      <c r="F193">
        <v>8</v>
      </c>
      <c r="G193">
        <v>48</v>
      </c>
      <c r="H193">
        <v>10</v>
      </c>
      <c r="I193" t="s">
        <v>611</v>
      </c>
      <c r="J193">
        <v>17</v>
      </c>
      <c r="K193" t="s">
        <v>611</v>
      </c>
      <c r="L193">
        <v>192</v>
      </c>
      <c r="M193">
        <v>3</v>
      </c>
      <c r="N193" t="s">
        <v>611</v>
      </c>
      <c r="O193">
        <v>2</v>
      </c>
      <c r="P193" t="str">
        <f t="shared" si="2"/>
        <v>INSERT INTO sm_item VALUES (192,92,'Camahuil','','http://localhost:3783/88E56F4C-5D42-4E42-A40D-DD3165EC285A/428F5976-6020-4123-AE02-DFE56EC2AB35/',8,48,10,NULL,17,NULL,192,3,NULL,2);</v>
      </c>
    </row>
    <row r="194" spans="1:16" hidden="1" x14ac:dyDescent="0.35">
      <c r="A194" s="1">
        <v>193</v>
      </c>
      <c r="B194">
        <v>93</v>
      </c>
      <c r="C194" t="s">
        <v>603</v>
      </c>
      <c r="E194" t="s">
        <v>719</v>
      </c>
      <c r="F194">
        <v>8</v>
      </c>
      <c r="G194">
        <v>67</v>
      </c>
      <c r="H194">
        <v>10</v>
      </c>
      <c r="I194" t="s">
        <v>611</v>
      </c>
      <c r="J194">
        <v>17</v>
      </c>
      <c r="K194" t="s">
        <v>611</v>
      </c>
      <c r="L194">
        <v>193</v>
      </c>
      <c r="M194">
        <v>1</v>
      </c>
      <c r="N194">
        <v>2</v>
      </c>
      <c r="O194">
        <v>2</v>
      </c>
      <c r="P194" t="str">
        <f t="shared" si="2"/>
        <v>INSERT INTO sm_item VALUES (193,93,'Antropomorphic face','','http://localhost:3783/88E56F4C-5D42-4E42-A40D-DD3165EC285A/DF6B86FB-0360-47C8-AC11-28E414BEA1D4/',8,67,10,NULL,17,NULL,193,1,2,2);</v>
      </c>
    </row>
    <row r="195" spans="1:16" hidden="1" x14ac:dyDescent="0.35">
      <c r="A195" s="1">
        <v>194</v>
      </c>
      <c r="B195">
        <v>94</v>
      </c>
      <c r="C195" t="s">
        <v>604</v>
      </c>
      <c r="E195" t="s">
        <v>720</v>
      </c>
      <c r="F195">
        <v>7</v>
      </c>
      <c r="G195">
        <v>44</v>
      </c>
      <c r="H195">
        <v>13</v>
      </c>
      <c r="I195" t="s">
        <v>611</v>
      </c>
      <c r="J195">
        <v>23</v>
      </c>
      <c r="K195" t="s">
        <v>611</v>
      </c>
      <c r="L195">
        <v>194</v>
      </c>
      <c r="M195">
        <v>11</v>
      </c>
      <c r="N195">
        <v>2</v>
      </c>
      <c r="O195">
        <v>2</v>
      </c>
      <c r="P195" t="str">
        <f t="shared" ref="P195:P201" si="3">CONCATENATE("INSERT INTO sm_item VALUES (",A195,",",B195,",","'",C195,"'",",","'",D195,"'",",","'",E195,"'",",",F195,",",G195,",",H195,",",I195,",",J195,",",K195,",",L195,",",M195,",",N195,",",O195,");")</f>
        <v>INSERT INTO sm_item VALUES (194,94,'Grindstone','','http://localhost:3783/88E56F4C-5D42-4E42-A40D-DD3165EC285A/D2E2485A-FC3D-45A8-9098-CE25BAFF8F33/',7,44,13,NULL,23,NULL,194,11,2,2);</v>
      </c>
    </row>
    <row r="196" spans="1:16" hidden="1" x14ac:dyDescent="0.35">
      <c r="A196" s="1">
        <v>195</v>
      </c>
      <c r="B196">
        <v>95</v>
      </c>
      <c r="C196" t="s">
        <v>605</v>
      </c>
      <c r="E196" t="s">
        <v>721</v>
      </c>
      <c r="F196">
        <v>7</v>
      </c>
      <c r="G196">
        <v>61</v>
      </c>
      <c r="H196">
        <v>13</v>
      </c>
      <c r="I196" t="s">
        <v>611</v>
      </c>
      <c r="J196">
        <v>21</v>
      </c>
      <c r="K196" t="s">
        <v>611</v>
      </c>
      <c r="L196">
        <v>195</v>
      </c>
      <c r="M196">
        <v>1</v>
      </c>
      <c r="N196" t="s">
        <v>611</v>
      </c>
      <c r="O196">
        <v>2</v>
      </c>
      <c r="P196" t="str">
        <f t="shared" si="3"/>
        <v>INSERT INTO sm_item VALUES (195,95,'Four-footed mortar','','http://localhost:3783/88E56F4C-5D42-4E42-A40D-DD3165EC285A/564E0C0D-8A06-4D64-8C16-6315E00273F1/',7,61,13,NULL,21,NULL,195,1,NULL,2);</v>
      </c>
    </row>
    <row r="197" spans="1:16" hidden="1" x14ac:dyDescent="0.35">
      <c r="A197" s="1">
        <v>196</v>
      </c>
      <c r="B197">
        <v>96</v>
      </c>
      <c r="C197" t="s">
        <v>606</v>
      </c>
      <c r="E197" t="s">
        <v>722</v>
      </c>
      <c r="F197">
        <v>7</v>
      </c>
      <c r="G197">
        <v>44</v>
      </c>
      <c r="H197">
        <v>13</v>
      </c>
      <c r="I197" t="s">
        <v>611</v>
      </c>
      <c r="J197">
        <v>21</v>
      </c>
      <c r="K197" t="s">
        <v>611</v>
      </c>
      <c r="L197">
        <v>196</v>
      </c>
      <c r="M197">
        <v>11</v>
      </c>
      <c r="N197" t="s">
        <v>611</v>
      </c>
      <c r="O197">
        <v>2</v>
      </c>
      <c r="P197" t="str">
        <f t="shared" si="3"/>
        <v>INSERT INTO sm_item VALUES (196,96,'Four-footed, zoomorphic mortar','','http://localhost:3783/88E56F4C-5D42-4E42-A40D-DD3165EC285A/9D04D50E-AD97-48EE-9C41-18A9F36D87A7/',7,44,13,NULL,21,NULL,196,11,NULL,2);</v>
      </c>
    </row>
    <row r="198" spans="1:16" hidden="1" x14ac:dyDescent="0.35">
      <c r="A198" s="1">
        <v>197</v>
      </c>
      <c r="B198">
        <v>97</v>
      </c>
      <c r="C198" t="s">
        <v>607</v>
      </c>
      <c r="D198" t="s">
        <v>744</v>
      </c>
      <c r="E198" t="s">
        <v>723</v>
      </c>
      <c r="F198">
        <v>7</v>
      </c>
      <c r="G198">
        <v>44</v>
      </c>
      <c r="H198">
        <v>13</v>
      </c>
      <c r="I198" t="s">
        <v>611</v>
      </c>
      <c r="J198">
        <v>17</v>
      </c>
      <c r="K198" t="s">
        <v>611</v>
      </c>
      <c r="L198">
        <v>197</v>
      </c>
      <c r="M198">
        <v>11</v>
      </c>
      <c r="N198" t="s">
        <v>611</v>
      </c>
      <c r="O198">
        <v>2</v>
      </c>
      <c r="P198" t="str">
        <f t="shared" si="3"/>
        <v>INSERT INTO sm_item VALUES (197,97,'Yoke','This hieroglyphic block is also known as Panel V from La Corona, is part of a hieroglyphic stairway in this site. Is part of a group of monuments which tells the political history of the site, especially his relationship with Calakmul, capital of the Kingdom of Kan.  However, the importance the block lies in two aspects; first, it clarifies the historical passage in which the ruler of Calakmul: Yuknoom Yich’aak K’ahk’ visited La Corona years after being defeated; before, it was believed that this ruler have been killed by the Kingdom of Tikal in the fight of the year 695 AD. The aforesaid leads to the second aspect; the political strategy adopted by the kingdom was the attachment to important dates, as the culmination of 13 cycles (13 is a sacred number to the Mayans). In that sense, it is mentioned that political stability and confidence of the Kingdom will be reached until the completion of 13 Baktún, which in the Long Count Mayan calendar reads 13.0.0.0.0 4 Ajaw 3 K""'ank""'in, corresponding to December 21, 2012. This date can be seen in the last set of four glyphs located on the bottom right part of the panel.','http://localhost:3783/88E56F4C-5D42-4E42-A40D-DD3165EC285A/9990720C-B359-4D12-842D-16B5082E9CF1/',7,44,13,NULL,17,NULL,197,11,NULL,2);</v>
      </c>
    </row>
    <row r="199" spans="1:16" hidden="1" x14ac:dyDescent="0.35">
      <c r="A199" s="1">
        <v>198</v>
      </c>
      <c r="B199">
        <v>98</v>
      </c>
      <c r="C199" t="s">
        <v>608</v>
      </c>
      <c r="E199" t="s">
        <v>725</v>
      </c>
      <c r="F199">
        <v>8</v>
      </c>
      <c r="G199">
        <v>66</v>
      </c>
      <c r="H199">
        <v>13</v>
      </c>
      <c r="I199" t="s">
        <v>611</v>
      </c>
      <c r="J199">
        <v>17</v>
      </c>
      <c r="K199">
        <v>28</v>
      </c>
      <c r="L199">
        <v>198</v>
      </c>
      <c r="M199">
        <v>1</v>
      </c>
      <c r="N199" t="s">
        <v>611</v>
      </c>
      <c r="O199">
        <v>2</v>
      </c>
      <c r="P199" t="str">
        <f t="shared" si="3"/>
        <v>INSERT INTO sm_item VALUES (198,98,'Hieroglyphic panel ','','http://localhost:3783/88E56F4C-5D42-4E42-A40D-DD3165EC285A/AAF34615-0CDA-4082-BD8B-A063DF19E4B7/',8,66,13,NULL,17,28,198,1,NULL,2);</v>
      </c>
    </row>
    <row r="200" spans="1:16" hidden="1" x14ac:dyDescent="0.35">
      <c r="A200" s="1">
        <v>199</v>
      </c>
      <c r="B200">
        <v>99</v>
      </c>
      <c r="C200" t="s">
        <v>609</v>
      </c>
      <c r="E200" t="s">
        <v>726</v>
      </c>
      <c r="F200">
        <v>8</v>
      </c>
      <c r="G200">
        <v>61</v>
      </c>
      <c r="H200">
        <v>8</v>
      </c>
      <c r="I200" t="s">
        <v>611</v>
      </c>
      <c r="J200">
        <v>19</v>
      </c>
      <c r="K200" t="s">
        <v>611</v>
      </c>
      <c r="L200">
        <v>199</v>
      </c>
      <c r="M200">
        <v>1</v>
      </c>
      <c r="N200" t="s">
        <v>611</v>
      </c>
      <c r="O200">
        <v>2</v>
      </c>
      <c r="P200" t="str">
        <f t="shared" si="3"/>
        <v>INSERT INTO sm_item VALUES (199,99,'Whistle','','http://localhost:3783/88E56F4C-5D42-4E42-A40D-DD3165EC285A/337B27FA-3D80-4B7F-A9E4-3101C1E76A60/',8,61,8,NULL,19,NULL,199,1,NULL,2);</v>
      </c>
    </row>
    <row r="201" spans="1:16" hidden="1" x14ac:dyDescent="0.35">
      <c r="A201" s="1">
        <v>200</v>
      </c>
      <c r="B201">
        <v>100</v>
      </c>
      <c r="C201" t="s">
        <v>599</v>
      </c>
      <c r="E201" t="s">
        <v>727</v>
      </c>
      <c r="F201">
        <v>9</v>
      </c>
      <c r="G201">
        <v>71</v>
      </c>
      <c r="H201">
        <v>9</v>
      </c>
      <c r="I201" t="s">
        <v>611</v>
      </c>
      <c r="J201">
        <v>18</v>
      </c>
      <c r="K201" t="s">
        <v>611</v>
      </c>
      <c r="L201">
        <v>200</v>
      </c>
      <c r="M201">
        <v>1</v>
      </c>
      <c r="N201" t="s">
        <v>611</v>
      </c>
      <c r="O201">
        <v>2</v>
      </c>
      <c r="P201" t="str">
        <f t="shared" si="3"/>
        <v>INSERT INTO sm_item VALUES (200,100,'Antropomorphic figurine','','http://localhost:3783/88E56F4C-5D42-4E42-A40D-DD3165EC285A/5B197E9C-5E5A-472C-8B48-4953F77031A9/',9,71,9,NULL,18,NULL,200,1,NULL,2);</v>
      </c>
    </row>
  </sheetData>
  <autoFilter ref="B1:P201" xr:uid="{00000000-0009-0000-0000-000009000000}">
    <filterColumn colId="0">
      <filters>
        <filter val="7"/>
      </filters>
    </filterColumn>
  </autoFilter>
  <hyperlinks>
    <hyperlink ref="E2" r:id="rId1" display="http://192.168.0.14:3783/7D9E61B7-0CD4-4F63-96A6-52EB97BCF099/0479A997-64A6-4634-93C6-9362414B38FF/" xr:uid="{2C9DCB58-5FCC-436D-8ADB-BF48C91D8EAC}"/>
  </hyperlinks>
  <pageMargins left="0.7" right="0.7" top="0.75" bottom="0.75" header="0.3" footer="0.3"/>
  <pageSetup paperSize="9" orientation="portrait" horizontalDpi="4294967295" verticalDpi="4294967295"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
  <sheetViews>
    <sheetView workbookViewId="0">
      <selection activeCell="A2" sqref="A2"/>
    </sheetView>
  </sheetViews>
  <sheetFormatPr defaultColWidth="10.90625" defaultRowHeight="14.5" x14ac:dyDescent="0.35"/>
  <cols>
    <col min="1" max="1" width="22.54296875" bestFit="1" customWidth="1"/>
    <col min="2" max="2" width="25.81640625" bestFit="1" customWidth="1"/>
    <col min="3" max="3" width="40" customWidth="1"/>
    <col min="4" max="4" width="10" bestFit="1" customWidth="1"/>
    <col min="5" max="5" width="170.7265625" bestFit="1" customWidth="1"/>
  </cols>
  <sheetData>
    <row r="1" spans="1:5" x14ac:dyDescent="0.35">
      <c r="A1" s="1" t="s">
        <v>6</v>
      </c>
      <c r="B1" s="1" t="s">
        <v>7</v>
      </c>
      <c r="C1" s="1" t="s">
        <v>26</v>
      </c>
      <c r="D1" s="1" t="s">
        <v>5</v>
      </c>
      <c r="E1" s="1" t="s">
        <v>3</v>
      </c>
    </row>
    <row r="2" spans="1:5" x14ac:dyDescent="0.35">
      <c r="A2">
        <v>1</v>
      </c>
      <c r="B2" t="s">
        <v>36</v>
      </c>
      <c r="C2" t="s">
        <v>37</v>
      </c>
      <c r="D2">
        <v>1</v>
      </c>
      <c r="E2" t="str">
        <f>CONCATENATE("INSERT INTO sm_clasificacionunesco VALUES (",A2,",","""",B2,"""",",","""",C2,"""",",",D2,");")</f>
        <v>INSERT INTO sm_clasificacionunesco VALUES (1,"Bienes culturales en peligro","Una lamentable realidad a la cual no han escapado los bienes culturales guatemaltecos es la constante depredación de sitios arqueológicos, saqueo y el tráfico ilícito de piezas. Desafortunado escenario que afecta tanto a la protección del patrimonio como a la investigación arqueológica. Es por ello que a través del Ministerio de Cultura y Deportes y la UNESCO ha sido creada una lista de bienes culturales en peligro, como una herramienta que contempla promover la protección del patrimonio cultural de Guatemala tanto prehispánicos como coloniales.\nEn ese sentido consideramos necesario incluir dentro de la muestra de objetos arqueológicos algunos de los bienes presentes dentro del listado antes mencionado. Si bien todo objeto cultural prehispánico o colonial debe ser protegido, los del listado son considerados con mayor vulnerabilidad a las prácticas ilícitas. Una característica primordial es que estos selectos objetos por ningún motivo pueden salir del Museo Nacional de Arqueología y Etnología.",1);</v>
      </c>
    </row>
    <row r="3" spans="1:5" ht="15.5" x14ac:dyDescent="0.35">
      <c r="A3">
        <v>2</v>
      </c>
      <c r="B3" s="2" t="s">
        <v>38</v>
      </c>
      <c r="C3" s="2" t="s">
        <v>39</v>
      </c>
      <c r="D3">
        <v>2</v>
      </c>
      <c r="E3" t="str">
        <f>CONCATENATE("INSERT INTO sm_clasificacionunesco VALUES (",A3,",","""",B3,"""",",","""",C3,"""",",",D3,");")</f>
        <v>INSERT INTO sm_clasificacionunesco VALUES (2,"Cultural Goods in Peril","A pitiable fact that the cultural goods of Guatemala have not yet overcome is the constant robbery and deprivation on archaeological sites, pillage and unwarranted traffic of pieces. It""'s an unhappy scenario that affects both the protection of the cultural patrimony and the archaeological investigation. It is for this reason, that through the work of the Ministry of Culture and Sportive Activity and the UNESCO a List of Cultural Goods in Peril could be elaborated. This list represents a tool that serves the protection of the cultural patrimony of Guatemala in both the Pre-Hispanic and Colonial Periods.\nWe consider for that reason, that is is necessary to include some of the cultural goods protected by before mentioned list, within the present featuring of archaeological objects. Naturally every cultural object dating from Pre-Hispanic or Colonial Periods is worth being protected, but the ones on the list are considered to be more vulnerable and exposed to illegal activity. A primordial characteristic of the protected objects is that the selected objects cannot leave the National Museum of Archaeology and Ethnology for no matter what reason.",2);</v>
      </c>
    </row>
  </sheetData>
  <pageMargins left="0.7" right="0.7" top="0.75" bottom="0.75" header="0.3" footer="0.3"/>
  <pageSetup paperSize="9"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2"/>
  <sheetViews>
    <sheetView workbookViewId="0">
      <selection activeCell="A2" sqref="A2:C12"/>
    </sheetView>
  </sheetViews>
  <sheetFormatPr defaultColWidth="10.90625" defaultRowHeight="14.5" x14ac:dyDescent="0.35"/>
  <cols>
    <col min="1" max="1" width="8.81640625" bestFit="1" customWidth="1"/>
    <col min="2" max="2" width="56.26953125" bestFit="1" customWidth="1"/>
    <col min="3" max="3" width="15.54296875" customWidth="1"/>
  </cols>
  <sheetData>
    <row r="1" spans="1:3" x14ac:dyDescent="0.35">
      <c r="A1" s="1" t="s">
        <v>27</v>
      </c>
      <c r="B1" s="1" t="s">
        <v>15</v>
      </c>
      <c r="C1" s="1" t="s">
        <v>3</v>
      </c>
    </row>
    <row r="2" spans="1:3" x14ac:dyDescent="0.35">
      <c r="A2">
        <v>1</v>
      </c>
      <c r="B2" t="s">
        <v>40</v>
      </c>
      <c r="C2" t="str">
        <f>CONCATENATE("INSERT INTO sm_mapa VALUES (",A2,",","""",B2,"""",");")</f>
        <v>INSERT INTO sm_mapa VALUES (1,"http://localhost:3783/SM/Mapas/Peten.png");</v>
      </c>
    </row>
    <row r="3" spans="1:3" x14ac:dyDescent="0.35">
      <c r="A3">
        <v>2</v>
      </c>
      <c r="B3" t="s">
        <v>41</v>
      </c>
      <c r="C3" t="str">
        <f t="shared" ref="C3:C12" si="0">CONCATENATE("INSERT INTO sm_mapa VALUES (",A3,",","""",B3,"""",");")</f>
        <v>INSERT INTO sm_mapa VALUES (2,"http://localhost:3783/SM/Mapas/Alta Verapaz.png");</v>
      </c>
    </row>
    <row r="4" spans="1:3" x14ac:dyDescent="0.35">
      <c r="A4">
        <v>3</v>
      </c>
      <c r="B4" t="s">
        <v>42</v>
      </c>
      <c r="C4" t="str">
        <f t="shared" si="0"/>
        <v>INSERT INTO sm_mapa VALUES (3,"http://localhost:3783/SM/Mapas/Baja Verapaz.png");</v>
      </c>
    </row>
    <row r="5" spans="1:3" x14ac:dyDescent="0.35">
      <c r="A5">
        <v>4</v>
      </c>
      <c r="B5" t="s">
        <v>43</v>
      </c>
      <c r="C5" t="str">
        <f t="shared" si="0"/>
        <v>INSERT INTO sm_mapa VALUES (4,"http://localhost:3783/SM/Mapas/Chimaltenango.png");</v>
      </c>
    </row>
    <row r="6" spans="1:3" x14ac:dyDescent="0.35">
      <c r="A6">
        <v>5</v>
      </c>
      <c r="B6" t="s">
        <v>44</v>
      </c>
      <c r="C6" t="str">
        <f t="shared" si="0"/>
        <v>INSERT INTO sm_mapa VALUES (5,"http://localhost:3783/SM/Mapas/Escuintla.png");</v>
      </c>
    </row>
    <row r="7" spans="1:3" x14ac:dyDescent="0.35">
      <c r="A7">
        <v>6</v>
      </c>
      <c r="B7" t="s">
        <v>45</v>
      </c>
      <c r="C7" t="str">
        <f t="shared" si="0"/>
        <v>INSERT INTO sm_mapa VALUES (6,"http://localhost:3783/SM/Mapas/Guatemala.png");</v>
      </c>
    </row>
    <row r="8" spans="1:3" x14ac:dyDescent="0.35">
      <c r="A8">
        <v>7</v>
      </c>
      <c r="B8" t="s">
        <v>46</v>
      </c>
      <c r="C8" t="str">
        <f t="shared" si="0"/>
        <v>INSERT INTO sm_mapa VALUES (7,"http://localhost:3783/SM/Mapas/Huehuetenango.png");</v>
      </c>
    </row>
    <row r="9" spans="1:3" x14ac:dyDescent="0.35">
      <c r="A9">
        <v>8</v>
      </c>
      <c r="B9" t="s">
        <v>47</v>
      </c>
      <c r="C9" t="str">
        <f t="shared" si="0"/>
        <v>INSERT INTO sm_mapa VALUES (8,"http://localhost:3783/SM/Mapas/Jutiapa.png");</v>
      </c>
    </row>
    <row r="10" spans="1:3" x14ac:dyDescent="0.35">
      <c r="A10">
        <v>9</v>
      </c>
      <c r="B10" t="s">
        <v>48</v>
      </c>
      <c r="C10" t="str">
        <f t="shared" si="0"/>
        <v>INSERT INTO sm_mapa VALUES (9,"http://localhost:3783/SM/Mapas/Quetzaltenango.png");</v>
      </c>
    </row>
    <row r="11" spans="1:3" x14ac:dyDescent="0.35">
      <c r="A11">
        <v>10</v>
      </c>
      <c r="B11" t="s">
        <v>49</v>
      </c>
      <c r="C11" t="str">
        <f t="shared" si="0"/>
        <v>INSERT INTO sm_mapa VALUES (10,"http://localhost:3783/SM/Mapas/Quiche.png");</v>
      </c>
    </row>
    <row r="12" spans="1:3" x14ac:dyDescent="0.35">
      <c r="A12">
        <v>11</v>
      </c>
      <c r="B12" t="s">
        <v>50</v>
      </c>
      <c r="C12" t="str">
        <f t="shared" si="0"/>
        <v>INSERT INTO sm_mapa VALUES (11,"http://localhost:3783/SM/Mapas/Ninguno.png");</v>
      </c>
    </row>
  </sheetData>
  <pageMargins left="0.7" right="0.7" top="0.75" bottom="0.75" header="0.3" footer="0.3"/>
  <pageSetup paperSize="9"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5"/>
  <sheetViews>
    <sheetView workbookViewId="0">
      <selection activeCell="A2" sqref="A2:E15"/>
    </sheetView>
  </sheetViews>
  <sheetFormatPr defaultColWidth="10.90625" defaultRowHeight="14.5" x14ac:dyDescent="0.35"/>
  <cols>
    <col min="3" max="3" width="24.81640625" bestFit="1" customWidth="1"/>
    <col min="5" max="5" width="73.54296875" bestFit="1" customWidth="1"/>
  </cols>
  <sheetData>
    <row r="1" spans="1:5" x14ac:dyDescent="0.35">
      <c r="A1" s="1" t="s">
        <v>13</v>
      </c>
      <c r="B1" s="1" t="s">
        <v>16</v>
      </c>
      <c r="C1" s="1" t="s">
        <v>25</v>
      </c>
      <c r="D1" s="1" t="s">
        <v>5</v>
      </c>
      <c r="E1" s="1" t="s">
        <v>3</v>
      </c>
    </row>
    <row r="2" spans="1:5" x14ac:dyDescent="0.35">
      <c r="A2">
        <v>1</v>
      </c>
      <c r="B2" t="s">
        <v>51</v>
      </c>
      <c r="C2" t="s">
        <v>52</v>
      </c>
      <c r="D2">
        <v>1</v>
      </c>
      <c r="E2" t="str">
        <f t="shared" ref="E2:E15" si="0">CONCATENATE("INSERT INTO sm_material VALUES (",A2,",","""",B2,"""",",","""",C2,"""",",",D2,");")</f>
        <v>INSERT INTO sm_material VALUES (1,"Cerámica","La cerámica es uno de los materiales arqueológicos de mayor valor para la arqueología debido a la amplia difusión y durabilidad del material. Es probablemente el objeto de mayor abundancia y prueba de ello es que en la presente muestra de objetos prehispánicos es el material con mayor representatividad. El barro cocido, como también se le conoce, es un elemento que ofrece mucha información para la arqueología sobre usos, formas, tecnología, intercambio cultural y comercial, dietas del pasado e incluso a través de ella pueden reconstruirse actividades humanas específicas, como la identificación de un área residencial donde pueden distinguirse cántaros, comales, ollas, platos, etc. todos con señales de uso. O incluso la detección de un contexto ceremonial al identificar incensarios y vasijas como ofrendas.\nNo obstante el uso predominante que se le da a la cerámica, a nivel de investigación arqueológica, es la de indicador temporal. Debido a que ella proporciona una referencia directa sobre el contexto donde se encuentra. Valiéndose de estudios detallados sobre tradiciones cerámicas, formas, decoraciones, etc. puede determinarse la edad relativa de los objetos, estableciendo secuencias cronológicas para un sitio en particular. Ello corroborado con instrumentos de fechamiento absoluto como el análisis de radiocarbono o la activación de neutrones.",1);</v>
      </c>
    </row>
    <row r="3" spans="1:5" x14ac:dyDescent="0.35">
      <c r="A3">
        <v>2</v>
      </c>
      <c r="B3" t="s">
        <v>53</v>
      </c>
      <c r="C3" t="s">
        <v>54</v>
      </c>
      <c r="D3">
        <v>1</v>
      </c>
      <c r="E3" t="str">
        <f t="shared" si="0"/>
        <v>INSERT INTO sm_material VALUES (2,"Hueso","Prueba notable de la calidad de los artesanos prehispánicos fue la talla en materiales tan finos como el hueso, estos podían ser de animales o humanos. Las tallas son tan variables, desde pequeñas incisiones que representan alguna escena o escritura jeroglífica hasta la transformación del hueso en un objeto original, como el procedente de Yaxhá. Algunas de las variantes también expresan el alto grado de conocimiento de las ciencias médicas, ejemplo de ello es el trabajo realizado en los dientes con incrustaciones de jade que refleja el minucioso y delicado trabajo empleado, el cual continua siendo una incógnita sobre las técnicas y materiales empleados para obtener el aglutinante que ha sobrevivido cientos de años, además de la capacidad para no dañar la pieza dentaria al momento de realizar la incrustación. Ejemplos como este pueden verse en materiales fechados desde el Preclásico Medio.",1);</v>
      </c>
    </row>
    <row r="4" spans="1:5" x14ac:dyDescent="0.35">
      <c r="A4">
        <v>3</v>
      </c>
      <c r="B4" t="s">
        <v>55</v>
      </c>
      <c r="C4" t="s">
        <v>56</v>
      </c>
      <c r="D4">
        <v>1</v>
      </c>
      <c r="E4" t="str">
        <f t="shared" si="0"/>
        <v>INSERT INTO sm_material VALUES (3,"Jade","El jade es un mineral singular del arte prehispánico, objeto que fue codiciado y venerado no solo por los antiguos mayas sino por otros pueblos vecinos desde épocas muy tempranas. Y es que los yacimientos de este mineral solamente pueden encontrarse en la parte central del río Motagua, cercano al sitio arqueológico de Quiriguá, por lo cual fue venerado y codiciado incluso por los olmecas. Una propiedad del objeto es la variedad del colorido que puede ir del blanco al negro, pero los mayas prefirieron las gamas del verde y el azul - tal importancia tenía que en los idiomas mayas una misma palabra es empleada para designar al verde y el azul, por ejemplo en Ch’oltí’ la palabra es Yax -  Son muy variadas las representaciones de este material, que pueden ir desde las pequeñas cuentas y esferas, pasando por numerosas placas delgadas o incluso máscaras funerarias altamente elaboradas. Aquí se muestra una colección variada de piezas en jade y piedra verde.",1);</v>
      </c>
    </row>
    <row r="5" spans="1:5" x14ac:dyDescent="0.35">
      <c r="A5">
        <v>4</v>
      </c>
      <c r="B5" t="s">
        <v>57</v>
      </c>
      <c r="C5" t="s">
        <v>58</v>
      </c>
      <c r="D5">
        <v>1</v>
      </c>
      <c r="E5" t="str">
        <f t="shared" si="0"/>
        <v>INSERT INTO sm_material VALUES (4,"Concha","A lo largo de toda la época prehispánica uno de los objetos más recolectados por los antiguos prehispánicos fueron aquellos procedentes de las orillas del mar. Pues de estos lugares fueron los primeros hábitats humanos. De modo que muchos objetos portátiles, herramientas o artefactos de la indumentaria son de material malacológico o moluscos. En cuanto a las conchas los mayas tuvieron preferencia por dos especies en particular: las conchas spondylus y las olivas. De las primeras podían obtener alimento e incluso perlas, en tanto que las segundas fueron empleadas como elementos del vestuario, quizá como indumentaria ruidosa en danzas. Al respecto de danzas y artefactos sonoros, también hubo predilección por las conchas de caracol marino la cual la empleaban como instrumento musical de viento, algunos de estos fueron trabajados mediante grabados o incisiones.",1);</v>
      </c>
    </row>
    <row r="6" spans="1:5" x14ac:dyDescent="0.35">
      <c r="A6">
        <v>5</v>
      </c>
      <c r="B6" t="s">
        <v>59</v>
      </c>
      <c r="C6" t="s">
        <v>60</v>
      </c>
      <c r="D6">
        <v>1</v>
      </c>
      <c r="E6" t="str">
        <f t="shared" si="0"/>
        <v>INSERT INTO sm_material VALUES (5,"Metal","El trabajo en metal no fue tan abundante durante la época prehispánica, son pocas las muestras que se han fechado para el período Clásico. La mayor muestra provienen del Postclásico, donde se incluyen artefactos de oro, plata, estaño y cobre. Casi todos estos materiales fueron importados desde lugares tan distantes como Colombia, Panamá o el centro de México. Sin embargo las piezas de cobre más puro proceden de Chiapas y Guatemala. Tal es así la muestra que aquí se presenta, de probable manufactura local mediante la técnica del martillero pare el repujado.",1);</v>
      </c>
    </row>
    <row r="7" spans="1:5" x14ac:dyDescent="0.35">
      <c r="A7">
        <v>6</v>
      </c>
      <c r="B7" t="s">
        <v>61</v>
      </c>
      <c r="C7" t="s">
        <v>62</v>
      </c>
      <c r="D7">
        <v>1</v>
      </c>
      <c r="E7" t="str">
        <f t="shared" si="0"/>
        <v>INSERT INTO sm_material VALUES (6,"Piedra","Los artefacto de piedra son tan variados como clases de piedra existen en el Área Maya, así las piedras de origen volcánico como el basalto o los cantos rodados de orillas de los río abundan en las Costa del Pacífico con en el Altiplano, dándoseles variados usos tales como piedras de moler, material de construcción, estelas, altares, o esculturas en bulto. Para el caso de las piedras de origen calizo existente en las Tierras Bajas, estas fueron empleadas para la talla escultórica y como material de construcción primordialmente. Dependiendo del origen del material lítico y el uso que se le iba a dar así era la técnica empleada para la obtención de las formas, empleándose la percusión o presión directa o indirecta, o bien el martilleo y molido.",1);</v>
      </c>
    </row>
    <row r="8" spans="1:5" x14ac:dyDescent="0.35">
      <c r="A8">
        <v>7</v>
      </c>
      <c r="B8" t="s">
        <v>63</v>
      </c>
      <c r="C8" t="s">
        <v>64</v>
      </c>
      <c r="D8">
        <v>1</v>
      </c>
      <c r="E8" t="str">
        <f t="shared" si="0"/>
        <v>INSERT INTO sm_material VALUES (7,"Alabastro","Este es un material de origen calizo, una variedad traslúcida y compacta de yeso. Pese a su origen, este tipo de material es muy escaso, por lo cual la muestra aquí presente es un ejemplar único.",1);</v>
      </c>
    </row>
    <row r="9" spans="1:5" x14ac:dyDescent="0.35">
      <c r="A9">
        <v>8</v>
      </c>
      <c r="B9" t="s">
        <v>65</v>
      </c>
      <c r="C9" t="s">
        <v>66</v>
      </c>
      <c r="D9">
        <v>2</v>
      </c>
      <c r="E9" t="str">
        <f t="shared" si="0"/>
        <v>INSERT INTO sm_material VALUES (8,"Ceramics","Ceramics are one of the most valuable materials to archaeologists, due to their wide spread diffusion and their material durability. It is most probably the most abundant material, which is proven by the fact that among the present sample of Pre-Hispanic objects it is the most represented material. Also known as baked clay, it is an element that offers exuberant archaeological information on use, forms, technology, cultural and commercial interactivity, diet, and by its analysis we can even reconstruct specific human activity such as cultural identification of a residential area were jars, cooking plates, pots and plates, etc. with marks of wearout can be distinguished. Even the detection of a ceremonial context is possible, if crockery and censers are discovered as an oblation.\nThe main benefit of ceramics for archaeological investigation is nevertheless its use as a time index due to the fact that it proportions a direct reference about the context in which it is found. Being exploited in detailed studies of ceramic traditions concerning forms and ornaments etc., it can deliver important information that is needed to determine the relative age of objects, establishing chronological sequences for a certain site. This relative time data is then combined with absolute dating methods, like the radiocarbon method or the activation of neutrons.",2);</v>
      </c>
    </row>
    <row r="10" spans="1:5" x14ac:dyDescent="0.35">
      <c r="A10">
        <v>9</v>
      </c>
      <c r="B10" t="s">
        <v>67</v>
      </c>
      <c r="C10" t="s">
        <v>68</v>
      </c>
      <c r="D10">
        <v>2</v>
      </c>
      <c r="E10" t="str">
        <f t="shared" si="0"/>
        <v>INSERT INTO sm_material VALUES (9,"Bone","A remarkable proof of the Pre-Hispanic artisan""'s quality as craftsmen are objects made of such fine materials like both human and animal bone, that have been found. The carvings are very variable, reaching from little cuts representing a religious scene or hieroglyphic writing to the total transformation of the bone into an original object, like the one from Yaxhá. Some of the varieties even show the high grade of knowledge in medical sciences, like a dental inlay made from jade, that was found and which reflects the minuscule and delicate technique used for this purpose. The materials and techniques used to obtain an adhesive powerful enough to keep tooth and inlay together over centuries remain unknown to this day. So does the capacity of not harming the tooth in the moment of realizing the inlay. Examples of this kind can be found in materials since the Main Pre-Classical Period.",2);</v>
      </c>
    </row>
    <row r="11" spans="1:5" x14ac:dyDescent="0.35">
      <c r="A11">
        <v>10</v>
      </c>
      <c r="B11" t="s">
        <v>55</v>
      </c>
      <c r="C11" t="s">
        <v>69</v>
      </c>
      <c r="D11">
        <v>2</v>
      </c>
      <c r="E11" t="str">
        <f t="shared" si="0"/>
        <v>INSERT INTO sm_material VALUES (10,"Jade","Jade is a singular mineral of Pre-Hispanic art, that was desired and venerated not only by the ancient Maya but also by peoples living nearby ever since very early prehistoric eras. Since the occurrence of Jade is topographically limited to the central part of Montagua river, near the archaeological site of Quiriguá, it was even appreciated by Olmecan groups. The specific property of this object is the large variety of colours that reaches from white to black, although the Maya preferred blue and green tones. The importance of these coloures is shown by the phenomenon that Mayan languages usually don""'t distinguish them. In Ch’oltí’ for examples both colours are designated by the word Yax. The samples of this material include distinct objects like tiny toy marbles or spheres, numerous thin shaped plates and even highly elaborate and decorated death-masks. Here you see a collection of pieces made from Jade and green stone.",2);</v>
      </c>
    </row>
    <row r="12" spans="1:5" x14ac:dyDescent="0.35">
      <c r="A12">
        <v>11</v>
      </c>
      <c r="B12" t="s">
        <v>70</v>
      </c>
      <c r="C12" t="s">
        <v>71</v>
      </c>
      <c r="D12">
        <v>2</v>
      </c>
      <c r="E12" t="str">
        <f t="shared" si="0"/>
        <v>INSERT INTO sm_material VALUES (11,"Shell","During the entire Pre-Hispanic era one of the most collected objects by the ancient populations in the area were those pieces coming originally from the coastlines. They could also spread in the inland to a certain extend, since the first human habitats were situated near the coasts. This is the reason why many handy objects, tools and artefacts of clothing are made from Crustacea and shell. Concerning shells the Maya were interested in two particular species: Spondylus and Oliva shells. From the first species they were able exploit food and even pearls, while those of the second kind were employed as clothing elements, perhaps in order to produce rhythmic sounds in dances. The shells preferred by the Maya for musical and dance artefacts were those of marine snails, which they used to produce musical wind-instruments. Some of them were worked and decorated with engravings and inlays.",2);</v>
      </c>
    </row>
    <row r="13" spans="1:5" x14ac:dyDescent="0.35">
      <c r="A13">
        <v>12</v>
      </c>
      <c r="B13" t="s">
        <v>59</v>
      </c>
      <c r="C13" t="s">
        <v>72</v>
      </c>
      <c r="D13">
        <v>2</v>
      </c>
      <c r="E13" t="str">
        <f t="shared" si="0"/>
        <v>INSERT INTO sm_material VALUES (12,"Metal","Metallic works were not abundant in Pre-Hispanic times, and there are very few examples dating from the Classical Period. Most samples are from the Post-Classical Period and are made either from gold, silver, tin or copper. Most of these materials were imported from distant locations such as Columbia, Panama or central Mexico, even though the purest pieces of copper came from Chiapas and Guatemala. The here presented objects are probably manufactured in the area, and were produced by the usage of hammering and chasing techniques.",2);</v>
      </c>
    </row>
    <row r="14" spans="1:5" x14ac:dyDescent="0.35">
      <c r="A14">
        <v>13</v>
      </c>
      <c r="B14" t="s">
        <v>73</v>
      </c>
      <c r="C14" t="s">
        <v>74</v>
      </c>
      <c r="D14">
        <v>2</v>
      </c>
      <c r="E14" t="str">
        <f t="shared" si="0"/>
        <v>INSERT INTO sm_material VALUES (13,"Stone","The variety of artefacts made of stone is as big as the variety of different sorts of stones that exists in the Mayan territory. Stones of volcanic origin like basalt and flint from the riversides are numerous on the Pacific Coast and in the highlands and have been used as millstones, construction material for steles, altars, sculptures and other different purposes. Types of stones based on lime (chalk), which exist in the lowlands, were primarily used for engraving-designs in sculptures and as a construction material. The techniques used for the achievement if different forms depended largely on the lithic material and the purpose of the obtained object. Established techniques were direct or indirect striking and pressuring, as well as hammering and grinding.",2);</v>
      </c>
    </row>
    <row r="15" spans="1:5" x14ac:dyDescent="0.35">
      <c r="A15">
        <v>14</v>
      </c>
      <c r="B15" t="s">
        <v>75</v>
      </c>
      <c r="C15" t="s">
        <v>76</v>
      </c>
      <c r="D15">
        <v>2</v>
      </c>
      <c r="E15" t="str">
        <f t="shared" si="0"/>
        <v>INSERT INTO sm_material VALUES (14,"Alabaster","This is a material on the base of lime, a translucent and compact variety of plaster. Despite its origin, this type of material is very scarce. It is for this reason that the here sampled object is a unique example.",2);</v>
      </c>
    </row>
  </sheetData>
  <pageMargins left="0.7" right="0.7" top="0.75" bottom="0.75" header="0.3" footer="0.3"/>
  <pageSetup paperSize="9"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3"/>
  <sheetViews>
    <sheetView workbookViewId="0">
      <selection activeCell="A2" sqref="A2:F13"/>
    </sheetView>
  </sheetViews>
  <sheetFormatPr defaultColWidth="10.90625" defaultRowHeight="14.5" x14ac:dyDescent="0.35"/>
  <cols>
    <col min="1" max="1" width="18.81640625" bestFit="1" customWidth="1"/>
    <col min="2" max="2" width="18.81640625" customWidth="1"/>
    <col min="3" max="3" width="39.7265625" bestFit="1" customWidth="1"/>
    <col min="4" max="4" width="33.54296875" bestFit="1" customWidth="1"/>
    <col min="6" max="6" width="92.26953125" bestFit="1" customWidth="1"/>
  </cols>
  <sheetData>
    <row r="1" spans="1:6" x14ac:dyDescent="0.35">
      <c r="A1" s="1" t="s">
        <v>11</v>
      </c>
      <c r="B1" s="1" t="s">
        <v>17</v>
      </c>
      <c r="C1" s="1" t="s">
        <v>21</v>
      </c>
      <c r="D1" s="1" t="s">
        <v>22</v>
      </c>
      <c r="E1" s="1" t="s">
        <v>5</v>
      </c>
      <c r="F1" s="1" t="s">
        <v>3</v>
      </c>
    </row>
    <row r="2" spans="1:6" x14ac:dyDescent="0.35">
      <c r="A2">
        <v>1</v>
      </c>
      <c r="B2" t="s">
        <v>77</v>
      </c>
      <c r="C2" t="s">
        <v>78</v>
      </c>
      <c r="D2" s="4" t="s">
        <v>79</v>
      </c>
      <c r="E2">
        <v>1</v>
      </c>
      <c r="F2" t="str">
        <f>CONCATENATE("INSERT INTO sm_periodohistorico VALUES (",A2,",","""",B2,"""",",","""",C2,"""",",","""",D2,"""",",",E2,");")</f>
        <v>INSERT INTO sm_periodohistorico VALUES (1,"Clásico","Clásico (250 a.C. – 900 d.C.)","Clásico (200 a.C. – 1000 d.C.)\nProbablemente sea el periodo más conocido y promovido de la cultura maya prehispánica, sin embargo es necesario apuntar que ésta fue una época más del desarrollo histórico mesoamericano, lo acontecido en ese tiempo fue consecuencia del proceso histórico del período Preclásico.",1);</v>
      </c>
    </row>
    <row r="3" spans="1:6" x14ac:dyDescent="0.35">
      <c r="A3">
        <v>2</v>
      </c>
      <c r="B3" t="s">
        <v>77</v>
      </c>
      <c r="C3" t="s">
        <v>80</v>
      </c>
      <c r="D3" t="s">
        <v>81</v>
      </c>
      <c r="E3">
        <v>1</v>
      </c>
      <c r="F3" t="str">
        <f t="shared" ref="F3:F13" si="0">CONCATENATE("INSERT INTO sm_periodohistorico VALUES (",A3,",","""",B3,"""",",","""",C3,"""",",","""",D3,"""",",",E3,");")</f>
        <v>INSERT INTO sm_periodohistorico VALUES (2,"Clásico","Clásico Tardío (600 a.C. – 900 d.C.)","Clásico Tardío (600 a.C. - 800 d.C.)\nDurante esta etapa hubo un mayor incremento del número de Estados, con ello muchas de las ciudades que habían estado subordinadas durante el Clásico Temprano obtuvieron cierta autonomía, de tal cuenta se multiplicaron las muestras artísticas y tecnológicas hasta alcanzar niveles de perfeccionamiento en la escritura, calendarios y sistemas simbólicos, expresiones directamente relacionadas en lo político y religioso. No obstante hubo mayor competitividad interestatal,  alianzas y rupturas de redes políticas y comerciales, presagios de las consecuencias del siguiente periodo.",1);</v>
      </c>
    </row>
    <row r="4" spans="1:6" x14ac:dyDescent="0.35">
      <c r="A4">
        <v>3</v>
      </c>
      <c r="B4" t="s">
        <v>77</v>
      </c>
      <c r="C4" t="s">
        <v>82</v>
      </c>
      <c r="D4" t="s">
        <v>83</v>
      </c>
      <c r="E4">
        <v>1</v>
      </c>
      <c r="F4" t="str">
        <f t="shared" si="0"/>
        <v>INSERT INTO sm_periodohistorico VALUES (3,"Clásico","Clásico Temprano (250 a.C. – 600 d.C.)","Clásico Temprano (200 a.C. – 600 d.C.)\nLa principal característica de este periodo fue la consolidación del Estado, siendo más evidente en las tierras bajas, aunque en el altiplano y la Costa del Pacífico también hubo centros de poder que incluso se interrelacionaron regionalmente no exentos de conflictividad. Si bien algunas ciudades se convirtieron en centros hegemónicos, muchas otras solamente alcanzaron un nivel secundario o terciario, de modo que fueron pocas las metrópolis en la cúspide del dominio. En el aspecto ideológico también se expresaron cambios importantes, pues fue clara la figura del gobernante de cada centro mayor como portador del poder político e ideológico, que durante el Preclásico tal afiliación de poder quizá fue compartida. Para entonces la actividad agrícola fue intensiva, predominó el desarrollo urbano, el manejo de complejos escultóricos como altares y estelas, así como también destacaron elementos distintivos como la policromía en la cerámica, el desarrollo de la escritura y avances en el cómputo del tiempo. Alcances científicos y tecnológicos que manifiestan lo complejo y estratificado que debió estar la sociedad maya.",1);</v>
      </c>
    </row>
    <row r="5" spans="1:6" x14ac:dyDescent="0.35">
      <c r="A5">
        <v>4</v>
      </c>
      <c r="B5" t="s">
        <v>84</v>
      </c>
      <c r="C5" t="s">
        <v>85</v>
      </c>
      <c r="D5" t="s">
        <v>86</v>
      </c>
      <c r="E5">
        <v>1</v>
      </c>
      <c r="F5" t="str">
        <f t="shared" si="0"/>
        <v>INSERT INTO sm_periodohistorico VALUES (4,"Postclásico","Postclásico (900 a.C. – 1524 d.C.)","Postclásico (1000 a.C. – 1524 d.C.)\nEl último periodo prehispánico manifiesta la transición hacia un reacomodo de los sistemas de gobierno y el protagonismo pasó al altiplano y las tierras bajas del norte, debido a que en esas regiones si hubo continuidad entre el Clásico y el Postclásico.",1);</v>
      </c>
    </row>
    <row r="6" spans="1:6" x14ac:dyDescent="0.35">
      <c r="A6">
        <v>5</v>
      </c>
      <c r="B6" t="s">
        <v>84</v>
      </c>
      <c r="C6" t="s">
        <v>87</v>
      </c>
      <c r="D6" t="s">
        <v>88</v>
      </c>
      <c r="E6">
        <v>1</v>
      </c>
      <c r="F6" t="str">
        <f t="shared" si="0"/>
        <v>INSERT INTO sm_periodohistorico VALUES (5,"Postclásico","Postclásico Tardío (1200 a.C. – 1524 d.C.)","Postclásico Tardío (1250 a.C. – 1524 d.C.)\nPara el caso particular del área del altiplano guatemalteco el  militarismo de diversos grupos étnicos delimitó geográficamente y políticamente el mapa. De modo que hubo expansiones militaristas, continuando los desplazamientos y las construcciones defensivas. De modo que quichés, cakchiqueles, tzutujiles, mames y pokomames, principalmente, se encontraban en continuos conflictos. Tal fue el panorama que encontraron los invasores españoles y de lo cual supieron aprovechar para emprender la conquista.",1);</v>
      </c>
    </row>
    <row r="7" spans="1:6" x14ac:dyDescent="0.35">
      <c r="A7">
        <v>6</v>
      </c>
      <c r="B7" t="s">
        <v>89</v>
      </c>
      <c r="C7" t="s">
        <v>90</v>
      </c>
      <c r="D7" t="s">
        <v>91</v>
      </c>
      <c r="E7">
        <v>1</v>
      </c>
      <c r="F7" t="str">
        <f t="shared" si="0"/>
        <v>INSERT INTO sm_periodohistorico VALUES (6,"Preclásico","Preclásico Tardío (250 a.C. – 250 d.C.)","Preclásico Tardío (300 a.C. – 200 d.C.)\nPara esta etapa el desarrollo comercial, ideológico y cultural quedó más definido, de modo que la cultura maya ya se distinguía del resto de tradiciones mesoamericanas. Del mismo modo algunas poblaciones, tanto en el altiplano como en el norte del territorio guatemalteco empezaron a definirse como capitales con poder sobre centros menores. El comercio se expandió pero al mismo tiempo surgieron rivalidades por el control de las materias primas. La arquitectura fue de tipo monumental, así como el manejo del simbolismo y empleo de calendarios fueron presagios de los cambios que surgirían en la siguiente etapa histórica.",1);</v>
      </c>
    </row>
    <row r="8" spans="1:6" x14ac:dyDescent="0.35">
      <c r="A8">
        <v>7</v>
      </c>
      <c r="B8" t="s">
        <v>92</v>
      </c>
      <c r="C8" t="s">
        <v>93</v>
      </c>
      <c r="D8" t="s">
        <v>94</v>
      </c>
      <c r="E8">
        <v>2</v>
      </c>
      <c r="F8" t="str">
        <f t="shared" si="0"/>
        <v>INSERT INTO sm_periodohistorico VALUES (7,"Classic","Classic Period (250 BC – 900 AD)","Classical Period (200 BC – 1000 AD)\nThis is probably the best known and most promoted period of Mayan history, before the arrival of the Spanish in Central America. Nevertheless, it is important to point out that this period comprises another period of historical development in Mesoamerica. The events in this era are to be understood as the consequence of the historical occurrences in the Pre-Classical Period, not as static facts that did not suffer cultural transformation.",2);</v>
      </c>
    </row>
    <row r="9" spans="1:6" x14ac:dyDescent="0.35">
      <c r="A9">
        <v>8</v>
      </c>
      <c r="B9" t="s">
        <v>92</v>
      </c>
      <c r="C9" t="s">
        <v>95</v>
      </c>
      <c r="D9" t="s">
        <v>96</v>
      </c>
      <c r="E9">
        <v>2</v>
      </c>
      <c r="F9" t="str">
        <f t="shared" si="0"/>
        <v>INSERT INTO sm_periodohistorico VALUES (8,"Classic","Late Classic Period (600 BC–  900 AD)","Late Classical Period (600 BC – 800 AD)\nDuring this era there was a mayor increase in the number of states, which permitted some of the previously subordinate cities to gain certain autonomy. This way the artistic and technological samples were multiplied, soon reaching a high level of perfection in their systems of writing, calenders and symbolic expression, expressions directly related to political and religious issues. Still there was mayor competitive behaviour between the distinct states, numerous alliances and ruptures of political and commercial networks were omens of the consequences the Maya were to suffer during the following period.",2);</v>
      </c>
    </row>
    <row r="10" spans="1:6" x14ac:dyDescent="0.35">
      <c r="A10">
        <v>9</v>
      </c>
      <c r="B10" t="s">
        <v>92</v>
      </c>
      <c r="C10" t="s">
        <v>97</v>
      </c>
      <c r="D10" t="s">
        <v>98</v>
      </c>
      <c r="E10">
        <v>2</v>
      </c>
      <c r="F10" t="str">
        <f t="shared" si="0"/>
        <v>INSERT INTO sm_periodohistorico VALUES (9,"Classic","Early Classic Period (250 BC – 600 AD)","Early Classical Period (200 BC – 600 AD)\nThe main characteristic of this period was the state""'s consolidation, being more evident in the lowlands, although there were also centres of power in the highlands and by the Pacific coastline that even maintained regional relations among each other. Those relations were not exclusively peaceful. Whilst some cities were converted into hegemonic centres, others did not exceed a secondary or tertiary level, so that the cities at the top of cultural dominance were little in number. There is also evidence of important changes concerning ideological aspects in the way that every mayor centre""'s leading figure as a political and ideological head was clearly defined. This power focused on a single person might still have been split during the Pre-classical Period. In this era agriculture was intensely practised, urban development flourished, the construction of sculptural complexes like altars and steles was unique, just like distinctive elements such as polychromatic production of ceramic objects. Among these scientific and technological merits there are a well composed writing system and time computing systems to mention, which prove how complex and stratified Mayan society must have been during this period.",2);</v>
      </c>
    </row>
    <row r="11" spans="1:6" x14ac:dyDescent="0.35">
      <c r="A11">
        <v>10</v>
      </c>
      <c r="B11" t="s">
        <v>99</v>
      </c>
      <c r="C11" t="s">
        <v>100</v>
      </c>
      <c r="D11" t="s">
        <v>101</v>
      </c>
      <c r="E11">
        <v>2</v>
      </c>
      <c r="F11" t="str">
        <f t="shared" si="0"/>
        <v>INSERT INTO sm_periodohistorico VALUES (10,"Post Classic","Post Classic Period (900 BC – 1524 AD)","Post-Classical Period (1000 BC - 1524 AD)\nThe last period before the arrival of the Spanish manifests the transition to a reconstruction of the governmental systems who""'s protagonists were now the highlands and the northern lowlands, due to the continuity between the Classical and the Post-Classical period in these regions.",2);</v>
      </c>
    </row>
    <row r="12" spans="1:6" x14ac:dyDescent="0.35">
      <c r="A12">
        <v>11</v>
      </c>
      <c r="B12" t="s">
        <v>99</v>
      </c>
      <c r="C12" t="s">
        <v>102</v>
      </c>
      <c r="D12" t="s">
        <v>103</v>
      </c>
      <c r="E12">
        <v>2</v>
      </c>
      <c r="F12" t="str">
        <f t="shared" si="0"/>
        <v>INSERT INTO sm_periodohistorico VALUES (11,"Post Classic","Late Post Classic Period (1200 BC – 1524 AD)","Late Post-Classical Period (1250 BC – 1524 AD)\nIn the particular case of the area in the Guatemalan highlands, it was the militarism of the diverse ethnic groups that delimited geographically and politically the map. In this era there were military expansions, causing the different populations to continue their displacement and their defensive construction. It was this configuration that led the Quichés, Cakquiqueles, Tzutujiles, Mames and Pokomames (among others) to continuous conflicts. This was the political panorama that the Spanish came upon at there arrival, which they knew to abuse in an extraordinarily efficient way to promote their Conquest.",2);</v>
      </c>
    </row>
    <row r="13" spans="1:6" x14ac:dyDescent="0.35">
      <c r="A13">
        <v>12</v>
      </c>
      <c r="B13" t="s">
        <v>104</v>
      </c>
      <c r="C13" t="s">
        <v>105</v>
      </c>
      <c r="D13" t="s">
        <v>106</v>
      </c>
      <c r="E13">
        <v>2</v>
      </c>
      <c r="F13" t="str">
        <f t="shared" si="0"/>
        <v>INSERT INTO sm_periodohistorico VALUES (12,"Pre Classic","Late Pre Classic Period (250 BC – 250 AD)","Late Pre-Classical Period (300 B.C. - 200 AD)\nIn this era the commercial, ideological and cultural development was already more defined, so that Mayan culture can easily be distinguished from other Mesoamerican traditions. In the same way some sites in the highlands and the north of modern Guatemala initiated taking the role of capitals and exercising power upon smaller sub-centres. The expansion of commercial activity lead to rivalries concerning the control of natural resources. Architecture, usage of cultist symbolism and calenders were monumental at the time, alluding to the changes that would emerge during the upcoming period.",2);</v>
      </c>
    </row>
  </sheetData>
  <pageMargins left="0.7" right="0.7" top="0.75" bottom="0.75" header="0.3" footer="0.3"/>
  <pageSetup paperSize="9" orientation="portrait" horizontalDpi="4294967295" verticalDpi="4294967295"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79"/>
  <sheetViews>
    <sheetView workbookViewId="0">
      <selection activeCell="A2" sqref="A2:F79"/>
    </sheetView>
  </sheetViews>
  <sheetFormatPr defaultColWidth="10.90625" defaultRowHeight="14.5" x14ac:dyDescent="0.35"/>
  <cols>
    <col min="1" max="1" width="14.7265625" bestFit="1" customWidth="1"/>
    <col min="2" max="2" width="14.7265625" customWidth="1"/>
    <col min="3" max="3" width="50.453125" bestFit="1" customWidth="1"/>
    <col min="4" max="4" width="29.1796875" bestFit="1" customWidth="1"/>
    <col min="5" max="5" width="10" bestFit="1" customWidth="1"/>
    <col min="6" max="6" width="66" customWidth="1"/>
  </cols>
  <sheetData>
    <row r="1" spans="1:6" x14ac:dyDescent="0.35">
      <c r="A1" s="1" t="s">
        <v>12</v>
      </c>
      <c r="B1" s="1" t="s">
        <v>18</v>
      </c>
      <c r="C1" s="1" t="s">
        <v>23</v>
      </c>
      <c r="D1" s="1" t="s">
        <v>24</v>
      </c>
      <c r="E1" s="1" t="s">
        <v>5</v>
      </c>
      <c r="F1" s="1" t="s">
        <v>3</v>
      </c>
    </row>
    <row r="2" spans="1:6" x14ac:dyDescent="0.35">
      <c r="A2">
        <v>1</v>
      </c>
      <c r="B2" t="s">
        <v>107</v>
      </c>
      <c r="C2" t="s">
        <v>107</v>
      </c>
      <c r="D2" t="s">
        <v>108</v>
      </c>
      <c r="E2">
        <v>1</v>
      </c>
      <c r="F2" t="str">
        <f>CONCATENATE("INSERT INTO sm_procedencia VALUES (",A2,",","""",B2,"""",",","""",C2,"""",",","""",D2,"""",",",E2,");")</f>
        <v>INSERT INTO sm_procedencia VALUES (1,"Costa Sur","Costa Sur","Costa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3" spans="1:6" x14ac:dyDescent="0.35">
      <c r="A3">
        <v>2</v>
      </c>
      <c r="B3" t="s">
        <v>107</v>
      </c>
      <c r="C3" t="s">
        <v>109</v>
      </c>
      <c r="D3" t="s">
        <v>108</v>
      </c>
      <c r="E3">
        <v>1</v>
      </c>
      <c r="F3" t="str">
        <f t="shared" ref="F3:F66" si="0">CONCATENATE("INSERT INTO sm_procedencia VALUES (",A3,",","""",B3,"""",",","""",C3,"""",",","""",D3,"""",",",E3,");")</f>
        <v>INSERT INTO sm_procedencia VALUES (2,"Costa Sur","Costa Sur,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4" spans="1:6" x14ac:dyDescent="0.35">
      <c r="A4">
        <v>3</v>
      </c>
      <c r="B4" t="s">
        <v>107</v>
      </c>
      <c r="C4" t="s">
        <v>110</v>
      </c>
      <c r="D4" t="s">
        <v>108</v>
      </c>
      <c r="E4">
        <v>1</v>
      </c>
      <c r="F4" t="str">
        <f t="shared" si="0"/>
        <v>INSERT INTO sm_procedencia VALUES (3,"Costa Sur","Costa Sur, Finca Arizona,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5" spans="1:6" x14ac:dyDescent="0.35">
      <c r="A5">
        <v>4</v>
      </c>
      <c r="B5" t="s">
        <v>107</v>
      </c>
      <c r="C5" t="s">
        <v>111</v>
      </c>
      <c r="D5" t="s">
        <v>108</v>
      </c>
      <c r="E5">
        <v>1</v>
      </c>
      <c r="F5" t="str">
        <f t="shared" si="0"/>
        <v>INSERT INTO sm_procedencia VALUES (4,"Costa Sur","Costa Sur, Los Chatos,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6" spans="1:6" x14ac:dyDescent="0.35">
      <c r="A6">
        <v>5</v>
      </c>
      <c r="B6" t="s">
        <v>112</v>
      </c>
      <c r="C6" t="s">
        <v>112</v>
      </c>
      <c r="D6" t="s">
        <v>113</v>
      </c>
      <c r="E6">
        <v>1</v>
      </c>
      <c r="F6" t="str">
        <f t="shared" si="0"/>
        <v>INSERT INTO sm_procedencia VALUES (5,"Tierras Altas","Tierras Altas","Tierras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7" spans="1:6" x14ac:dyDescent="0.35">
      <c r="A7">
        <v>6</v>
      </c>
      <c r="B7" t="s">
        <v>112</v>
      </c>
      <c r="C7" t="s">
        <v>114</v>
      </c>
      <c r="D7" t="s">
        <v>113</v>
      </c>
      <c r="E7">
        <v>1</v>
      </c>
      <c r="F7" t="str">
        <f t="shared" si="0"/>
        <v>INSERT INTO sm_procedencia VALUES (6,"Tierras Altas","Tierras Altas, Asunción Mita, Jutiapa","Tierras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8" spans="1:6" x14ac:dyDescent="0.35">
      <c r="A8">
        <v>7</v>
      </c>
      <c r="B8" t="s">
        <v>112</v>
      </c>
      <c r="C8" t="s">
        <v>115</v>
      </c>
      <c r="D8" t="s">
        <v>113</v>
      </c>
      <c r="E8">
        <v>1</v>
      </c>
      <c r="F8" t="str">
        <f t="shared" si="0"/>
        <v>INSERT INTO sm_procedencia VALUES (7,"Tierras Altas","Tierras Altas, Chiboy, Huehuetenango","Tierras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9" spans="1:6" x14ac:dyDescent="0.35">
      <c r="A9">
        <v>8</v>
      </c>
      <c r="B9" t="s">
        <v>112</v>
      </c>
      <c r="C9" t="s">
        <v>116</v>
      </c>
      <c r="D9" t="s">
        <v>113</v>
      </c>
      <c r="E9">
        <v>1</v>
      </c>
      <c r="F9" t="str">
        <f t="shared" si="0"/>
        <v>INSERT INTO sm_procedencia VALUES (8,"Tierras Altas","Tierras Altas, Coatepeque, Quetzaltenango ","Tierras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0" spans="1:6" x14ac:dyDescent="0.35">
      <c r="A10">
        <v>9</v>
      </c>
      <c r="B10" t="s">
        <v>112</v>
      </c>
      <c r="C10" t="s">
        <v>117</v>
      </c>
      <c r="D10" t="s">
        <v>113</v>
      </c>
      <c r="E10">
        <v>1</v>
      </c>
      <c r="F10" t="str">
        <f t="shared" si="0"/>
        <v>INSERT INTO sm_procedencia VALUES (9,"Tierras Altas","Tierras Altas, El Jocote, Baja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1" spans="1:6" x14ac:dyDescent="0.35">
      <c r="A11">
        <v>10</v>
      </c>
      <c r="B11" t="s">
        <v>112</v>
      </c>
      <c r="C11" t="s">
        <v>118</v>
      </c>
      <c r="D11" t="s">
        <v>113</v>
      </c>
      <c r="E11">
        <v>1</v>
      </c>
      <c r="F11" t="str">
        <f t="shared" si="0"/>
        <v>INSERT INTO sm_procedencia VALUES (10,"Tierras Altas","Tierras Altas, Kaminaljuyu, Guatemala","Tierras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2" spans="1:6" x14ac:dyDescent="0.35">
      <c r="A12">
        <v>11</v>
      </c>
      <c r="B12" t="s">
        <v>112</v>
      </c>
      <c r="C12" t="s">
        <v>119</v>
      </c>
      <c r="D12" t="s">
        <v>113</v>
      </c>
      <c r="E12">
        <v>1</v>
      </c>
      <c r="F12" t="str">
        <f t="shared" si="0"/>
        <v>INSERT INTO sm_procedencia VALUES (11,"Tierras Altas","Tierras Altas, La Lagunita,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3" spans="1:6" x14ac:dyDescent="0.35">
      <c r="A13">
        <v>12</v>
      </c>
      <c r="B13" t="s">
        <v>112</v>
      </c>
      <c r="C13" t="s">
        <v>120</v>
      </c>
      <c r="D13" t="s">
        <v>113</v>
      </c>
      <c r="E13">
        <v>1</v>
      </c>
      <c r="F13" t="str">
        <f t="shared" si="0"/>
        <v>INSERT INTO sm_procedencia VALUES (12,"Tierras Altas","Tierras Altas, Los Cimientos Chustum,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4" spans="1:6" x14ac:dyDescent="0.35">
      <c r="A14">
        <v>13</v>
      </c>
      <c r="B14" t="s">
        <v>112</v>
      </c>
      <c r="C14" t="s">
        <v>121</v>
      </c>
      <c r="D14" t="s">
        <v>113</v>
      </c>
      <c r="E14">
        <v>1</v>
      </c>
      <c r="F14" t="str">
        <f t="shared" si="0"/>
        <v>INSERT INTO sm_procedencia VALUES (13,"Tierras Altas","Tierras Altas, Los Encuentros, Baja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5" spans="1:6" x14ac:dyDescent="0.35">
      <c r="A15">
        <v>14</v>
      </c>
      <c r="B15" t="s">
        <v>112</v>
      </c>
      <c r="C15" t="s">
        <v>122</v>
      </c>
      <c r="D15" t="s">
        <v>113</v>
      </c>
      <c r="E15">
        <v>1</v>
      </c>
      <c r="F15" t="str">
        <f t="shared" si="0"/>
        <v>INSERT INTO sm_procedencia VALUES (14,"Tierras Altas","Tierras Altas, Mixco Viejo, Chimaltenango","Tierras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6" spans="1:6" x14ac:dyDescent="0.35">
      <c r="A16">
        <v>15</v>
      </c>
      <c r="B16" t="s">
        <v>112</v>
      </c>
      <c r="C16" t="s">
        <v>123</v>
      </c>
      <c r="D16" t="s">
        <v>113</v>
      </c>
      <c r="E16">
        <v>1</v>
      </c>
      <c r="F16" t="str">
        <f t="shared" si="0"/>
        <v>INSERT INTO sm_procedencia VALUES (15,"Tierras Altas","Tierras Altas, Nebaj,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7" spans="1:6" x14ac:dyDescent="0.35">
      <c r="A17">
        <v>16</v>
      </c>
      <c r="B17" t="s">
        <v>112</v>
      </c>
      <c r="C17" t="s">
        <v>124</v>
      </c>
      <c r="D17" t="s">
        <v>113</v>
      </c>
      <c r="E17">
        <v>1</v>
      </c>
      <c r="F17" t="str">
        <f t="shared" si="0"/>
        <v>INSERT INTO sm_procedencia VALUES (16,"Tierras Altas","Tierras Altas, Purulhá, Alta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8" spans="1:6" x14ac:dyDescent="0.35">
      <c r="A18">
        <v>17</v>
      </c>
      <c r="B18" t="s">
        <v>112</v>
      </c>
      <c r="C18" t="s">
        <v>125</v>
      </c>
      <c r="D18" t="s">
        <v>113</v>
      </c>
      <c r="E18">
        <v>1</v>
      </c>
      <c r="F18" t="str">
        <f t="shared" si="0"/>
        <v>INSERT INTO sm_procedencia VALUES (17,"Tierras Altas","Tierras Altas, Q’um’arcaj,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9" spans="1:6" x14ac:dyDescent="0.35">
      <c r="A19">
        <v>18</v>
      </c>
      <c r="B19" t="s">
        <v>112</v>
      </c>
      <c r="C19" t="s">
        <v>126</v>
      </c>
      <c r="D19" t="s">
        <v>113</v>
      </c>
      <c r="E19">
        <v>1</v>
      </c>
      <c r="F19" t="str">
        <f t="shared" si="0"/>
        <v>INSERT INTO sm_procedencia VALUES (18,"Tierras Altas","Tierras Altas,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0" spans="1:6" x14ac:dyDescent="0.35">
      <c r="A20">
        <v>19</v>
      </c>
      <c r="B20" t="s">
        <v>112</v>
      </c>
      <c r="C20" t="s">
        <v>127</v>
      </c>
      <c r="D20" t="s">
        <v>113</v>
      </c>
      <c r="E20">
        <v>1</v>
      </c>
      <c r="F20" t="str">
        <f t="shared" si="0"/>
        <v>INSERT INTO sm_procedencia VALUES (19,"Tierras Altas","Tierras Altas, San Andrés Sajcabajá,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1" spans="1:6" x14ac:dyDescent="0.35">
      <c r="A21">
        <v>20</v>
      </c>
      <c r="B21" t="s">
        <v>112</v>
      </c>
      <c r="C21" t="s">
        <v>128</v>
      </c>
      <c r="D21" t="s">
        <v>113</v>
      </c>
      <c r="E21">
        <v>1</v>
      </c>
      <c r="F21" t="str">
        <f t="shared" si="0"/>
        <v>INSERT INTO sm_procedencia VALUES (20,"Tierras Altas","Tierras Altas, Zaculeu, Huehuetenango","Tierras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2" spans="1:6" x14ac:dyDescent="0.35">
      <c r="A22">
        <v>21</v>
      </c>
      <c r="B22" t="s">
        <v>129</v>
      </c>
      <c r="C22" t="s">
        <v>129</v>
      </c>
      <c r="D22" t="s">
        <v>130</v>
      </c>
      <c r="E22">
        <v>1</v>
      </c>
      <c r="F22" t="str">
        <f t="shared" si="0"/>
        <v>INSERT INTO sm_procedencia VALUES (21,"Tierras Bajas","Tierras Bajas","Tierras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3" spans="1:6" x14ac:dyDescent="0.35">
      <c r="A23">
        <v>22</v>
      </c>
      <c r="B23" t="s">
        <v>129</v>
      </c>
      <c r="C23" t="s">
        <v>131</v>
      </c>
      <c r="D23" t="s">
        <v>130</v>
      </c>
      <c r="E23">
        <v>1</v>
      </c>
      <c r="F23" t="str">
        <f t="shared" si="0"/>
        <v>INSERT INTO sm_procedencia VALUES (22,"Tierras Bajas","Tierras Bajas, Aguateca,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4" spans="1:6" x14ac:dyDescent="0.35">
      <c r="A24">
        <v>23</v>
      </c>
      <c r="B24" t="s">
        <v>129</v>
      </c>
      <c r="C24" t="s">
        <v>132</v>
      </c>
      <c r="D24" t="s">
        <v>130</v>
      </c>
      <c r="E24">
        <v>1</v>
      </c>
      <c r="F24" t="str">
        <f t="shared" si="0"/>
        <v>INSERT INTO sm_procedencia VALUES (23,"Tierras Bajas","Tierras Bajas, Altar de Sacrificios, Guatemala","Tierras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5" spans="1:6" x14ac:dyDescent="0.35">
      <c r="A25">
        <v>24</v>
      </c>
      <c r="B25" t="s">
        <v>129</v>
      </c>
      <c r="C25" t="s">
        <v>133</v>
      </c>
      <c r="D25" t="s">
        <v>130</v>
      </c>
      <c r="E25">
        <v>1</v>
      </c>
      <c r="F25" t="str">
        <f t="shared" si="0"/>
        <v>INSERT INTO sm_procedencia VALUES (24,"Tierras Bajas","Tierras Bajas, Cancuén,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6" spans="1:6" x14ac:dyDescent="0.35">
      <c r="A26">
        <v>25</v>
      </c>
      <c r="B26" t="s">
        <v>129</v>
      </c>
      <c r="C26" t="s">
        <v>134</v>
      </c>
      <c r="D26" t="s">
        <v>130</v>
      </c>
      <c r="E26">
        <v>1</v>
      </c>
      <c r="F26" t="str">
        <f t="shared" si="0"/>
        <v>INSERT INTO sm_procedencia VALUES (25,"Tierras Bajas","Tierras Bajas, El Mirador, Guatemala","Tierras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7" spans="1:6" x14ac:dyDescent="0.35">
      <c r="A27">
        <v>26</v>
      </c>
      <c r="B27" t="s">
        <v>129</v>
      </c>
      <c r="C27" t="s">
        <v>135</v>
      </c>
      <c r="D27" t="s">
        <v>130</v>
      </c>
      <c r="E27">
        <v>1</v>
      </c>
      <c r="F27" t="str">
        <f t="shared" si="0"/>
        <v>INSERT INTO sm_procedencia VALUES (26,"Tierras Bajas","Tierras Bajas, Flores,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8" spans="1:6" x14ac:dyDescent="0.35">
      <c r="A28">
        <v>27</v>
      </c>
      <c r="B28" t="s">
        <v>129</v>
      </c>
      <c r="C28" t="s">
        <v>136</v>
      </c>
      <c r="D28" t="s">
        <v>130</v>
      </c>
      <c r="E28">
        <v>1</v>
      </c>
      <c r="F28" t="str">
        <f t="shared" si="0"/>
        <v>INSERT INTO sm_procedencia VALUES (27,"Tierras Bajas","Tierras Bajas, La Corona,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9" spans="1:6" x14ac:dyDescent="0.35">
      <c r="A29">
        <v>28</v>
      </c>
      <c r="B29" t="s">
        <v>129</v>
      </c>
      <c r="C29" t="s">
        <v>137</v>
      </c>
      <c r="D29" t="s">
        <v>130</v>
      </c>
      <c r="E29">
        <v>1</v>
      </c>
      <c r="F29" t="str">
        <f t="shared" si="0"/>
        <v>INSERT INTO sm_procedencia VALUES (28,"Tierras Bajas","Tierras Bajas, Nakum,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0" spans="1:6" x14ac:dyDescent="0.35">
      <c r="A30">
        <v>29</v>
      </c>
      <c r="B30" t="s">
        <v>129</v>
      </c>
      <c r="C30" t="s">
        <v>138</v>
      </c>
      <c r="D30" t="s">
        <v>130</v>
      </c>
      <c r="E30">
        <v>1</v>
      </c>
      <c r="F30" t="str">
        <f t="shared" si="0"/>
        <v>INSERT INTO sm_procedencia VALUES (29,"Tierras Bajas","Tierras Bajas,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1" spans="1:6" x14ac:dyDescent="0.35">
      <c r="A31">
        <v>30</v>
      </c>
      <c r="B31" t="s">
        <v>129</v>
      </c>
      <c r="C31" t="s">
        <v>139</v>
      </c>
      <c r="D31" t="s">
        <v>130</v>
      </c>
      <c r="E31">
        <v>1</v>
      </c>
      <c r="F31" t="str">
        <f t="shared" si="0"/>
        <v>INSERT INTO sm_procedencia VALUES (30,"Tierras Bajas","Tierras Bajas, Piedras Negras,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2" spans="1:6" x14ac:dyDescent="0.35">
      <c r="A32">
        <v>31</v>
      </c>
      <c r="B32" t="s">
        <v>129</v>
      </c>
      <c r="C32" t="s">
        <v>140</v>
      </c>
      <c r="D32" t="s">
        <v>130</v>
      </c>
      <c r="E32">
        <v>1</v>
      </c>
      <c r="F32" t="str">
        <f t="shared" si="0"/>
        <v>INSERT INTO sm_procedencia VALUES (31,"Tierras Bajas","Tierras Bajas, Poptún,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3" spans="1:6" x14ac:dyDescent="0.35">
      <c r="A33">
        <v>32</v>
      </c>
      <c r="B33" t="s">
        <v>129</v>
      </c>
      <c r="C33" t="s">
        <v>141</v>
      </c>
      <c r="D33" t="s">
        <v>130</v>
      </c>
      <c r="E33">
        <v>1</v>
      </c>
      <c r="F33" t="str">
        <f t="shared" si="0"/>
        <v>INSERT INTO sm_procedencia VALUES (32,"Tierras Bajas","Tierras Bajas, Río Azul,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4" spans="1:6" x14ac:dyDescent="0.35">
      <c r="A34">
        <v>33</v>
      </c>
      <c r="B34" t="s">
        <v>129</v>
      </c>
      <c r="C34" t="s">
        <v>142</v>
      </c>
      <c r="D34" t="s">
        <v>130</v>
      </c>
      <c r="E34">
        <v>1</v>
      </c>
      <c r="F34" t="str">
        <f t="shared" si="0"/>
        <v>INSERT INTO sm_procedencia VALUES (33,"Tierras Bajas","Tierras Bajas, Salinas de los Nueve Cerros, Alta Verapaz","Tierras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5" spans="1:6" x14ac:dyDescent="0.35">
      <c r="A35">
        <v>34</v>
      </c>
      <c r="B35" t="s">
        <v>129</v>
      </c>
      <c r="C35" t="s">
        <v>143</v>
      </c>
      <c r="D35" t="s">
        <v>130</v>
      </c>
      <c r="E35">
        <v>1</v>
      </c>
      <c r="F35" t="str">
        <f t="shared" si="0"/>
        <v>INSERT INTO sm_procedencia VALUES (34,"Tierras Bajas","Tierras Bajas, Ceibal,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6" spans="1:6" x14ac:dyDescent="0.35">
      <c r="A36">
        <v>35</v>
      </c>
      <c r="B36" t="s">
        <v>129</v>
      </c>
      <c r="C36" t="s">
        <v>144</v>
      </c>
      <c r="D36" t="s">
        <v>130</v>
      </c>
      <c r="E36">
        <v>1</v>
      </c>
      <c r="F36" t="str">
        <f t="shared" si="0"/>
        <v>INSERT INTO sm_procedencia VALUES (35,"Tierras Bajas","Tierras Bajas, Tayasal,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7" spans="1:6" x14ac:dyDescent="0.35">
      <c r="A37">
        <v>36</v>
      </c>
      <c r="B37" t="s">
        <v>129</v>
      </c>
      <c r="C37" t="s">
        <v>145</v>
      </c>
      <c r="D37" t="s">
        <v>130</v>
      </c>
      <c r="E37">
        <v>1</v>
      </c>
      <c r="F37" t="str">
        <f t="shared" si="0"/>
        <v>INSERT INTO sm_procedencia VALUES (36,"Tierras Bajas","Tierras Bajas, Tikal,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8" spans="1:6" x14ac:dyDescent="0.35">
      <c r="A38">
        <v>37</v>
      </c>
      <c r="B38" t="s">
        <v>129</v>
      </c>
      <c r="C38" t="s">
        <v>146</v>
      </c>
      <c r="D38" t="s">
        <v>130</v>
      </c>
      <c r="E38">
        <v>1</v>
      </c>
      <c r="F38" t="str">
        <f t="shared" si="0"/>
        <v>INSERT INTO sm_procedencia VALUES (37,"Tierras Bajas","Tierras Bajas, Topoxte,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9" spans="1:6" x14ac:dyDescent="0.35">
      <c r="A39">
        <v>38</v>
      </c>
      <c r="B39" t="s">
        <v>129</v>
      </c>
      <c r="C39" t="s">
        <v>147</v>
      </c>
      <c r="D39" t="s">
        <v>130</v>
      </c>
      <c r="E39">
        <v>1</v>
      </c>
      <c r="F39" t="str">
        <f t="shared" si="0"/>
        <v>INSERT INTO sm_procedencia VALUES (38,"Tierras Bajas","Tierras Bajas, Uaxactún,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40" spans="1:6" x14ac:dyDescent="0.35">
      <c r="A40">
        <v>39</v>
      </c>
      <c r="B40" t="s">
        <v>129</v>
      </c>
      <c r="C40" t="s">
        <v>148</v>
      </c>
      <c r="D40" t="s">
        <v>130</v>
      </c>
      <c r="E40">
        <v>1</v>
      </c>
      <c r="F40" t="str">
        <f t="shared" si="0"/>
        <v>INSERT INTO sm_procedencia VALUES (39,"Tierras Bajas","Tierras Bajas, Yaxhá,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41" spans="1:6" x14ac:dyDescent="0.35">
      <c r="A41">
        <v>40</v>
      </c>
      <c r="B41" t="s">
        <v>149</v>
      </c>
      <c r="C41" t="s">
        <v>149</v>
      </c>
      <c r="D41" t="s">
        <v>150</v>
      </c>
      <c r="E41">
        <v>2</v>
      </c>
      <c r="F41" t="str">
        <f t="shared" si="0"/>
        <v>INSERT INTO sm_procedencia VALUES (40,"Southern Coast","Southern Coast","Pacific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2" spans="1:6" x14ac:dyDescent="0.35">
      <c r="A42">
        <v>41</v>
      </c>
      <c r="B42" t="s">
        <v>149</v>
      </c>
      <c r="C42" t="s">
        <v>151</v>
      </c>
      <c r="D42" t="s">
        <v>150</v>
      </c>
      <c r="E42">
        <v>2</v>
      </c>
      <c r="F42" t="str">
        <f t="shared" si="0"/>
        <v>INSERT INTO sm_procedencia VALUES (41,"Southern Coast","Southern Coast,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3" spans="1:6" x14ac:dyDescent="0.35">
      <c r="A43">
        <v>42</v>
      </c>
      <c r="B43" t="s">
        <v>149</v>
      </c>
      <c r="C43" t="s">
        <v>152</v>
      </c>
      <c r="D43" t="s">
        <v>150</v>
      </c>
      <c r="E43">
        <v>2</v>
      </c>
      <c r="F43" t="str">
        <f t="shared" si="0"/>
        <v>INSERT INTO sm_procedencia VALUES (42,"Southern Coast","Southern Coast, Finca Arizona,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4" spans="1:6" x14ac:dyDescent="0.35">
      <c r="A44">
        <v>43</v>
      </c>
      <c r="B44" t="s">
        <v>149</v>
      </c>
      <c r="C44" t="s">
        <v>153</v>
      </c>
      <c r="D44" t="s">
        <v>150</v>
      </c>
      <c r="E44">
        <v>2</v>
      </c>
      <c r="F44" t="str">
        <f t="shared" si="0"/>
        <v>INSERT INTO sm_procedencia VALUES (43,"Southern Coast","Southern Coast, Los Chatos,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5" spans="1:6" x14ac:dyDescent="0.35">
      <c r="A45">
        <v>44</v>
      </c>
      <c r="B45" t="s">
        <v>154</v>
      </c>
      <c r="C45" t="s">
        <v>154</v>
      </c>
      <c r="D45" t="s">
        <v>155</v>
      </c>
      <c r="E45">
        <v>2</v>
      </c>
      <c r="F45" t="str">
        <f t="shared" si="0"/>
        <v>INSERT INTO sm_procedencia VALUES (44,"Highlands","Highlands","Highlands\nThey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6" spans="1:6" x14ac:dyDescent="0.35">
      <c r="A46">
        <v>45</v>
      </c>
      <c r="B46" t="s">
        <v>154</v>
      </c>
      <c r="C46" t="s">
        <v>156</v>
      </c>
      <c r="D46" t="s">
        <v>155</v>
      </c>
      <c r="E46">
        <v>2</v>
      </c>
      <c r="F46" t="str">
        <f t="shared" si="0"/>
        <v>INSERT INTO sm_procedencia VALUES (45,"Highlands","Highlands, Asunción Mita, Jutiapa","Highlands\nThey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7" spans="1:6" x14ac:dyDescent="0.35">
      <c r="A47">
        <v>46</v>
      </c>
      <c r="B47" t="s">
        <v>154</v>
      </c>
      <c r="C47" t="s">
        <v>157</v>
      </c>
      <c r="D47" t="s">
        <v>155</v>
      </c>
      <c r="E47">
        <v>2</v>
      </c>
      <c r="F47" t="str">
        <f t="shared" si="0"/>
        <v>INSERT INTO sm_procedencia VALUES (46,"Highlands","Highlands, Chiboy, Huehuetenango","Highlands\nThey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8" spans="1:6" x14ac:dyDescent="0.35">
      <c r="A48">
        <v>47</v>
      </c>
      <c r="B48" t="s">
        <v>154</v>
      </c>
      <c r="C48" t="s">
        <v>158</v>
      </c>
      <c r="D48" t="s">
        <v>155</v>
      </c>
      <c r="E48">
        <v>2</v>
      </c>
      <c r="F48" t="str">
        <f t="shared" si="0"/>
        <v>INSERT INTO sm_procedencia VALUES (47,"Highlands","Highlands, Coatepeque, Quetzaltenango ","Highlands\nThey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9" spans="1:6" x14ac:dyDescent="0.35">
      <c r="A49">
        <v>48</v>
      </c>
      <c r="B49" t="s">
        <v>154</v>
      </c>
      <c r="C49" t="s">
        <v>159</v>
      </c>
      <c r="D49" t="s">
        <v>155</v>
      </c>
      <c r="E49">
        <v>2</v>
      </c>
      <c r="F49" t="str">
        <f t="shared" si="0"/>
        <v>INSERT INTO sm_procedencia VALUES (48,"Highlands","Highlands, El Jocote, Baja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0" spans="1:6" x14ac:dyDescent="0.35">
      <c r="A50">
        <v>49</v>
      </c>
      <c r="B50" t="s">
        <v>154</v>
      </c>
      <c r="C50" t="s">
        <v>160</v>
      </c>
      <c r="D50" t="s">
        <v>155</v>
      </c>
      <c r="E50">
        <v>2</v>
      </c>
      <c r="F50" t="str">
        <f t="shared" si="0"/>
        <v>INSERT INTO sm_procedencia VALUES (49,"Highlands","Highlands, Kaminaljuyu, Guatemala","Highlands\nThey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1" spans="1:6" x14ac:dyDescent="0.35">
      <c r="A51">
        <v>50</v>
      </c>
      <c r="B51" t="s">
        <v>154</v>
      </c>
      <c r="C51" t="s">
        <v>161</v>
      </c>
      <c r="D51" t="s">
        <v>155</v>
      </c>
      <c r="E51">
        <v>2</v>
      </c>
      <c r="F51" t="str">
        <f t="shared" si="0"/>
        <v>INSERT INTO sm_procedencia VALUES (50,"Highlands","Highlands, La Lagunita,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2" spans="1:6" x14ac:dyDescent="0.35">
      <c r="A52">
        <v>51</v>
      </c>
      <c r="B52" t="s">
        <v>154</v>
      </c>
      <c r="C52" t="s">
        <v>162</v>
      </c>
      <c r="D52" t="s">
        <v>155</v>
      </c>
      <c r="E52">
        <v>2</v>
      </c>
      <c r="F52" t="str">
        <f t="shared" si="0"/>
        <v>INSERT INTO sm_procedencia VALUES (51,"Highlands","Highlands, Los Cimientos Chustum,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3" spans="1:6" x14ac:dyDescent="0.35">
      <c r="A53">
        <v>52</v>
      </c>
      <c r="B53" t="s">
        <v>154</v>
      </c>
      <c r="C53" t="s">
        <v>163</v>
      </c>
      <c r="D53" t="s">
        <v>155</v>
      </c>
      <c r="E53">
        <v>2</v>
      </c>
      <c r="F53" t="str">
        <f t="shared" si="0"/>
        <v>INSERT INTO sm_procedencia VALUES (52,"Highlands","Highlands, Los Encuentros, Baja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4" spans="1:6" x14ac:dyDescent="0.35">
      <c r="A54">
        <v>53</v>
      </c>
      <c r="B54" t="s">
        <v>154</v>
      </c>
      <c r="C54" t="s">
        <v>164</v>
      </c>
      <c r="D54" t="s">
        <v>155</v>
      </c>
      <c r="E54">
        <v>2</v>
      </c>
      <c r="F54" t="str">
        <f t="shared" si="0"/>
        <v>INSERT INTO sm_procedencia VALUES (53,"Highlands","Highlands, Mixco Viejo, Chimaltenango","Highlands\nThey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5" spans="1:6" x14ac:dyDescent="0.35">
      <c r="A55">
        <v>54</v>
      </c>
      <c r="B55" t="s">
        <v>154</v>
      </c>
      <c r="C55" t="s">
        <v>165</v>
      </c>
      <c r="D55" t="s">
        <v>155</v>
      </c>
      <c r="E55">
        <v>2</v>
      </c>
      <c r="F55" t="str">
        <f t="shared" si="0"/>
        <v>INSERT INTO sm_procedencia VALUES (54,"Highlands","Highlands, Nebaj,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6" spans="1:6" x14ac:dyDescent="0.35">
      <c r="A56">
        <v>55</v>
      </c>
      <c r="B56" t="s">
        <v>154</v>
      </c>
      <c r="C56" t="s">
        <v>166</v>
      </c>
      <c r="D56" t="s">
        <v>155</v>
      </c>
      <c r="E56">
        <v>2</v>
      </c>
      <c r="F56" t="str">
        <f t="shared" si="0"/>
        <v>INSERT INTO sm_procedencia VALUES (55,"Highlands","Highlands, Purulhá, Alta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7" spans="1:6" x14ac:dyDescent="0.35">
      <c r="A57">
        <v>56</v>
      </c>
      <c r="B57" t="s">
        <v>154</v>
      </c>
      <c r="C57" t="s">
        <v>167</v>
      </c>
      <c r="D57" t="s">
        <v>155</v>
      </c>
      <c r="E57">
        <v>2</v>
      </c>
      <c r="F57" t="str">
        <f t="shared" si="0"/>
        <v>INSERT INTO sm_procedencia VALUES (56,"Highlands","Highlands, Q’um’arcaj,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8" spans="1:6" x14ac:dyDescent="0.35">
      <c r="A58">
        <v>57</v>
      </c>
      <c r="B58" t="s">
        <v>154</v>
      </c>
      <c r="C58" t="s">
        <v>168</v>
      </c>
      <c r="D58" t="s">
        <v>155</v>
      </c>
      <c r="E58">
        <v>2</v>
      </c>
      <c r="F58" t="str">
        <f t="shared" si="0"/>
        <v>INSERT INTO sm_procedencia VALUES (57,"Highlands","Highlands,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9" spans="1:6" x14ac:dyDescent="0.35">
      <c r="A59">
        <v>58</v>
      </c>
      <c r="B59" t="s">
        <v>154</v>
      </c>
      <c r="C59" t="s">
        <v>169</v>
      </c>
      <c r="D59" t="s">
        <v>155</v>
      </c>
      <c r="E59">
        <v>2</v>
      </c>
      <c r="F59" t="str">
        <f t="shared" si="0"/>
        <v>INSERT INTO sm_procedencia VALUES (58,"Highlands","Highlands, San Andrés Sajcabajá,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60" spans="1:6" x14ac:dyDescent="0.35">
      <c r="A60">
        <v>59</v>
      </c>
      <c r="B60" t="s">
        <v>154</v>
      </c>
      <c r="C60" t="s">
        <v>170</v>
      </c>
      <c r="D60" t="s">
        <v>155</v>
      </c>
      <c r="E60">
        <v>2</v>
      </c>
      <c r="F60" t="str">
        <f t="shared" si="0"/>
        <v>INSERT INTO sm_procedencia VALUES (59,"Highlands","Highlands, Zaculeu, Huehuetenango","Highlands\nThey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61" spans="1:6" x14ac:dyDescent="0.35">
      <c r="A61">
        <v>60</v>
      </c>
      <c r="B61" t="s">
        <v>171</v>
      </c>
      <c r="C61" t="s">
        <v>171</v>
      </c>
      <c r="D61" t="s">
        <v>172</v>
      </c>
      <c r="E61">
        <v>2</v>
      </c>
      <c r="F61" t="str">
        <f t="shared" si="0"/>
        <v>INSERT INTO sm_procedencia VALUES (60,"Lowlands","Lowlands","Lowlands\nAs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2" spans="1:6" x14ac:dyDescent="0.35">
      <c r="A62">
        <v>61</v>
      </c>
      <c r="B62" t="s">
        <v>171</v>
      </c>
      <c r="C62" t="s">
        <v>173</v>
      </c>
      <c r="D62" t="s">
        <v>172</v>
      </c>
      <c r="E62">
        <v>2</v>
      </c>
      <c r="F62" t="str">
        <f t="shared" si="0"/>
        <v>INSERT INTO sm_procedencia VALUES (61,"Lowlands","Lowlands, Aguateca,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3" spans="1:6" x14ac:dyDescent="0.35">
      <c r="A63">
        <v>62</v>
      </c>
      <c r="B63" t="s">
        <v>171</v>
      </c>
      <c r="C63" t="s">
        <v>174</v>
      </c>
      <c r="D63" t="s">
        <v>172</v>
      </c>
      <c r="E63">
        <v>2</v>
      </c>
      <c r="F63" t="str">
        <f t="shared" si="0"/>
        <v>INSERT INTO sm_procedencia VALUES (62,"Lowlands","Lowlands, Altar de Sacrificios, Guatemala","Lowlands\nAs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4" spans="1:6" x14ac:dyDescent="0.35">
      <c r="A64">
        <v>63</v>
      </c>
      <c r="B64" t="s">
        <v>171</v>
      </c>
      <c r="C64" t="s">
        <v>175</v>
      </c>
      <c r="D64" t="s">
        <v>172</v>
      </c>
      <c r="E64">
        <v>2</v>
      </c>
      <c r="F64" t="str">
        <f t="shared" si="0"/>
        <v>INSERT INTO sm_procedencia VALUES (63,"Lowlands","Lowlands, Cancuén,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5" spans="1:6" x14ac:dyDescent="0.35">
      <c r="A65">
        <v>64</v>
      </c>
      <c r="B65" t="s">
        <v>171</v>
      </c>
      <c r="C65" t="s">
        <v>176</v>
      </c>
      <c r="D65" t="s">
        <v>172</v>
      </c>
      <c r="E65">
        <v>2</v>
      </c>
      <c r="F65" t="str">
        <f t="shared" si="0"/>
        <v>INSERT INTO sm_procedencia VALUES (64,"Lowlands","Lowlands, El Mirador, Guatemala","Lowlands\nAs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6" spans="1:6" x14ac:dyDescent="0.35">
      <c r="A66">
        <v>65</v>
      </c>
      <c r="B66" t="s">
        <v>171</v>
      </c>
      <c r="C66" t="s">
        <v>177</v>
      </c>
      <c r="D66" t="s">
        <v>172</v>
      </c>
      <c r="E66">
        <v>2</v>
      </c>
      <c r="F66" t="str">
        <f t="shared" si="0"/>
        <v>INSERT INTO sm_procedencia VALUES (65,"Lowlands","Lowlands, Flores,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7" spans="1:6" x14ac:dyDescent="0.35">
      <c r="A67">
        <v>66</v>
      </c>
      <c r="B67" t="s">
        <v>171</v>
      </c>
      <c r="C67" t="s">
        <v>178</v>
      </c>
      <c r="D67" t="s">
        <v>172</v>
      </c>
      <c r="E67">
        <v>2</v>
      </c>
      <c r="F67" t="str">
        <f t="shared" ref="F67:F79" si="1">CONCATENATE("INSERT INTO sm_procedencia VALUES (",A67,",","""",B67,"""",",","""",C67,"""",",","""",D67,"""",",",E67,");")</f>
        <v>INSERT INTO sm_procedencia VALUES (66,"Lowlands","Lowlands, La Corona,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8" spans="1:6" x14ac:dyDescent="0.35">
      <c r="A68">
        <v>67</v>
      </c>
      <c r="B68" t="s">
        <v>171</v>
      </c>
      <c r="C68" t="s">
        <v>179</v>
      </c>
      <c r="D68" t="s">
        <v>172</v>
      </c>
      <c r="E68">
        <v>2</v>
      </c>
      <c r="F68" t="str">
        <f t="shared" si="1"/>
        <v>INSERT INTO sm_procedencia VALUES (67,"Lowlands","Lowlands, Nakum,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9" spans="1:6" x14ac:dyDescent="0.35">
      <c r="A69">
        <v>68</v>
      </c>
      <c r="B69" t="s">
        <v>171</v>
      </c>
      <c r="C69" t="s">
        <v>180</v>
      </c>
      <c r="D69" t="s">
        <v>172</v>
      </c>
      <c r="E69">
        <v>2</v>
      </c>
      <c r="F69" t="str">
        <f t="shared" si="1"/>
        <v>INSERT INTO sm_procedencia VALUES (68,"Lowlands","Lowlands,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0" spans="1:6" x14ac:dyDescent="0.35">
      <c r="A70">
        <v>69</v>
      </c>
      <c r="B70" t="s">
        <v>171</v>
      </c>
      <c r="C70" t="s">
        <v>181</v>
      </c>
      <c r="D70" t="s">
        <v>172</v>
      </c>
      <c r="E70">
        <v>2</v>
      </c>
      <c r="F70" t="str">
        <f t="shared" si="1"/>
        <v>INSERT INTO sm_procedencia VALUES (69,"Lowlands","Lowlands, Piedras Negras,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1" spans="1:6" x14ac:dyDescent="0.35">
      <c r="A71">
        <v>70</v>
      </c>
      <c r="B71" t="s">
        <v>171</v>
      </c>
      <c r="C71" t="s">
        <v>182</v>
      </c>
      <c r="D71" t="s">
        <v>172</v>
      </c>
      <c r="E71">
        <v>2</v>
      </c>
      <c r="F71" t="str">
        <f t="shared" si="1"/>
        <v>INSERT INTO sm_procedencia VALUES (70,"Lowlands","Lowlands, Poptún,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2" spans="1:6" x14ac:dyDescent="0.35">
      <c r="A72">
        <v>71</v>
      </c>
      <c r="B72" t="s">
        <v>171</v>
      </c>
      <c r="C72" t="s">
        <v>183</v>
      </c>
      <c r="D72" t="s">
        <v>172</v>
      </c>
      <c r="E72">
        <v>2</v>
      </c>
      <c r="F72" t="str">
        <f t="shared" si="1"/>
        <v>INSERT INTO sm_procedencia VALUES (71,"Lowlands","Lowlands, Río Azul,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3" spans="1:6" x14ac:dyDescent="0.35">
      <c r="A73">
        <v>72</v>
      </c>
      <c r="B73" t="s">
        <v>171</v>
      </c>
      <c r="C73" t="s">
        <v>184</v>
      </c>
      <c r="D73" t="s">
        <v>172</v>
      </c>
      <c r="E73">
        <v>2</v>
      </c>
      <c r="F73" t="str">
        <f t="shared" si="1"/>
        <v>INSERT INTO sm_procedencia VALUES (72,"Lowlands","Lowlands, Salinas de los Nueve Cerros, Alta Verapaz","Lowlands\nAs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4" spans="1:6" x14ac:dyDescent="0.35">
      <c r="A74">
        <v>73</v>
      </c>
      <c r="B74" t="s">
        <v>171</v>
      </c>
      <c r="C74" t="s">
        <v>185</v>
      </c>
      <c r="D74" t="s">
        <v>172</v>
      </c>
      <c r="E74">
        <v>2</v>
      </c>
      <c r="F74" t="str">
        <f t="shared" si="1"/>
        <v>INSERT INTO sm_procedencia VALUES (73,"Lowlands","Lowlands, Ceibal,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5" spans="1:6" x14ac:dyDescent="0.35">
      <c r="A75">
        <v>74</v>
      </c>
      <c r="B75" t="s">
        <v>171</v>
      </c>
      <c r="C75" t="s">
        <v>186</v>
      </c>
      <c r="D75" t="s">
        <v>172</v>
      </c>
      <c r="E75">
        <v>2</v>
      </c>
      <c r="F75" t="str">
        <f t="shared" si="1"/>
        <v>INSERT INTO sm_procedencia VALUES (74,"Lowlands","Lowlands, Tayasal,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6" spans="1:6" x14ac:dyDescent="0.35">
      <c r="A76">
        <v>75</v>
      </c>
      <c r="B76" t="s">
        <v>171</v>
      </c>
      <c r="C76" t="s">
        <v>187</v>
      </c>
      <c r="D76" t="s">
        <v>172</v>
      </c>
      <c r="E76">
        <v>2</v>
      </c>
      <c r="F76" t="str">
        <f t="shared" si="1"/>
        <v>INSERT INTO sm_procedencia VALUES (75,"Lowlands","Lowlands, Tikal,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7" spans="1:6" x14ac:dyDescent="0.35">
      <c r="A77">
        <v>76</v>
      </c>
      <c r="B77" t="s">
        <v>171</v>
      </c>
      <c r="C77" t="s">
        <v>188</v>
      </c>
      <c r="D77" t="s">
        <v>172</v>
      </c>
      <c r="E77">
        <v>2</v>
      </c>
      <c r="F77" t="str">
        <f t="shared" si="1"/>
        <v>INSERT INTO sm_procedencia VALUES (76,"Lowlands","Lowlands, Topoxte,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8" spans="1:6" x14ac:dyDescent="0.35">
      <c r="A78">
        <v>77</v>
      </c>
      <c r="B78" t="s">
        <v>171</v>
      </c>
      <c r="C78" t="s">
        <v>189</v>
      </c>
      <c r="D78" t="s">
        <v>172</v>
      </c>
      <c r="E78">
        <v>2</v>
      </c>
      <c r="F78" t="str">
        <f t="shared" si="1"/>
        <v>INSERT INTO sm_procedencia VALUES (77,"Lowlands","Lowlands, Uaxactún,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9" spans="1:6" x14ac:dyDescent="0.35">
      <c r="A79">
        <v>78</v>
      </c>
      <c r="B79" t="s">
        <v>171</v>
      </c>
      <c r="C79" t="s">
        <v>190</v>
      </c>
      <c r="D79" t="s">
        <v>172</v>
      </c>
      <c r="E79">
        <v>2</v>
      </c>
      <c r="F79" t="str">
        <f t="shared" si="1"/>
        <v>INSERT INTO sm_procedencia VALUES (78,"Lowlands","Lowlands, Yaxhá,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sheetData>
  <pageMargins left="0.7" right="0.7" top="0.75" bottom="0.75" header="0.3" footer="0.3"/>
  <pageSetup paperSize="9" orientation="portrait" horizontalDpi="4294967295" verticalDpi="4294967295"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101"/>
  <sheetViews>
    <sheetView workbookViewId="0">
      <selection activeCell="A2" sqref="A2:D101"/>
    </sheetView>
  </sheetViews>
  <sheetFormatPr defaultColWidth="10.90625" defaultRowHeight="14.5" x14ac:dyDescent="0.35"/>
  <cols>
    <col min="1" max="1" width="7.81640625" bestFit="1" customWidth="1"/>
    <col min="2" max="2" width="8" bestFit="1" customWidth="1"/>
    <col min="3" max="3" width="38.453125" bestFit="1" customWidth="1"/>
    <col min="4" max="4" width="72.26953125" bestFit="1" customWidth="1"/>
  </cols>
  <sheetData>
    <row r="1" spans="1:4" x14ac:dyDescent="0.35">
      <c r="A1" s="1" t="s">
        <v>0</v>
      </c>
      <c r="B1" s="1" t="s">
        <v>1</v>
      </c>
      <c r="C1" s="1" t="s">
        <v>2</v>
      </c>
      <c r="D1" s="1" t="s">
        <v>3</v>
      </c>
    </row>
    <row r="2" spans="1:4" x14ac:dyDescent="0.35">
      <c r="A2">
        <v>1</v>
      </c>
      <c r="B2">
        <v>1</v>
      </c>
      <c r="C2" t="s">
        <v>191</v>
      </c>
      <c r="D2" t="str">
        <f>CONCATENATE("INSERT INTO sm_ruta VALUES (",A2,",",B2,",",,"""",C2,""");")</f>
        <v>INSERT INTO sm_ruta VALUES (1,1,"http://localhost:3783/SM/img/item1/");</v>
      </c>
    </row>
    <row r="3" spans="1:4" x14ac:dyDescent="0.35">
      <c r="A3">
        <v>2</v>
      </c>
      <c r="B3">
        <v>2</v>
      </c>
      <c r="C3" t="s">
        <v>192</v>
      </c>
      <c r="D3" t="str">
        <f t="shared" ref="D3:D66" si="0">CONCATENATE("INSERT INTO sm_ruta VALUES (",A3,",",B3,",",,"""",C3,""");")</f>
        <v>INSERT INTO sm_ruta VALUES (2,2,"http://localhost:3783/SM/img/item2/");</v>
      </c>
    </row>
    <row r="4" spans="1:4" x14ac:dyDescent="0.35">
      <c r="A4">
        <v>3</v>
      </c>
      <c r="B4">
        <v>3</v>
      </c>
      <c r="C4" t="s">
        <v>193</v>
      </c>
      <c r="D4" t="str">
        <f t="shared" si="0"/>
        <v>INSERT INTO sm_ruta VALUES (3,3,"http://localhost:3783/SM/img/item3/");</v>
      </c>
    </row>
    <row r="5" spans="1:4" x14ac:dyDescent="0.35">
      <c r="A5">
        <v>4</v>
      </c>
      <c r="B5">
        <v>4</v>
      </c>
      <c r="C5" t="s">
        <v>194</v>
      </c>
      <c r="D5" t="str">
        <f t="shared" si="0"/>
        <v>INSERT INTO sm_ruta VALUES (4,4,"http://localhost:3783/SM/img/item4/");</v>
      </c>
    </row>
    <row r="6" spans="1:4" x14ac:dyDescent="0.35">
      <c r="A6">
        <v>5</v>
      </c>
      <c r="B6">
        <v>5</v>
      </c>
      <c r="C6" t="s">
        <v>195</v>
      </c>
      <c r="D6" t="str">
        <f t="shared" si="0"/>
        <v>INSERT INTO sm_ruta VALUES (5,5,"http://localhost:3783/SM/img/item5/");</v>
      </c>
    </row>
    <row r="7" spans="1:4" x14ac:dyDescent="0.35">
      <c r="A7">
        <v>6</v>
      </c>
      <c r="B7">
        <v>6</v>
      </c>
      <c r="C7" t="s">
        <v>196</v>
      </c>
      <c r="D7" t="str">
        <f t="shared" si="0"/>
        <v>INSERT INTO sm_ruta VALUES (6,6,"http://localhost:3783/SM/img/item6/");</v>
      </c>
    </row>
    <row r="8" spans="1:4" x14ac:dyDescent="0.35">
      <c r="A8">
        <v>7</v>
      </c>
      <c r="B8">
        <v>7</v>
      </c>
      <c r="C8" t="s">
        <v>197</v>
      </c>
      <c r="D8" t="str">
        <f t="shared" si="0"/>
        <v>INSERT INTO sm_ruta VALUES (7,7,"http://localhost:3783/SM/img/item7/");</v>
      </c>
    </row>
    <row r="9" spans="1:4" x14ac:dyDescent="0.35">
      <c r="A9">
        <v>8</v>
      </c>
      <c r="B9">
        <v>8</v>
      </c>
      <c r="C9" t="s">
        <v>198</v>
      </c>
      <c r="D9" t="str">
        <f t="shared" si="0"/>
        <v>INSERT INTO sm_ruta VALUES (8,8,"http://localhost:3783/SM/img/item8/");</v>
      </c>
    </row>
    <row r="10" spans="1:4" x14ac:dyDescent="0.35">
      <c r="A10">
        <v>9</v>
      </c>
      <c r="B10">
        <v>9</v>
      </c>
      <c r="C10" t="s">
        <v>199</v>
      </c>
      <c r="D10" t="str">
        <f t="shared" si="0"/>
        <v>INSERT INTO sm_ruta VALUES (9,9,"http://localhost:3783/SM/img/item9/");</v>
      </c>
    </row>
    <row r="11" spans="1:4" x14ac:dyDescent="0.35">
      <c r="A11">
        <v>10</v>
      </c>
      <c r="B11">
        <v>10</v>
      </c>
      <c r="C11" t="s">
        <v>200</v>
      </c>
      <c r="D11" t="str">
        <f t="shared" si="0"/>
        <v>INSERT INTO sm_ruta VALUES (10,10,"http://localhost:3783/SM/img/item10/");</v>
      </c>
    </row>
    <row r="12" spans="1:4" x14ac:dyDescent="0.35">
      <c r="A12">
        <v>11</v>
      </c>
      <c r="B12">
        <v>11</v>
      </c>
      <c r="C12" t="s">
        <v>201</v>
      </c>
      <c r="D12" t="str">
        <f t="shared" si="0"/>
        <v>INSERT INTO sm_ruta VALUES (11,11,"http://localhost:3783/SM/img/item11/");</v>
      </c>
    </row>
    <row r="13" spans="1:4" x14ac:dyDescent="0.35">
      <c r="A13">
        <v>12</v>
      </c>
      <c r="B13">
        <v>12</v>
      </c>
      <c r="C13" t="s">
        <v>202</v>
      </c>
      <c r="D13" t="str">
        <f t="shared" si="0"/>
        <v>INSERT INTO sm_ruta VALUES (12,12,"http://localhost:3783/SM/img/item12/");</v>
      </c>
    </row>
    <row r="14" spans="1:4" x14ac:dyDescent="0.35">
      <c r="A14">
        <v>13</v>
      </c>
      <c r="B14">
        <v>13</v>
      </c>
      <c r="C14" t="s">
        <v>203</v>
      </c>
      <c r="D14" t="str">
        <f t="shared" si="0"/>
        <v>INSERT INTO sm_ruta VALUES (13,13,"http://localhost:3783/SM/img/item13/");</v>
      </c>
    </row>
    <row r="15" spans="1:4" x14ac:dyDescent="0.35">
      <c r="A15">
        <v>14</v>
      </c>
      <c r="B15">
        <v>14</v>
      </c>
      <c r="C15" t="s">
        <v>204</v>
      </c>
      <c r="D15" t="str">
        <f t="shared" si="0"/>
        <v>INSERT INTO sm_ruta VALUES (14,14,"http://localhost:3783/SM/img/item14/");</v>
      </c>
    </row>
    <row r="16" spans="1:4" x14ac:dyDescent="0.35">
      <c r="A16">
        <v>15</v>
      </c>
      <c r="B16">
        <v>15</v>
      </c>
      <c r="C16" t="s">
        <v>205</v>
      </c>
      <c r="D16" t="str">
        <f t="shared" si="0"/>
        <v>INSERT INTO sm_ruta VALUES (15,15,"http://localhost:3783/SM/img/item15/");</v>
      </c>
    </row>
    <row r="17" spans="1:4" x14ac:dyDescent="0.35">
      <c r="A17">
        <v>16</v>
      </c>
      <c r="B17">
        <v>16</v>
      </c>
      <c r="C17" t="s">
        <v>206</v>
      </c>
      <c r="D17" t="str">
        <f t="shared" si="0"/>
        <v>INSERT INTO sm_ruta VALUES (16,16,"http://localhost:3783/SM/img/item16/");</v>
      </c>
    </row>
    <row r="18" spans="1:4" x14ac:dyDescent="0.35">
      <c r="A18">
        <v>17</v>
      </c>
      <c r="B18">
        <v>17</v>
      </c>
      <c r="C18" t="s">
        <v>207</v>
      </c>
      <c r="D18" t="str">
        <f t="shared" si="0"/>
        <v>INSERT INTO sm_ruta VALUES (17,17,"http://localhost:3783/SM/img/item17/");</v>
      </c>
    </row>
    <row r="19" spans="1:4" x14ac:dyDescent="0.35">
      <c r="A19">
        <v>18</v>
      </c>
      <c r="B19">
        <v>18</v>
      </c>
      <c r="C19" t="s">
        <v>208</v>
      </c>
      <c r="D19" t="str">
        <f t="shared" si="0"/>
        <v>INSERT INTO sm_ruta VALUES (18,18,"http://localhost:3783/SM/img/item18/");</v>
      </c>
    </row>
    <row r="20" spans="1:4" x14ac:dyDescent="0.35">
      <c r="A20">
        <v>19</v>
      </c>
      <c r="B20">
        <v>19</v>
      </c>
      <c r="C20" t="s">
        <v>209</v>
      </c>
      <c r="D20" t="str">
        <f t="shared" si="0"/>
        <v>INSERT INTO sm_ruta VALUES (19,19,"http://localhost:3783/SM/img/item19/");</v>
      </c>
    </row>
    <row r="21" spans="1:4" x14ac:dyDescent="0.35">
      <c r="A21">
        <v>20</v>
      </c>
      <c r="B21">
        <v>20</v>
      </c>
      <c r="C21" t="s">
        <v>210</v>
      </c>
      <c r="D21" t="str">
        <f t="shared" si="0"/>
        <v>INSERT INTO sm_ruta VALUES (20,20,"http://localhost:3783/SM/img/item20/");</v>
      </c>
    </row>
    <row r="22" spans="1:4" x14ac:dyDescent="0.35">
      <c r="A22">
        <v>21</v>
      </c>
      <c r="B22">
        <v>21</v>
      </c>
      <c r="C22" t="s">
        <v>211</v>
      </c>
      <c r="D22" t="str">
        <f t="shared" si="0"/>
        <v>INSERT INTO sm_ruta VALUES (21,21,"http://localhost:3783/SM/img/item21/");</v>
      </c>
    </row>
    <row r="23" spans="1:4" x14ac:dyDescent="0.35">
      <c r="A23">
        <v>22</v>
      </c>
      <c r="B23">
        <v>22</v>
      </c>
      <c r="C23" t="s">
        <v>212</v>
      </c>
      <c r="D23" t="str">
        <f t="shared" si="0"/>
        <v>INSERT INTO sm_ruta VALUES (22,22,"http://localhost:3783/SM/img/item22/");</v>
      </c>
    </row>
    <row r="24" spans="1:4" x14ac:dyDescent="0.35">
      <c r="A24">
        <v>23</v>
      </c>
      <c r="B24">
        <v>23</v>
      </c>
      <c r="C24" t="s">
        <v>213</v>
      </c>
      <c r="D24" t="str">
        <f t="shared" si="0"/>
        <v>INSERT INTO sm_ruta VALUES (23,23,"http://localhost:3783/SM/img/item23/");</v>
      </c>
    </row>
    <row r="25" spans="1:4" x14ac:dyDescent="0.35">
      <c r="A25">
        <v>24</v>
      </c>
      <c r="B25">
        <v>24</v>
      </c>
      <c r="C25" t="s">
        <v>214</v>
      </c>
      <c r="D25" t="str">
        <f t="shared" si="0"/>
        <v>INSERT INTO sm_ruta VALUES (24,24,"http://localhost:3783/SM/img/item24/");</v>
      </c>
    </row>
    <row r="26" spans="1:4" x14ac:dyDescent="0.35">
      <c r="A26">
        <v>25</v>
      </c>
      <c r="B26">
        <v>25</v>
      </c>
      <c r="C26" t="s">
        <v>215</v>
      </c>
      <c r="D26" t="str">
        <f t="shared" si="0"/>
        <v>INSERT INTO sm_ruta VALUES (25,25,"http://localhost:3783/SM/img/item25/");</v>
      </c>
    </row>
    <row r="27" spans="1:4" x14ac:dyDescent="0.35">
      <c r="A27">
        <v>26</v>
      </c>
      <c r="B27">
        <v>26</v>
      </c>
      <c r="C27" t="s">
        <v>216</v>
      </c>
      <c r="D27" t="str">
        <f t="shared" si="0"/>
        <v>INSERT INTO sm_ruta VALUES (26,26,"http://localhost:3783/SM/img/item26/");</v>
      </c>
    </row>
    <row r="28" spans="1:4" x14ac:dyDescent="0.35">
      <c r="A28">
        <v>27</v>
      </c>
      <c r="B28">
        <v>27</v>
      </c>
      <c r="C28" t="s">
        <v>217</v>
      </c>
      <c r="D28" t="str">
        <f t="shared" si="0"/>
        <v>INSERT INTO sm_ruta VALUES (27,27,"http://localhost:3783/SM/img/item27/");</v>
      </c>
    </row>
    <row r="29" spans="1:4" x14ac:dyDescent="0.35">
      <c r="A29">
        <v>28</v>
      </c>
      <c r="B29">
        <v>28</v>
      </c>
      <c r="C29" t="s">
        <v>218</v>
      </c>
      <c r="D29" t="str">
        <f t="shared" si="0"/>
        <v>INSERT INTO sm_ruta VALUES (28,28,"http://localhost:3783/SM/img/item28/");</v>
      </c>
    </row>
    <row r="30" spans="1:4" x14ac:dyDescent="0.35">
      <c r="A30">
        <v>29</v>
      </c>
      <c r="B30">
        <v>29</v>
      </c>
      <c r="C30" t="s">
        <v>219</v>
      </c>
      <c r="D30" t="str">
        <f t="shared" si="0"/>
        <v>INSERT INTO sm_ruta VALUES (29,29,"http://localhost:3783/SM/img/item29/");</v>
      </c>
    </row>
    <row r="31" spans="1:4" x14ac:dyDescent="0.35">
      <c r="A31">
        <v>30</v>
      </c>
      <c r="B31">
        <v>30</v>
      </c>
      <c r="C31" t="s">
        <v>220</v>
      </c>
      <c r="D31" t="str">
        <f t="shared" si="0"/>
        <v>INSERT INTO sm_ruta VALUES (30,30,"http://localhost:3783/SM/img/item30/");</v>
      </c>
    </row>
    <row r="32" spans="1:4" x14ac:dyDescent="0.35">
      <c r="A32">
        <v>31</v>
      </c>
      <c r="B32">
        <v>31</v>
      </c>
      <c r="C32" t="s">
        <v>221</v>
      </c>
      <c r="D32" t="str">
        <f t="shared" si="0"/>
        <v>INSERT INTO sm_ruta VALUES (31,31,"http://localhost:3783/SM/img/item31/");</v>
      </c>
    </row>
    <row r="33" spans="1:4" x14ac:dyDescent="0.35">
      <c r="A33">
        <v>32</v>
      </c>
      <c r="B33">
        <v>32</v>
      </c>
      <c r="C33" t="s">
        <v>222</v>
      </c>
      <c r="D33" t="str">
        <f t="shared" si="0"/>
        <v>INSERT INTO sm_ruta VALUES (32,32,"http://localhost:3783/SM/img/item32/");</v>
      </c>
    </row>
    <row r="34" spans="1:4" x14ac:dyDescent="0.35">
      <c r="A34">
        <v>33</v>
      </c>
      <c r="B34">
        <v>33</v>
      </c>
      <c r="C34" t="s">
        <v>223</v>
      </c>
      <c r="D34" t="str">
        <f t="shared" si="0"/>
        <v>INSERT INTO sm_ruta VALUES (33,33,"http://localhost:3783/SM/img/item33/");</v>
      </c>
    </row>
    <row r="35" spans="1:4" x14ac:dyDescent="0.35">
      <c r="A35">
        <v>34</v>
      </c>
      <c r="B35">
        <v>34</v>
      </c>
      <c r="C35" t="s">
        <v>224</v>
      </c>
      <c r="D35" t="str">
        <f t="shared" si="0"/>
        <v>INSERT INTO sm_ruta VALUES (34,34,"http://localhost:3783/SM/img/item34/");</v>
      </c>
    </row>
    <row r="36" spans="1:4" x14ac:dyDescent="0.35">
      <c r="A36">
        <v>35</v>
      </c>
      <c r="B36">
        <v>35</v>
      </c>
      <c r="C36" t="s">
        <v>225</v>
      </c>
      <c r="D36" t="str">
        <f t="shared" si="0"/>
        <v>INSERT INTO sm_ruta VALUES (35,35,"http://localhost:3783/SM/img/item35/");</v>
      </c>
    </row>
    <row r="37" spans="1:4" x14ac:dyDescent="0.35">
      <c r="A37">
        <v>36</v>
      </c>
      <c r="B37">
        <v>36</v>
      </c>
      <c r="C37" t="s">
        <v>226</v>
      </c>
      <c r="D37" t="str">
        <f t="shared" si="0"/>
        <v>INSERT INTO sm_ruta VALUES (36,36,"http://localhost:3783/SM/img/item36/");</v>
      </c>
    </row>
    <row r="38" spans="1:4" x14ac:dyDescent="0.35">
      <c r="A38">
        <v>37</v>
      </c>
      <c r="B38">
        <v>37</v>
      </c>
      <c r="C38" t="s">
        <v>227</v>
      </c>
      <c r="D38" t="str">
        <f t="shared" si="0"/>
        <v>INSERT INTO sm_ruta VALUES (37,37,"http://localhost:3783/SM/img/item37/");</v>
      </c>
    </row>
    <row r="39" spans="1:4" x14ac:dyDescent="0.35">
      <c r="A39">
        <v>38</v>
      </c>
      <c r="B39">
        <v>38</v>
      </c>
      <c r="C39" t="s">
        <v>228</v>
      </c>
      <c r="D39" t="str">
        <f t="shared" si="0"/>
        <v>INSERT INTO sm_ruta VALUES (38,38,"http://localhost:3783/SM/img/item38/");</v>
      </c>
    </row>
    <row r="40" spans="1:4" x14ac:dyDescent="0.35">
      <c r="A40">
        <v>39</v>
      </c>
      <c r="B40">
        <v>39</v>
      </c>
      <c r="C40" t="s">
        <v>229</v>
      </c>
      <c r="D40" t="str">
        <f t="shared" si="0"/>
        <v>INSERT INTO sm_ruta VALUES (39,39,"http://localhost:3783/SM/img/item39/");</v>
      </c>
    </row>
    <row r="41" spans="1:4" x14ac:dyDescent="0.35">
      <c r="A41">
        <v>40</v>
      </c>
      <c r="B41">
        <v>40</v>
      </c>
      <c r="C41" t="s">
        <v>230</v>
      </c>
      <c r="D41" t="str">
        <f t="shared" si="0"/>
        <v>INSERT INTO sm_ruta VALUES (40,40,"http://localhost:3783/SM/img/item40/");</v>
      </c>
    </row>
    <row r="42" spans="1:4" x14ac:dyDescent="0.35">
      <c r="A42">
        <v>41</v>
      </c>
      <c r="B42">
        <v>41</v>
      </c>
      <c r="C42" t="s">
        <v>231</v>
      </c>
      <c r="D42" t="str">
        <f t="shared" si="0"/>
        <v>INSERT INTO sm_ruta VALUES (41,41,"http://localhost:3783/SM/img/item41/");</v>
      </c>
    </row>
    <row r="43" spans="1:4" x14ac:dyDescent="0.35">
      <c r="A43">
        <v>42</v>
      </c>
      <c r="B43">
        <v>42</v>
      </c>
      <c r="C43" t="s">
        <v>232</v>
      </c>
      <c r="D43" t="str">
        <f t="shared" si="0"/>
        <v>INSERT INTO sm_ruta VALUES (42,42,"http://localhost:3783/SM/img/item42/");</v>
      </c>
    </row>
    <row r="44" spans="1:4" x14ac:dyDescent="0.35">
      <c r="A44">
        <v>43</v>
      </c>
      <c r="B44">
        <v>43</v>
      </c>
      <c r="C44" t="s">
        <v>233</v>
      </c>
      <c r="D44" t="str">
        <f t="shared" si="0"/>
        <v>INSERT INTO sm_ruta VALUES (43,43,"http://localhost:3783/SM/img/item43/");</v>
      </c>
    </row>
    <row r="45" spans="1:4" x14ac:dyDescent="0.35">
      <c r="A45">
        <v>44</v>
      </c>
      <c r="B45">
        <v>44</v>
      </c>
      <c r="C45" t="s">
        <v>234</v>
      </c>
      <c r="D45" t="str">
        <f t="shared" si="0"/>
        <v>INSERT INTO sm_ruta VALUES (44,44,"http://localhost:3783/SM/img/item44/");</v>
      </c>
    </row>
    <row r="46" spans="1:4" x14ac:dyDescent="0.35">
      <c r="A46">
        <v>45</v>
      </c>
      <c r="B46">
        <v>45</v>
      </c>
      <c r="C46" t="s">
        <v>235</v>
      </c>
      <c r="D46" t="str">
        <f t="shared" si="0"/>
        <v>INSERT INTO sm_ruta VALUES (45,45,"http://localhost:3783/SM/img/item45/");</v>
      </c>
    </row>
    <row r="47" spans="1:4" x14ac:dyDescent="0.35">
      <c r="A47">
        <v>46</v>
      </c>
      <c r="B47">
        <v>46</v>
      </c>
      <c r="C47" t="s">
        <v>236</v>
      </c>
      <c r="D47" t="str">
        <f t="shared" si="0"/>
        <v>INSERT INTO sm_ruta VALUES (46,46,"http://localhost:3783/SM/img/item46/");</v>
      </c>
    </row>
    <row r="48" spans="1:4" x14ac:dyDescent="0.35">
      <c r="A48">
        <v>47</v>
      </c>
      <c r="B48">
        <v>47</v>
      </c>
      <c r="C48" t="s">
        <v>237</v>
      </c>
      <c r="D48" t="str">
        <f t="shared" si="0"/>
        <v>INSERT INTO sm_ruta VALUES (47,47,"http://localhost:3783/SM/img/item47/");</v>
      </c>
    </row>
    <row r="49" spans="1:4" x14ac:dyDescent="0.35">
      <c r="A49">
        <v>48</v>
      </c>
      <c r="B49">
        <v>48</v>
      </c>
      <c r="C49" t="s">
        <v>238</v>
      </c>
      <c r="D49" t="str">
        <f t="shared" si="0"/>
        <v>INSERT INTO sm_ruta VALUES (48,48,"http://localhost:3783/SM/img/item48/");</v>
      </c>
    </row>
    <row r="50" spans="1:4" x14ac:dyDescent="0.35">
      <c r="A50">
        <v>49</v>
      </c>
      <c r="B50">
        <v>49</v>
      </c>
      <c r="C50" t="s">
        <v>239</v>
      </c>
      <c r="D50" t="str">
        <f t="shared" si="0"/>
        <v>INSERT INTO sm_ruta VALUES (49,49,"http://localhost:3783/SM/img/item49/");</v>
      </c>
    </row>
    <row r="51" spans="1:4" x14ac:dyDescent="0.35">
      <c r="A51">
        <v>50</v>
      </c>
      <c r="B51">
        <v>50</v>
      </c>
      <c r="C51" t="s">
        <v>240</v>
      </c>
      <c r="D51" t="str">
        <f t="shared" si="0"/>
        <v>INSERT INTO sm_ruta VALUES (50,50,"http://localhost:3783/SM/img/item50/");</v>
      </c>
    </row>
    <row r="52" spans="1:4" x14ac:dyDescent="0.35">
      <c r="A52">
        <v>51</v>
      </c>
      <c r="B52">
        <v>51</v>
      </c>
      <c r="C52" t="s">
        <v>241</v>
      </c>
      <c r="D52" t="str">
        <f t="shared" si="0"/>
        <v>INSERT INTO sm_ruta VALUES (51,51,"http://localhost:3783/SM/img/item51/");</v>
      </c>
    </row>
    <row r="53" spans="1:4" x14ac:dyDescent="0.35">
      <c r="A53">
        <v>52</v>
      </c>
      <c r="B53">
        <v>52</v>
      </c>
      <c r="C53" t="s">
        <v>242</v>
      </c>
      <c r="D53" t="str">
        <f t="shared" si="0"/>
        <v>INSERT INTO sm_ruta VALUES (52,52,"http://localhost:3783/SM/img/item52/");</v>
      </c>
    </row>
    <row r="54" spans="1:4" x14ac:dyDescent="0.35">
      <c r="A54">
        <v>53</v>
      </c>
      <c r="B54">
        <v>53</v>
      </c>
      <c r="C54" t="s">
        <v>243</v>
      </c>
      <c r="D54" t="str">
        <f t="shared" si="0"/>
        <v>INSERT INTO sm_ruta VALUES (53,53,"http://localhost:3783/SM/img/item53/");</v>
      </c>
    </row>
    <row r="55" spans="1:4" x14ac:dyDescent="0.35">
      <c r="A55">
        <v>54</v>
      </c>
      <c r="B55">
        <v>54</v>
      </c>
      <c r="C55" t="s">
        <v>244</v>
      </c>
      <c r="D55" t="str">
        <f t="shared" si="0"/>
        <v>INSERT INTO sm_ruta VALUES (54,54,"http://localhost:3783/SM/img/item54/");</v>
      </c>
    </row>
    <row r="56" spans="1:4" x14ac:dyDescent="0.35">
      <c r="A56">
        <v>55</v>
      </c>
      <c r="B56">
        <v>55</v>
      </c>
      <c r="C56" t="s">
        <v>245</v>
      </c>
      <c r="D56" t="str">
        <f t="shared" si="0"/>
        <v>INSERT INTO sm_ruta VALUES (55,55,"http://localhost:3783/SM/img/item55/");</v>
      </c>
    </row>
    <row r="57" spans="1:4" x14ac:dyDescent="0.35">
      <c r="A57">
        <v>56</v>
      </c>
      <c r="B57">
        <v>56</v>
      </c>
      <c r="C57" t="s">
        <v>246</v>
      </c>
      <c r="D57" t="str">
        <f t="shared" si="0"/>
        <v>INSERT INTO sm_ruta VALUES (56,56,"http://localhost:3783/SM/img/item56/");</v>
      </c>
    </row>
    <row r="58" spans="1:4" x14ac:dyDescent="0.35">
      <c r="A58">
        <v>57</v>
      </c>
      <c r="B58">
        <v>57</v>
      </c>
      <c r="C58" t="s">
        <v>247</v>
      </c>
      <c r="D58" t="str">
        <f t="shared" si="0"/>
        <v>INSERT INTO sm_ruta VALUES (57,57,"http://localhost:3783/SM/img/item57/");</v>
      </c>
    </row>
    <row r="59" spans="1:4" x14ac:dyDescent="0.35">
      <c r="A59">
        <v>58</v>
      </c>
      <c r="B59">
        <v>58</v>
      </c>
      <c r="C59" t="s">
        <v>248</v>
      </c>
      <c r="D59" t="str">
        <f t="shared" si="0"/>
        <v>INSERT INTO sm_ruta VALUES (58,58,"http://localhost:3783/SM/img/item58/");</v>
      </c>
    </row>
    <row r="60" spans="1:4" x14ac:dyDescent="0.35">
      <c r="A60">
        <v>59</v>
      </c>
      <c r="B60">
        <v>59</v>
      </c>
      <c r="C60" t="s">
        <v>249</v>
      </c>
      <c r="D60" t="str">
        <f t="shared" si="0"/>
        <v>INSERT INTO sm_ruta VALUES (59,59,"http://localhost:3783/SM/img/item59/");</v>
      </c>
    </row>
    <row r="61" spans="1:4" x14ac:dyDescent="0.35">
      <c r="A61">
        <v>60</v>
      </c>
      <c r="B61">
        <v>60</v>
      </c>
      <c r="C61" t="s">
        <v>250</v>
      </c>
      <c r="D61" t="str">
        <f t="shared" si="0"/>
        <v>INSERT INTO sm_ruta VALUES (60,60,"http://localhost:3783/SM/img/item60/");</v>
      </c>
    </row>
    <row r="62" spans="1:4" x14ac:dyDescent="0.35">
      <c r="A62">
        <v>61</v>
      </c>
      <c r="B62">
        <v>61</v>
      </c>
      <c r="C62" t="s">
        <v>251</v>
      </c>
      <c r="D62" t="str">
        <f t="shared" si="0"/>
        <v>INSERT INTO sm_ruta VALUES (61,61,"http://localhost:3783/SM/img/item61/");</v>
      </c>
    </row>
    <row r="63" spans="1:4" x14ac:dyDescent="0.35">
      <c r="A63">
        <v>62</v>
      </c>
      <c r="B63">
        <v>62</v>
      </c>
      <c r="C63" t="s">
        <v>252</v>
      </c>
      <c r="D63" t="str">
        <f t="shared" si="0"/>
        <v>INSERT INTO sm_ruta VALUES (62,62,"http://localhost:3783/SM/img/item62/");</v>
      </c>
    </row>
    <row r="64" spans="1:4" x14ac:dyDescent="0.35">
      <c r="A64">
        <v>63</v>
      </c>
      <c r="B64">
        <v>63</v>
      </c>
      <c r="C64" t="s">
        <v>253</v>
      </c>
      <c r="D64" t="str">
        <f t="shared" si="0"/>
        <v>INSERT INTO sm_ruta VALUES (63,63,"http://localhost:3783/SM/img/item63/");</v>
      </c>
    </row>
    <row r="65" spans="1:4" x14ac:dyDescent="0.35">
      <c r="A65">
        <v>64</v>
      </c>
      <c r="B65">
        <v>64</v>
      </c>
      <c r="C65" t="s">
        <v>254</v>
      </c>
      <c r="D65" t="str">
        <f t="shared" si="0"/>
        <v>INSERT INTO sm_ruta VALUES (64,64,"http://localhost:3783/SM/img/item64/");</v>
      </c>
    </row>
    <row r="66" spans="1:4" x14ac:dyDescent="0.35">
      <c r="A66">
        <v>65</v>
      </c>
      <c r="B66">
        <v>65</v>
      </c>
      <c r="C66" t="s">
        <v>255</v>
      </c>
      <c r="D66" t="str">
        <f t="shared" si="0"/>
        <v>INSERT INTO sm_ruta VALUES (65,65,"http://localhost:3783/SM/img/item65/");</v>
      </c>
    </row>
    <row r="67" spans="1:4" x14ac:dyDescent="0.35">
      <c r="A67">
        <v>66</v>
      </c>
      <c r="B67">
        <v>66</v>
      </c>
      <c r="C67" t="s">
        <v>256</v>
      </c>
      <c r="D67" t="str">
        <f t="shared" ref="D67:D101" si="1">CONCATENATE("INSERT INTO sm_ruta VALUES (",A67,",",B67,",",,"""",C67,""");")</f>
        <v>INSERT INTO sm_ruta VALUES (66,66,"http://localhost:3783/SM/img/item66/");</v>
      </c>
    </row>
    <row r="68" spans="1:4" x14ac:dyDescent="0.35">
      <c r="A68">
        <v>67</v>
      </c>
      <c r="B68">
        <v>67</v>
      </c>
      <c r="C68" t="s">
        <v>257</v>
      </c>
      <c r="D68" t="str">
        <f t="shared" si="1"/>
        <v>INSERT INTO sm_ruta VALUES (67,67,"http://localhost:3783/SM/img/item67/");</v>
      </c>
    </row>
    <row r="69" spans="1:4" x14ac:dyDescent="0.35">
      <c r="A69">
        <v>68</v>
      </c>
      <c r="B69">
        <v>68</v>
      </c>
      <c r="C69" t="s">
        <v>258</v>
      </c>
      <c r="D69" t="str">
        <f t="shared" si="1"/>
        <v>INSERT INTO sm_ruta VALUES (68,68,"http://localhost:3783/SM/img/item68/");</v>
      </c>
    </row>
    <row r="70" spans="1:4" x14ac:dyDescent="0.35">
      <c r="A70">
        <v>69</v>
      </c>
      <c r="B70">
        <v>69</v>
      </c>
      <c r="C70" t="s">
        <v>259</v>
      </c>
      <c r="D70" t="str">
        <f t="shared" si="1"/>
        <v>INSERT INTO sm_ruta VALUES (69,69,"http://localhost:3783/SM/img/item69/");</v>
      </c>
    </row>
    <row r="71" spans="1:4" x14ac:dyDescent="0.35">
      <c r="A71">
        <v>70</v>
      </c>
      <c r="B71">
        <v>70</v>
      </c>
      <c r="C71" t="s">
        <v>260</v>
      </c>
      <c r="D71" t="str">
        <f t="shared" si="1"/>
        <v>INSERT INTO sm_ruta VALUES (70,70,"http://localhost:3783/SM/img/item70/");</v>
      </c>
    </row>
    <row r="72" spans="1:4" x14ac:dyDescent="0.35">
      <c r="A72">
        <v>71</v>
      </c>
      <c r="B72">
        <v>71</v>
      </c>
      <c r="C72" t="s">
        <v>261</v>
      </c>
      <c r="D72" t="str">
        <f t="shared" si="1"/>
        <v>INSERT INTO sm_ruta VALUES (71,71,"http://localhost:3783/SM/img/item71/");</v>
      </c>
    </row>
    <row r="73" spans="1:4" x14ac:dyDescent="0.35">
      <c r="A73">
        <v>72</v>
      </c>
      <c r="B73">
        <v>72</v>
      </c>
      <c r="C73" t="s">
        <v>262</v>
      </c>
      <c r="D73" t="str">
        <f t="shared" si="1"/>
        <v>INSERT INTO sm_ruta VALUES (72,72,"http://localhost:3783/SM/img/item72/");</v>
      </c>
    </row>
    <row r="74" spans="1:4" x14ac:dyDescent="0.35">
      <c r="A74">
        <v>73</v>
      </c>
      <c r="B74">
        <v>73</v>
      </c>
      <c r="C74" t="s">
        <v>263</v>
      </c>
      <c r="D74" t="str">
        <f t="shared" si="1"/>
        <v>INSERT INTO sm_ruta VALUES (73,73,"http://localhost:3783/SM/img/item73/");</v>
      </c>
    </row>
    <row r="75" spans="1:4" x14ac:dyDescent="0.35">
      <c r="A75">
        <v>74</v>
      </c>
      <c r="B75">
        <v>74</v>
      </c>
      <c r="C75" t="s">
        <v>264</v>
      </c>
      <c r="D75" t="str">
        <f t="shared" si="1"/>
        <v>INSERT INTO sm_ruta VALUES (74,74,"http://localhost:3783/SM/img/item74/");</v>
      </c>
    </row>
    <row r="76" spans="1:4" x14ac:dyDescent="0.35">
      <c r="A76">
        <v>75</v>
      </c>
      <c r="B76">
        <v>75</v>
      </c>
      <c r="C76" t="s">
        <v>265</v>
      </c>
      <c r="D76" t="str">
        <f t="shared" si="1"/>
        <v>INSERT INTO sm_ruta VALUES (75,75,"http://localhost:3783/SM/img/item75/");</v>
      </c>
    </row>
    <row r="77" spans="1:4" x14ac:dyDescent="0.35">
      <c r="A77">
        <v>76</v>
      </c>
      <c r="B77">
        <v>76</v>
      </c>
      <c r="C77" t="s">
        <v>266</v>
      </c>
      <c r="D77" t="str">
        <f t="shared" si="1"/>
        <v>INSERT INTO sm_ruta VALUES (76,76,"http://localhost:3783/SM/img/item76/");</v>
      </c>
    </row>
    <row r="78" spans="1:4" x14ac:dyDescent="0.35">
      <c r="A78">
        <v>77</v>
      </c>
      <c r="B78">
        <v>77</v>
      </c>
      <c r="C78" t="s">
        <v>267</v>
      </c>
      <c r="D78" t="str">
        <f t="shared" si="1"/>
        <v>INSERT INTO sm_ruta VALUES (77,77,"http://localhost:3783/SM/img/item77/");</v>
      </c>
    </row>
    <row r="79" spans="1:4" x14ac:dyDescent="0.35">
      <c r="A79">
        <v>78</v>
      </c>
      <c r="B79">
        <v>78</v>
      </c>
      <c r="C79" t="s">
        <v>268</v>
      </c>
      <c r="D79" t="str">
        <f t="shared" si="1"/>
        <v>INSERT INTO sm_ruta VALUES (78,78,"http://localhost:3783/SM/img/item78/");</v>
      </c>
    </row>
    <row r="80" spans="1:4" x14ac:dyDescent="0.35">
      <c r="A80">
        <v>79</v>
      </c>
      <c r="B80">
        <v>79</v>
      </c>
      <c r="C80" t="s">
        <v>269</v>
      </c>
      <c r="D80" t="str">
        <f t="shared" si="1"/>
        <v>INSERT INTO sm_ruta VALUES (79,79,"http://localhost:3783/SM/img/item79/");</v>
      </c>
    </row>
    <row r="81" spans="1:4" x14ac:dyDescent="0.35">
      <c r="A81">
        <v>80</v>
      </c>
      <c r="B81">
        <v>80</v>
      </c>
      <c r="C81" t="s">
        <v>270</v>
      </c>
      <c r="D81" t="str">
        <f t="shared" si="1"/>
        <v>INSERT INTO sm_ruta VALUES (80,80,"http://localhost:3783/SM/img/item80/");</v>
      </c>
    </row>
    <row r="82" spans="1:4" x14ac:dyDescent="0.35">
      <c r="A82">
        <v>81</v>
      </c>
      <c r="B82">
        <v>81</v>
      </c>
      <c r="C82" t="s">
        <v>271</v>
      </c>
      <c r="D82" t="str">
        <f t="shared" si="1"/>
        <v>INSERT INTO sm_ruta VALUES (81,81,"http://localhost:3783/SM/img/item81/");</v>
      </c>
    </row>
    <row r="83" spans="1:4" x14ac:dyDescent="0.35">
      <c r="A83">
        <v>82</v>
      </c>
      <c r="B83">
        <v>82</v>
      </c>
      <c r="C83" t="s">
        <v>272</v>
      </c>
      <c r="D83" t="str">
        <f t="shared" si="1"/>
        <v>INSERT INTO sm_ruta VALUES (82,82,"http://localhost:3783/SM/img/item82/");</v>
      </c>
    </row>
    <row r="84" spans="1:4" x14ac:dyDescent="0.35">
      <c r="A84">
        <v>83</v>
      </c>
      <c r="B84">
        <v>83</v>
      </c>
      <c r="C84" t="s">
        <v>273</v>
      </c>
      <c r="D84" t="str">
        <f t="shared" si="1"/>
        <v>INSERT INTO sm_ruta VALUES (83,83,"http://localhost:3783/SM/img/item83/");</v>
      </c>
    </row>
    <row r="85" spans="1:4" x14ac:dyDescent="0.35">
      <c r="A85">
        <v>84</v>
      </c>
      <c r="B85">
        <v>84</v>
      </c>
      <c r="C85" t="s">
        <v>274</v>
      </c>
      <c r="D85" t="str">
        <f t="shared" si="1"/>
        <v>INSERT INTO sm_ruta VALUES (84,84,"http://localhost:3783/SM/img/item84/");</v>
      </c>
    </row>
    <row r="86" spans="1:4" x14ac:dyDescent="0.35">
      <c r="A86">
        <v>85</v>
      </c>
      <c r="B86">
        <v>85</v>
      </c>
      <c r="C86" t="s">
        <v>275</v>
      </c>
      <c r="D86" t="str">
        <f t="shared" si="1"/>
        <v>INSERT INTO sm_ruta VALUES (85,85,"http://localhost:3783/SM/img/item85/");</v>
      </c>
    </row>
    <row r="87" spans="1:4" x14ac:dyDescent="0.35">
      <c r="A87">
        <v>86</v>
      </c>
      <c r="B87">
        <v>86</v>
      </c>
      <c r="C87" t="s">
        <v>276</v>
      </c>
      <c r="D87" t="str">
        <f t="shared" si="1"/>
        <v>INSERT INTO sm_ruta VALUES (86,86,"http://localhost:3783/SM/img/item86/");</v>
      </c>
    </row>
    <row r="88" spans="1:4" x14ac:dyDescent="0.35">
      <c r="A88">
        <v>87</v>
      </c>
      <c r="B88">
        <v>87</v>
      </c>
      <c r="C88" t="s">
        <v>277</v>
      </c>
      <c r="D88" t="str">
        <f t="shared" si="1"/>
        <v>INSERT INTO sm_ruta VALUES (87,87,"http://localhost:3783/SM/img/item87/");</v>
      </c>
    </row>
    <row r="89" spans="1:4" x14ac:dyDescent="0.35">
      <c r="A89">
        <v>88</v>
      </c>
      <c r="B89">
        <v>88</v>
      </c>
      <c r="C89" t="s">
        <v>278</v>
      </c>
      <c r="D89" t="str">
        <f t="shared" si="1"/>
        <v>INSERT INTO sm_ruta VALUES (88,88,"http://localhost:3783/SM/img/item88/");</v>
      </c>
    </row>
    <row r="90" spans="1:4" x14ac:dyDescent="0.35">
      <c r="A90">
        <v>89</v>
      </c>
      <c r="B90">
        <v>89</v>
      </c>
      <c r="C90" t="s">
        <v>279</v>
      </c>
      <c r="D90" t="str">
        <f t="shared" si="1"/>
        <v>INSERT INTO sm_ruta VALUES (89,89,"http://localhost:3783/SM/img/item89/");</v>
      </c>
    </row>
    <row r="91" spans="1:4" x14ac:dyDescent="0.35">
      <c r="A91">
        <v>90</v>
      </c>
      <c r="B91">
        <v>90</v>
      </c>
      <c r="C91" t="s">
        <v>280</v>
      </c>
      <c r="D91" t="str">
        <f t="shared" si="1"/>
        <v>INSERT INTO sm_ruta VALUES (90,90,"http://localhost:3783/SM/img/item90/");</v>
      </c>
    </row>
    <row r="92" spans="1:4" x14ac:dyDescent="0.35">
      <c r="A92">
        <v>91</v>
      </c>
      <c r="B92">
        <v>91</v>
      </c>
      <c r="C92" t="s">
        <v>281</v>
      </c>
      <c r="D92" t="str">
        <f t="shared" si="1"/>
        <v>INSERT INTO sm_ruta VALUES (91,91,"http://localhost:3783/SM/img/item91/");</v>
      </c>
    </row>
    <row r="93" spans="1:4" x14ac:dyDescent="0.35">
      <c r="A93">
        <v>92</v>
      </c>
      <c r="B93">
        <v>92</v>
      </c>
      <c r="C93" t="s">
        <v>282</v>
      </c>
      <c r="D93" t="str">
        <f t="shared" si="1"/>
        <v>INSERT INTO sm_ruta VALUES (92,92,"http://localhost:3783/SM/img/item92/");</v>
      </c>
    </row>
    <row r="94" spans="1:4" x14ac:dyDescent="0.35">
      <c r="A94">
        <v>93</v>
      </c>
      <c r="B94">
        <v>93</v>
      </c>
      <c r="C94" t="s">
        <v>283</v>
      </c>
      <c r="D94" t="str">
        <f t="shared" si="1"/>
        <v>INSERT INTO sm_ruta VALUES (93,93,"http://localhost:3783/SM/img/item93/");</v>
      </c>
    </row>
    <row r="95" spans="1:4" x14ac:dyDescent="0.35">
      <c r="A95">
        <v>94</v>
      </c>
      <c r="B95">
        <v>94</v>
      </c>
      <c r="C95" t="s">
        <v>284</v>
      </c>
      <c r="D95" t="str">
        <f t="shared" si="1"/>
        <v>INSERT INTO sm_ruta VALUES (94,94,"http://localhost:3783/SM/img/item94/");</v>
      </c>
    </row>
    <row r="96" spans="1:4" x14ac:dyDescent="0.35">
      <c r="A96">
        <v>95</v>
      </c>
      <c r="B96">
        <v>95</v>
      </c>
      <c r="C96" t="s">
        <v>285</v>
      </c>
      <c r="D96" t="str">
        <f t="shared" si="1"/>
        <v>INSERT INTO sm_ruta VALUES (95,95,"http://localhost:3783/SM/img/item95/");</v>
      </c>
    </row>
    <row r="97" spans="1:4" x14ac:dyDescent="0.35">
      <c r="A97">
        <v>96</v>
      </c>
      <c r="B97">
        <v>96</v>
      </c>
      <c r="C97" t="s">
        <v>286</v>
      </c>
      <c r="D97" t="str">
        <f t="shared" si="1"/>
        <v>INSERT INTO sm_ruta VALUES (96,96,"http://localhost:3783/SM/img/item96/");</v>
      </c>
    </row>
    <row r="98" spans="1:4" x14ac:dyDescent="0.35">
      <c r="A98">
        <v>97</v>
      </c>
      <c r="B98">
        <v>97</v>
      </c>
      <c r="C98" t="s">
        <v>287</v>
      </c>
      <c r="D98" t="str">
        <f t="shared" si="1"/>
        <v>INSERT INTO sm_ruta VALUES (97,97,"http://localhost:3783/SM/img/item97/");</v>
      </c>
    </row>
    <row r="99" spans="1:4" x14ac:dyDescent="0.35">
      <c r="A99">
        <v>98</v>
      </c>
      <c r="B99">
        <v>98</v>
      </c>
      <c r="C99" t="s">
        <v>288</v>
      </c>
      <c r="D99" t="str">
        <f t="shared" si="1"/>
        <v>INSERT INTO sm_ruta VALUES (98,98,"http://localhost:3783/SM/img/item98/");</v>
      </c>
    </row>
    <row r="100" spans="1:4" x14ac:dyDescent="0.35">
      <c r="A100">
        <v>99</v>
      </c>
      <c r="B100">
        <v>99</v>
      </c>
      <c r="C100" t="s">
        <v>289</v>
      </c>
      <c r="D100" t="str">
        <f t="shared" si="1"/>
        <v>INSERT INTO sm_ruta VALUES (99,99,"http://localhost:3783/SM/img/item99/");</v>
      </c>
    </row>
    <row r="101" spans="1:4" x14ac:dyDescent="0.35">
      <c r="A101">
        <v>100</v>
      </c>
      <c r="B101">
        <v>100</v>
      </c>
      <c r="C101" t="s">
        <v>290</v>
      </c>
      <c r="D101" t="str">
        <f t="shared" si="1"/>
        <v>INSERT INTO sm_ruta VALUES (100,100,"http://localhost:3783/SM/img/item100/");</v>
      </c>
    </row>
  </sheetData>
  <pageMargins left="0.7" right="0.7" top="0.75" bottom="0.75" header="0.3" footer="0.3"/>
  <pageSetup paperSize="9" orientation="portrait" horizontalDpi="4294967295" verticalDpi="4294967295"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29"/>
  <sheetViews>
    <sheetView workbookViewId="0">
      <selection activeCell="A2" sqref="A2:E29"/>
    </sheetView>
  </sheetViews>
  <sheetFormatPr defaultColWidth="10.90625" defaultRowHeight="14.5" x14ac:dyDescent="0.35"/>
  <cols>
    <col min="1" max="1" width="14" bestFit="1" customWidth="1"/>
    <col min="2" max="2" width="23.453125" bestFit="1" customWidth="1"/>
    <col min="3" max="3" width="19.81640625" bestFit="1" customWidth="1"/>
  </cols>
  <sheetData>
    <row r="1" spans="1:5" x14ac:dyDescent="0.35">
      <c r="A1" s="1" t="s">
        <v>14</v>
      </c>
      <c r="B1" s="1" t="s">
        <v>19</v>
      </c>
      <c r="C1" s="1" t="s">
        <v>33</v>
      </c>
      <c r="D1" s="1" t="s">
        <v>5</v>
      </c>
      <c r="E1" s="1" t="s">
        <v>3</v>
      </c>
    </row>
    <row r="2" spans="1:5" x14ac:dyDescent="0.35">
      <c r="A2">
        <v>1</v>
      </c>
      <c r="B2" t="s">
        <v>291</v>
      </c>
      <c r="C2" t="s">
        <v>292</v>
      </c>
      <c r="D2">
        <v>1</v>
      </c>
      <c r="E2" t="str">
        <f>CONCATENATE("INSERT INTO sm_usoyforma VALUES (",A2,",","""",B2,"""",",","""",C2,"""",",",D2,");")</f>
        <v>INSERT INTO sm_usoyforma VALUES (1,"Cántaros","Las formas básicas proceden del Preclásico Temprano y Medio, donde el inventario cerámico incluye grandes tinajas sin cuello.",1);</v>
      </c>
    </row>
    <row r="3" spans="1:5" x14ac:dyDescent="0.35">
      <c r="A3">
        <v>2</v>
      </c>
      <c r="B3" t="s">
        <v>293</v>
      </c>
      <c r="C3" t="s">
        <v>294</v>
      </c>
      <c r="D3">
        <v>1</v>
      </c>
      <c r="E3" t="str">
        <f t="shared" ref="E3:E29" si="0">CONCATENATE("INSERT INTO sm_usoyforma VALUES (",A3,",","""",B3,"""",",","""",C3,"""",",",D3,");")</f>
        <v>INSERT INTO sm_usoyforma VALUES (2,"Cuencos","Según la concepción más aceptada así se le denomina a las vasijas cuyo diámetro es igual o mayor a su altura, con variantes en la profundidad y diámetro sin llegar al extremo como en el caso de los platos.",1);</v>
      </c>
    </row>
    <row r="4" spans="1:5" x14ac:dyDescent="0.35">
      <c r="A4">
        <v>3</v>
      </c>
      <c r="B4" t="s">
        <v>295</v>
      </c>
      <c r="C4" t="s">
        <v>296</v>
      </c>
      <c r="D4">
        <v>1</v>
      </c>
      <c r="E4" t="str">
        <f t="shared" si="0"/>
        <v>INSERT INTO sm_usoyforma VALUES (3,"Esculpidos / Tallados","La destreza artística de los talladores y escultores mayas quedó manifiesta en diversidad de superficies. Fue amplia la cantidad de monumentos como estelas, dinteles y altares, pero también hubo preferencia por objetos de menor tamaño incluyendo artefactos portátiles. La colección aquí representada que incluye diversidad de usos y formas como fragmentos de altar, mascarones de estuco, placas de piedra verde, piedras de moler, yugos, así como talla en hueso y concha.",1);</v>
      </c>
    </row>
    <row r="5" spans="1:5" x14ac:dyDescent="0.35">
      <c r="A5">
        <v>4</v>
      </c>
      <c r="B5" t="s">
        <v>297</v>
      </c>
      <c r="C5" t="s">
        <v>298</v>
      </c>
      <c r="D5">
        <v>1</v>
      </c>
      <c r="E5" t="str">
        <f t="shared" si="0"/>
        <v>INSERT INTO sm_usoyforma VALUES (4,"Figurilla","Las figurillas son objetos mayoritariamente elaborados en cerámica, aunque los hay en piedra verde e incluso en hueso como los aquí mostrados. Generalmente son representaciones antropomorfas que se han encontrado desde los estratos más antiguos junto a las primeras cerámicas, entonces fueron modeladas a mano. Las más antiguas figurillas presentan características individuales y no hay una homogeneidad de estilos, si bien fue una tradición ampliamente difundida en Mesoamérica. El inventario de este tipo de objetos se incrementó durante el Preclásico Medio y Tardío aunque comenzaron a ser más uniformes en su estilo. Entrado el Clásico Temprano hubo un cese en su fabricación, lo cual sigue siendo un asunto intrigante, pero finalmente la antigua tradición fue retomada pero con ya notables modificaciones durante el Clásico Tardío.",1);</v>
      </c>
    </row>
    <row r="6" spans="1:5" x14ac:dyDescent="0.35">
      <c r="A6">
        <v>5</v>
      </c>
      <c r="B6" t="s">
        <v>299</v>
      </c>
      <c r="C6" t="s">
        <v>300</v>
      </c>
      <c r="D6">
        <v>1</v>
      </c>
      <c r="E6" t="str">
        <f t="shared" si="0"/>
        <v>INSERT INTO sm_usoyforma VALUES (5,"Instrumentos Sonoros","Una característica casi universal de todas las culturas es el apego hacia la creación musical, práctica tan antigua como el mismo ser humano y de la cual los mayas prehispánicos también supieron cultivar. No obstante las variaciones de instrumentos solamente contemplaron dos tipos en general: los del tipo membranófonos, como tambores y percutores; y los aerófonos, es decir los instrumentos de viento como trompetas, silbatos y flautas.\nLa colección que aquí se presenta contiene solamente del tipo aerófono, presentando variación en cuanto a material y forma, acentuando la preferencia por las formas humanas elaboradas en barro cocido, aunque las elaboradas en concha son destacadas y atractivas excepciones.",1);</v>
      </c>
    </row>
    <row r="7" spans="1:5" x14ac:dyDescent="0.35">
      <c r="A7">
        <v>6</v>
      </c>
      <c r="B7" t="s">
        <v>301</v>
      </c>
      <c r="C7" t="s">
        <v>302</v>
      </c>
      <c r="D7">
        <v>1</v>
      </c>
      <c r="E7" t="str">
        <f t="shared" si="0"/>
        <v>INSERT INTO sm_usoyforma VALUES (6,"Incensarios","Es una vasija de diversas formas, que puede diferir del contexto o procedencia y sobre todo es variante en el tiempo. Su función básica es la de quemar incienso, lo cual le da una connotación ritual. Este tipo de vasijas está presente durante toda la ocupación prehispánica e incluso sobrevivió al proceso de conquista.",1);</v>
      </c>
    </row>
    <row r="8" spans="1:5" x14ac:dyDescent="0.35">
      <c r="A8">
        <v>7</v>
      </c>
      <c r="B8" t="s">
        <v>303</v>
      </c>
      <c r="C8" t="s">
        <v>304</v>
      </c>
      <c r="D8">
        <v>1</v>
      </c>
      <c r="E8" t="str">
        <f t="shared" si="0"/>
        <v>INSERT INTO sm_usoyforma VALUES (7,"Morteros","Son utensilios, preferentemente de piedra, que sirven para machacar distintas sustancias como especias, semillas o extractas alucinógenas. Generalmente utilizados en la preparación de alimentos.",1);</v>
      </c>
    </row>
    <row r="9" spans="1:5" x14ac:dyDescent="0.35">
      <c r="A9">
        <v>8</v>
      </c>
      <c r="B9" t="s">
        <v>305</v>
      </c>
      <c r="C9" t="s">
        <v>306</v>
      </c>
      <c r="D9">
        <v>1</v>
      </c>
      <c r="E9" t="str">
        <f t="shared" si="0"/>
        <v>INSERT INTO sm_usoyforma VALUES (8,"Ollas","Las ollas son cuencos profundos y con boca ancha, usualmente es un artefacto de cocina que servía para hervir algún alimento.",1);</v>
      </c>
    </row>
    <row r="10" spans="1:5" x14ac:dyDescent="0.35">
      <c r="A10">
        <v>9</v>
      </c>
      <c r="B10" t="s">
        <v>307</v>
      </c>
      <c r="C10" t="s">
        <v>308</v>
      </c>
      <c r="D10">
        <v>1</v>
      </c>
      <c r="E10" t="str">
        <f t="shared" si="0"/>
        <v>INSERT INTO sm_usoyforma VALUES (9,"Piedras de moler","Como su nombre lo indica es un instrumento que sirve para la molienda de semillas y usualmente es cóncavo. Este tipo de artefacto fue ampliamente difundido en toda Mesoámerica, pues conlleva una actividad cotidiana y de sustento. Tales instrumentos suelen estar acompañados de las manos de moler y a este conjunto se le conoce como metate. Una característica en el desarrollo histórico de las piedras de moler es que las fabricadas durante el Preclásico carecen de soportes, mientras que las elaboradas en el periodo Clásico pueden ser trípodes o tetrápodos.",1);</v>
      </c>
    </row>
    <row r="11" spans="1:5" x14ac:dyDescent="0.35">
      <c r="A11">
        <v>10</v>
      </c>
      <c r="B11" t="s">
        <v>309</v>
      </c>
      <c r="C11" t="s">
        <v>310</v>
      </c>
      <c r="D11">
        <v>1</v>
      </c>
      <c r="E11" t="str">
        <f t="shared" si="0"/>
        <v>INSERT INTO sm_usoyforma VALUES (10,"Sellos","Los sellos representan un elemento común en diversos contextos arqueológicos a lo largo del área mesoamericana, presentes prácticamente en toda la época prehispánica. Estos fueron principalmente elaborados en barro, si bien existen algunos en piedra. Estos fueron planos o cilíndricos, donde los primeros se estampaban mediante la presión y los segundos mediante la rotación del sello sobre una superficie. Muchas representaciones iconográficas muestran grabados en la piel de diversos personajes que se corresponden con formas encontradas en diversos sellos.\nEl ejemplar que aquí se presenta contiene motivos zoomorfos, posiblemente sean monos con integración de elementos fitomorfos, es decir elementos vegetales.",1);</v>
      </c>
    </row>
    <row r="12" spans="1:5" x14ac:dyDescent="0.35">
      <c r="A12">
        <v>11</v>
      </c>
      <c r="B12" t="s">
        <v>311</v>
      </c>
      <c r="C12" t="s">
        <v>312</v>
      </c>
      <c r="D12">
        <v>1</v>
      </c>
      <c r="E12" t="str">
        <f t="shared" si="0"/>
        <v>INSERT INTO sm_usoyforma VALUES (11,"Urnas","Por lo general cuencos grandes y profundos que tienen varios usos pero primordialmente para guardar los restos o cenizas de difuntos. Muchas de las urnas portan motivos antropomorfos y zoomorfos o una combinación de ambas incluyendo soportes.",1);</v>
      </c>
    </row>
    <row r="13" spans="1:5" x14ac:dyDescent="0.35">
      <c r="A13">
        <v>12</v>
      </c>
      <c r="B13" t="s">
        <v>313</v>
      </c>
      <c r="C13" t="s">
        <v>314</v>
      </c>
      <c r="D13">
        <v>1</v>
      </c>
      <c r="E13" t="str">
        <f t="shared" si="0"/>
        <v>INSERT INTO sm_usoyforma VALUES (12,"Vasijas","Las vasijas de tipo zapato son características del Preclásico Medio, también las vasijas con vertedera.",1);</v>
      </c>
    </row>
    <row r="14" spans="1:5" x14ac:dyDescent="0.35">
      <c r="A14">
        <v>13</v>
      </c>
      <c r="B14" t="s">
        <v>315</v>
      </c>
      <c r="C14" t="s">
        <v>316</v>
      </c>
      <c r="D14">
        <v>1</v>
      </c>
      <c r="E14" t="str">
        <f t="shared" si="0"/>
        <v>INSERT INTO sm_usoyforma VALUES (13,"Vasos","Los vasos en un nivel muy general pueden denominarse como vasijas cuya altura siempre es mayor que su diámetro. Por lo general las paredes de los vasos son verticales, aunque los hay con leves curvas divergentes o convergentes, las bases pueden ser planas o con soportes de tipo tetrápode o trípode. En cuanto a las decoraciones estas son muy variantes destacando la policromía durante el Clásico o los denominados vasos tipo códice con representación de escenas míticas y escritura jeroglífica.",1);</v>
      </c>
    </row>
    <row r="15" spans="1:5" x14ac:dyDescent="0.35">
      <c r="A15">
        <v>14</v>
      </c>
      <c r="B15" t="s">
        <v>317</v>
      </c>
      <c r="C15" t="s">
        <v>318</v>
      </c>
      <c r="D15">
        <v>1</v>
      </c>
      <c r="E15" t="str">
        <f t="shared" si="0"/>
        <v>INSERT INTO sm_usoyforma VALUES (14,"Glíficos","Se dice que uno de los logros más notables en la historia del ser humano fue la invención de la escritura. Avance científico e intelectual que no muchas culturas de la antigüedad lograron desarrollar, pero que la cultura maya puede presumir estar dentro de ese selecto número de sociedades capaces de crear un sistema que expresara el lenguaje hablado en caracteres escritos. Este sistema de escritura comúnmente llamado jeroglífico, en referencia al sistema creado en el antiguo Egipto, fue un complejo conjunto de símbolos desarrollado posiblemente desde el Preclásico Tardío y perfeccionado durante el Clásico. Conformado por aproximadamente 800 símbolos diferentes que integran un sistema mixto de tipo logo-silábico, es decir, que emplea logogramas que significan palabras completas, sílabas y vocales que complementan el sistema.\nFue tan amplia la difusión de este sistema entre los grupos de poder de las ciudades mayas que pueden encontrarse referencias escritas en casi todos los materiales conocidos de aquella época. Generalmente la escritura fue desarrollada como medio propagandístico de las élites gobernantes, principalmente en los grandes monumentos que relatan la historia política y dinástica de las ciudades clásicas. Por otro lado los objetos portátiles con escritura hacen referencia al uso de tales objetos, nombres de artistas, escribanos o incluso algunas narraciones míticas.\nEn la muestra de esta aplicación se presentan algunos ejemplares de cerámica con escritura maya, además de un fragmento de altar y el recién descubierto Panel V de la Corona, el cual hace referencia a la muy promovida fecha 4 ajaw 3 kank’in, correspondiente al 21 de diciembre de 2012.",1);</v>
      </c>
    </row>
    <row r="16" spans="1:5" x14ac:dyDescent="0.35">
      <c r="A16">
        <v>15</v>
      </c>
      <c r="B16" t="s">
        <v>319</v>
      </c>
      <c r="C16" t="s">
        <v>320</v>
      </c>
      <c r="D16">
        <v>2</v>
      </c>
      <c r="E16" t="str">
        <f t="shared" si="0"/>
        <v>INSERT INTO sm_usoyforma VALUES (15,"Jars","The most basic forms date from the Early and Main Pre-Classical Period, in which the inventory of ceramics consists primarily of big clay jugs without bottleneck.",2);</v>
      </c>
    </row>
    <row r="17" spans="1:5" x14ac:dyDescent="0.35">
      <c r="A17">
        <v>16</v>
      </c>
      <c r="B17" t="s">
        <v>321</v>
      </c>
      <c r="C17" t="s">
        <v>322</v>
      </c>
      <c r="D17">
        <v>2</v>
      </c>
      <c r="E17" t="str">
        <f t="shared" si="0"/>
        <v>INSERT INTO sm_usoyforma VALUES (16,"Bowls","According to the most common definition, a bowl is a type of container, that has a diameter equal or mayor compared to its height. There are variations concerning profoundness and diameter, without ever reaching an extreme relation like plates.",2);</v>
      </c>
    </row>
    <row r="18" spans="1:5" x14ac:dyDescent="0.35">
      <c r="A18">
        <v>17</v>
      </c>
      <c r="B18" t="s">
        <v>323</v>
      </c>
      <c r="C18" t="s">
        <v>324</v>
      </c>
      <c r="D18">
        <v>2</v>
      </c>
      <c r="E18" t="str">
        <f t="shared" si="0"/>
        <v>INSERT INTO sm_usoyforma VALUES (17,"Gouging/Engraving","The artistic craftsmanship of Mayan engravers and artisans skilled in gouging techniques has been conserved in the diversity of surfaces. There was a large quantity of monuments like steles, lintels and altars, even if there was a significant preference for smaller artefacts, like portable objects as well. The present collection includes distinct uses and forms like altar fragments, figureheads made of stucco, boards made of green stone, millstones, yokes, and engraved shells and bones.",2);</v>
      </c>
    </row>
    <row r="19" spans="1:5" x14ac:dyDescent="0.35">
      <c r="A19">
        <v>18</v>
      </c>
      <c r="B19" t="s">
        <v>325</v>
      </c>
      <c r="C19" t="s">
        <v>326</v>
      </c>
      <c r="D19">
        <v>2</v>
      </c>
      <c r="E19" t="str">
        <f t="shared" si="0"/>
        <v>INSERT INTO sm_usoyforma VALUES (18,"Figurines","Figurines are objects mainly fabricated of ceramic material, although there are samples made from green stone and even bone, like the examples shown here. They are in general anthropomorphic representations that have been found since the eldest strata at the same time as the first ceramic works were found. The Figurines were moulded in handicraft. The most antique Figurines represent individual characteristics with no stylistic homogeneity. This tradition was nevertheless widely spread in Mesoamerica. The inventory of this type of objects was incremented during the Main and Late Pre-Classical Period, though their style became more uniform. By the start of the Classical Period their fabrication ceased, which is an interesting issue. The tradition was however reanimated during the Late Classical Period, but with notable modifications.",2);</v>
      </c>
    </row>
    <row r="20" spans="1:5" x14ac:dyDescent="0.35">
      <c r="A20">
        <v>19</v>
      </c>
      <c r="B20" t="s">
        <v>327</v>
      </c>
      <c r="C20" t="s">
        <v>328</v>
      </c>
      <c r="D20">
        <v>2</v>
      </c>
      <c r="E20" t="str">
        <f t="shared" si="0"/>
        <v>INSERT INTO sm_usoyforma VALUES (19,"Audio-Instruments","An almost universal characteristic of every culture is the adherence to the creation of music, a practise as old as humanity itself and which the Maya also cultivated. Yet the variation of musical instruments includes only two different types: the membrane-based type, like drums and percussion instruments, aero-phone instruments, wind-instruments so to speak, such as trumpets, whistles and flutes.\nThe here presented collection contains exclusively instruments of the aero-phone type, presenting variations concerning material and form, in which a clear preference for humanly constructed forms (terracotta) is expressed, even though the ones constructed from shells are an impressive and outstanding exception.",2);</v>
      </c>
    </row>
    <row r="21" spans="1:5" x14ac:dyDescent="0.35">
      <c r="A21">
        <v>20</v>
      </c>
      <c r="B21" t="s">
        <v>329</v>
      </c>
      <c r="C21" t="s">
        <v>330</v>
      </c>
      <c r="D21">
        <v>2</v>
      </c>
      <c r="E21" t="str">
        <f t="shared" si="0"/>
        <v>INSERT INTO sm_usoyforma VALUES (20,"Censers (Thuribles)","These are diversely shaped containers, differing after their context and origin (but in the first place over time), that are basically used for the religious cremation of incense, which gives the object a ritualistic connotation. This type of containers was present during the whole Pre-Hispanic occupation and even survived the process of the Conquista.",2);</v>
      </c>
    </row>
    <row r="22" spans="1:5" x14ac:dyDescent="0.35">
      <c r="A22">
        <v>21</v>
      </c>
      <c r="B22" t="s">
        <v>331</v>
      </c>
      <c r="C22" t="s">
        <v>332</v>
      </c>
      <c r="D22">
        <v>2</v>
      </c>
      <c r="E22" t="str">
        <f t="shared" si="0"/>
        <v>INSERT INTO sm_usoyforma VALUES (21,"Mortars","These are objects, of stone by preference, that are used to mash different materials like spices, seeds or hallucinogenic extracts. They are principally used for the preparation of meals.",2);</v>
      </c>
    </row>
    <row r="23" spans="1:5" x14ac:dyDescent="0.35">
      <c r="A23">
        <v>22</v>
      </c>
      <c r="B23" t="s">
        <v>333</v>
      </c>
      <c r="C23" t="s">
        <v>334</v>
      </c>
      <c r="D23">
        <v>2</v>
      </c>
      <c r="E23" t="str">
        <f t="shared" si="0"/>
        <v>INSERT INTO sm_usoyforma VALUES (22,"Pots","Pots are deep bowls with wide mouths, they are usually kitchen artefacts that served in general to boil water and cook food.",2);</v>
      </c>
    </row>
    <row r="24" spans="1:5" x14ac:dyDescent="0.35">
      <c r="A24">
        <v>23</v>
      </c>
      <c r="B24" t="s">
        <v>335</v>
      </c>
      <c r="C24" t="s">
        <v>336</v>
      </c>
      <c r="D24">
        <v>2</v>
      </c>
      <c r="E24" t="str">
        <f t="shared" si="0"/>
        <v>INSERT INTO sm_usoyforma VALUES (23,"Millstones","According to their name, they are instruments used for the milling of seeds and usually they are concave. This type of artefact was widely spread in all Mesoamerica, since it entails an everyday activity that contributes to the means of subsistence. These instruments are usually accompanied by a certain type of hand-axe. This set of items is known by the word metate. A characteristic aspect in the development of millstones is the fact that the examples dating from the Pre-Classical Period dispense with a frame, while the more elaborate ones from the Classical Period tend to be tripods or even four-footed.",2);</v>
      </c>
    </row>
    <row r="25" spans="1:5" x14ac:dyDescent="0.35">
      <c r="A25">
        <v>24</v>
      </c>
      <c r="B25" t="s">
        <v>337</v>
      </c>
      <c r="C25" t="s">
        <v>338</v>
      </c>
      <c r="D25">
        <v>2</v>
      </c>
      <c r="E25" t="str">
        <f t="shared" si="0"/>
        <v>INSERT INTO sm_usoyforma VALUES (24,"Seals","The seals represent a common element in divers archaeological contexts throughout the Mesoamerican area, since they are present in practically all the Pre-Hispanic era. They were primordially worked in clay, although there are some examples made of stone. They were flat or cylindrical, of which the first kind was stamped applying pressure on top, and the second kind by rolling the seal over a surface. Many iconographic representations show engravings in the skin of different persons that correspond to some forms found upon distinct seals.\nThe here featured example contains animal related themes, possibly apes combined with motifs of vegetation.",2);</v>
      </c>
    </row>
    <row r="26" spans="1:5" x14ac:dyDescent="0.35">
      <c r="A26">
        <v>25</v>
      </c>
      <c r="B26" t="s">
        <v>339</v>
      </c>
      <c r="C26" t="s">
        <v>340</v>
      </c>
      <c r="D26">
        <v>2</v>
      </c>
      <c r="E26" t="str">
        <f t="shared" si="0"/>
        <v>INSERT INTO sm_usoyforma VALUES (25,"Urns","Urns are in general big and profound bowls that have distinct functions, but which are primarily used to preserve the rests or ashes of the deceased. Many of the urns feature anthropomorphic motifs and iconographic representations of animals or a combination of both. Even racks for urns have been found.",2);</v>
      </c>
    </row>
    <row r="27" spans="1:5" x14ac:dyDescent="0.35">
      <c r="A27">
        <v>26</v>
      </c>
      <c r="B27" t="s">
        <v>341</v>
      </c>
      <c r="C27" t="s">
        <v>342</v>
      </c>
      <c r="D27">
        <v>2</v>
      </c>
      <c r="E27" t="str">
        <f t="shared" si="0"/>
        <v>INSERT INTO sm_usoyforma VALUES (26,"Containers","The shoe shaped containers are a characteristic aspect of the Main Pre-Classical Period, as well as the ones with mouldboards.",2);</v>
      </c>
    </row>
    <row r="28" spans="1:5" x14ac:dyDescent="0.35">
      <c r="A28">
        <v>27</v>
      </c>
      <c r="B28" t="s">
        <v>343</v>
      </c>
      <c r="C28" t="s">
        <v>344</v>
      </c>
      <c r="D28">
        <v>2</v>
      </c>
      <c r="E28" t="str">
        <f t="shared" si="0"/>
        <v>INSERT INTO sm_usoyforma VALUES (27,"Cups","Cups can be defined – in a very general way – as containers whose height is always mayor in comparison to their diameter. The cups""' walls are generally vertical, although some examples show slight divergent or convergent curves. Their bases can be both flat or with tripod support frames. The decorations of these cups are very variable, and it""'s their polychromatic design that is outstanding during the Classical Period. Some cups belong to rituals and carry iconographic representations of mythological scenes and hieroglyphic scripture.",2);</v>
      </c>
    </row>
    <row r="29" spans="1:5" x14ac:dyDescent="0.35">
      <c r="A29">
        <v>28</v>
      </c>
      <c r="B29" t="s">
        <v>345</v>
      </c>
      <c r="C29" t="s">
        <v>346</v>
      </c>
      <c r="D29">
        <v>2</v>
      </c>
      <c r="E29" t="str">
        <f t="shared" si="0"/>
        <v>INSERT INTO sm_usoyforma VALUES (28,"Glyphs","It is said that one of the most notable merits in the history of mankind is the invention of writing. It is considered an intellectual and scientific progress that not many cultures in the antiquity achieved to develop. The Mayan culture however can pride itself of appertaining to the select number of societies that has been able to create a system of expressing spoken language in written characters. This writing system commonly known as Hieroglyphs, referring to the system created in ancient Egypt, was a complex conjunct of symbols, probably developed since the Late Pre-Classical Period and perfected during the Classical Period. Composed by approximately 800 different symbols the Mayan writing is a mixed, logo-syllabic writing system, this is to say that it uses logograms (symbols that designate complete words), syllables, and vowels that complete the system.\nThe diffusion of this system among the different groups of power in the Mayan cities was so vast that written references can be found upon nearly every material known at the time. The scripture was generally developed to the means of propaganda of the ruling elites, principally upon the great monuments that tell the political and dynastic history of the Classical cities. On the other hand there are portable objects, that have been written on, which refer to the use of the very object, names of artists, writers or even some mythic narrations.\nAmong the here presented samples there are some ceramic samples carrying Mayan scripture upon. There is also a fragment of an altar and the recently discovered Panel V of La Corona, which alludes to the very promoted date 4 Ajaw 3 Kank""'in, that corresponds to December 21. in 2012.",2);</v>
      </c>
    </row>
  </sheetData>
  <pageMargins left="0.7" right="0.7" top="0.75" bottom="0.75" header="0.3" footer="0.3"/>
  <pageSetup paperSize="9" orientation="portrait" horizontalDpi="4294967295" verticalDpi="4294967295"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201"/>
  <sheetViews>
    <sheetView workbookViewId="0">
      <selection activeCell="A2" sqref="A2:H201"/>
    </sheetView>
  </sheetViews>
  <sheetFormatPr defaultColWidth="10.90625" defaultRowHeight="14.5" x14ac:dyDescent="0.35"/>
  <cols>
    <col min="1" max="1" width="10" bestFit="1" customWidth="1"/>
    <col min="2" max="2" width="11" bestFit="1" customWidth="1"/>
    <col min="3" max="3" width="54.81640625" bestFit="1" customWidth="1"/>
    <col min="4" max="4" width="50.453125" bestFit="1" customWidth="1"/>
    <col min="5" max="5" width="37.54296875" bestFit="1" customWidth="1"/>
    <col min="6" max="6" width="21.54296875" customWidth="1"/>
  </cols>
  <sheetData>
    <row r="1" spans="1:8" x14ac:dyDescent="0.35">
      <c r="A1" s="1" t="s">
        <v>4</v>
      </c>
      <c r="B1" s="1" t="s">
        <v>32</v>
      </c>
      <c r="C1" s="1" t="s">
        <v>10</v>
      </c>
      <c r="D1" s="1" t="s">
        <v>18</v>
      </c>
      <c r="E1" s="1" t="s">
        <v>17</v>
      </c>
      <c r="F1" s="1" t="s">
        <v>20</v>
      </c>
      <c r="G1" s="1" t="s">
        <v>5</v>
      </c>
      <c r="H1" s="1" t="s">
        <v>3</v>
      </c>
    </row>
    <row r="2" spans="1:8" x14ac:dyDescent="0.35">
      <c r="A2">
        <v>1</v>
      </c>
      <c r="B2">
        <v>1</v>
      </c>
      <c r="C2" t="s">
        <v>347</v>
      </c>
      <c r="D2" t="s">
        <v>133</v>
      </c>
      <c r="E2" t="s">
        <v>80</v>
      </c>
      <c r="F2" t="s">
        <v>348</v>
      </c>
      <c r="G2">
        <v>1</v>
      </c>
      <c r="H2" t="str">
        <f>CONCATENATE("INSERT INTO sm_cedula VALUES (",A2,",",B2,",","""",C2,"""",",","""",D2,"""",",","""",E2,"""",",","""",F2,"""",",",G2,");")</f>
        <v>INSERT INTO sm_cedula VALUES (1,1,"Silbato Antropomorfo","Tierras Bajas, Cancuén, Petén","Clásico Tardío (600 a.C. – 900 d.C.)","22559 MNAE REG. 17.7.54.63",1);</v>
      </c>
    </row>
    <row r="3" spans="1:8" x14ac:dyDescent="0.35">
      <c r="A3">
        <v>2</v>
      </c>
      <c r="B3">
        <v>2</v>
      </c>
      <c r="C3" t="s">
        <v>347</v>
      </c>
      <c r="D3" t="s">
        <v>123</v>
      </c>
      <c r="E3" t="s">
        <v>80</v>
      </c>
      <c r="F3" t="s">
        <v>349</v>
      </c>
      <c r="G3">
        <v>1</v>
      </c>
      <c r="H3" t="str">
        <f t="shared" ref="H3:H66" si="0">CONCATENATE("INSERT INTO sm_cedula VALUES (",A3,",",B3,",","""",C3,"""",",","""",D3,"""",",","""",E3,"""",",","""",F3,"""",",",G3,");")</f>
        <v>INSERT INTO sm_cedula VALUES (2,2,"Silbato Antropomorfo","Tierras Altas, Nebaj, Quiché","Clásico Tardío (600 a.C. – 900 d.C.)","4728 MNAE REG. 1.1.1.518",1);</v>
      </c>
    </row>
    <row r="4" spans="1:8" x14ac:dyDescent="0.35">
      <c r="A4">
        <v>3</v>
      </c>
      <c r="B4">
        <v>3</v>
      </c>
      <c r="C4" t="s">
        <v>350</v>
      </c>
      <c r="D4" t="s">
        <v>123</v>
      </c>
      <c r="E4" t="s">
        <v>80</v>
      </c>
      <c r="F4" t="s">
        <v>351</v>
      </c>
      <c r="G4">
        <v>1</v>
      </c>
      <c r="H4" t="str">
        <f t="shared" si="0"/>
        <v>INSERT INTO sm_cedula VALUES (3,3,"Instrumento Musical Zoomorfo (Ave) ","Tierras Altas, Nebaj, Quiché","Clásico Tardío (600 a.C. – 900 d.C.)","7552 MNAE",1);</v>
      </c>
    </row>
    <row r="5" spans="1:8" x14ac:dyDescent="0.35">
      <c r="A5">
        <v>4</v>
      </c>
      <c r="B5">
        <v>4</v>
      </c>
      <c r="C5" t="s">
        <v>352</v>
      </c>
      <c r="D5" t="s">
        <v>125</v>
      </c>
      <c r="E5" t="s">
        <v>78</v>
      </c>
      <c r="F5" t="s">
        <v>353</v>
      </c>
      <c r="G5">
        <v>1</v>
      </c>
      <c r="H5" t="str">
        <f t="shared" si="0"/>
        <v>INSERT INTO sm_cedula VALUES (4,4,"Sello con Motivos Antropomorfos","Tierras Altas, Q’um’arcaj, Quiché","Clásico (250 a.C. – 900 d.C.)","8672 MNAE REG. 1.1.1.751",1);</v>
      </c>
    </row>
    <row r="6" spans="1:8" x14ac:dyDescent="0.35">
      <c r="A6">
        <v>5</v>
      </c>
      <c r="B6">
        <v>5</v>
      </c>
      <c r="C6" t="s">
        <v>354</v>
      </c>
      <c r="D6" t="s">
        <v>118</v>
      </c>
      <c r="E6" t="s">
        <v>82</v>
      </c>
      <c r="F6" t="s">
        <v>355</v>
      </c>
      <c r="G6">
        <v>1</v>
      </c>
      <c r="H6" t="str">
        <f t="shared" si="0"/>
        <v>INSERT INTO sm_cedula VALUES (5,5,"Cuenco con Tapadera Antropomorfa","Tierras Altas, Kaminaljuyu, Guatemala","Clásico Temprano (250 a.C. – 600 d.C.)","2413 a/b MNAE REG. 1.1.1.753 a/b",1);</v>
      </c>
    </row>
    <row r="7" spans="1:8" x14ac:dyDescent="0.35">
      <c r="A7">
        <v>6</v>
      </c>
      <c r="B7">
        <v>6</v>
      </c>
      <c r="C7" t="s">
        <v>354</v>
      </c>
      <c r="D7" t="s">
        <v>147</v>
      </c>
      <c r="E7" t="s">
        <v>82</v>
      </c>
      <c r="F7" t="s">
        <v>356</v>
      </c>
      <c r="G7">
        <v>1</v>
      </c>
      <c r="H7" t="str">
        <f t="shared" si="0"/>
        <v>INSERT INTO sm_cedula VALUES (6,6,"Cuenco con Tapadera Antropomorfa","Tierras Bajas, Uaxactún, Petén","Clásico Temprano (250 a.C. – 600 d.C.)","214 a/b MNAE REG. 1.1.1.515 a/b",1);</v>
      </c>
    </row>
    <row r="8" spans="1:8" x14ac:dyDescent="0.35">
      <c r="A8">
        <v>7</v>
      </c>
      <c r="B8">
        <v>7</v>
      </c>
      <c r="C8" t="s">
        <v>357</v>
      </c>
      <c r="D8" t="s">
        <v>145</v>
      </c>
      <c r="E8" t="s">
        <v>82</v>
      </c>
      <c r="F8" t="s">
        <v>358</v>
      </c>
      <c r="G8">
        <v>1</v>
      </c>
      <c r="H8" t="str">
        <f t="shared" si="0"/>
        <v>INSERT INTO sm_cedula VALUES (7,7,"Vaso Negro con Banda Glífica","Tierras Bajas, Tikal, Petén","Clásico Temprano (250 a.C. – 600 d.C.)","11132 MNAE REG. 1.1.1.9911",1);</v>
      </c>
    </row>
    <row r="9" spans="1:8" x14ac:dyDescent="0.35">
      <c r="A9">
        <v>8</v>
      </c>
      <c r="B9">
        <v>8</v>
      </c>
      <c r="C9" t="s">
        <v>359</v>
      </c>
      <c r="D9" t="s">
        <v>145</v>
      </c>
      <c r="E9" t="s">
        <v>82</v>
      </c>
      <c r="F9" t="s">
        <v>360</v>
      </c>
      <c r="G9">
        <v>1</v>
      </c>
      <c r="H9" t="str">
        <f t="shared" si="0"/>
        <v>INSERT INTO sm_cedula VALUES (8,8,"Vaso Polícromo","Tierras Bajas, Tikal, Petén","Clásico Temprano (250 a.C. – 600 d.C.)","11212 MNAE REG. 1.1.1.9913",1);</v>
      </c>
    </row>
    <row r="10" spans="1:8" x14ac:dyDescent="0.35">
      <c r="A10">
        <v>9</v>
      </c>
      <c r="B10">
        <v>9</v>
      </c>
      <c r="C10" t="s">
        <v>361</v>
      </c>
      <c r="D10" t="s">
        <v>118</v>
      </c>
      <c r="E10" t="s">
        <v>90</v>
      </c>
      <c r="F10" t="s">
        <v>362</v>
      </c>
      <c r="G10">
        <v>1</v>
      </c>
      <c r="H10" t="str">
        <f t="shared" si="0"/>
        <v>INSERT INTO sm_cedula VALUES (9,9,"Vaso Cilíndrico de Piedra Verde","Tierras Altas, Kaminaljuyu, Guatemala","Preclásico Tardío (250 a.C. – 250 d.C.)","2721 MNAE REG. 1.1.1.8174",1);</v>
      </c>
    </row>
    <row r="11" spans="1:8" x14ac:dyDescent="0.35">
      <c r="A11">
        <v>10</v>
      </c>
      <c r="B11">
        <v>10</v>
      </c>
      <c r="C11" t="s">
        <v>363</v>
      </c>
      <c r="D11" t="s">
        <v>119</v>
      </c>
      <c r="E11" t="s">
        <v>90</v>
      </c>
      <c r="F11" t="s">
        <v>364</v>
      </c>
      <c r="G11">
        <v>1</v>
      </c>
      <c r="H11" t="str">
        <f t="shared" si="0"/>
        <v>INSERT INTO sm_cedula VALUES (10,10,"Urna Antropomorfa","Tierras Altas, La Lagunita, Quiché","Preclásico Tardío (250 a.C. – 250 d.C.)","11756 a/b MNAE REG. 1.1.1.513 a/b",1);</v>
      </c>
    </row>
    <row r="12" spans="1:8" x14ac:dyDescent="0.35">
      <c r="A12">
        <v>11</v>
      </c>
      <c r="B12">
        <v>11</v>
      </c>
      <c r="C12" t="s">
        <v>365</v>
      </c>
      <c r="D12" t="s">
        <v>118</v>
      </c>
      <c r="E12" t="s">
        <v>82</v>
      </c>
      <c r="F12" t="s">
        <v>366</v>
      </c>
      <c r="G12">
        <v>1</v>
      </c>
      <c r="H12" t="str">
        <f t="shared" si="0"/>
        <v>INSERT INTO sm_cedula VALUES (11,11,"Vaso Trípode Estucado","Tierras Altas, Kaminaljuyu, Guatemala","Clásico Temprano (250 a.C. – 600 d.C.)","8 a/b MNAE REG. 1.1.1.3800 a/b",1);</v>
      </c>
    </row>
    <row r="13" spans="1:8" x14ac:dyDescent="0.35">
      <c r="A13">
        <v>12</v>
      </c>
      <c r="B13">
        <v>12</v>
      </c>
      <c r="C13" t="s">
        <v>359</v>
      </c>
      <c r="D13" t="s">
        <v>147</v>
      </c>
      <c r="E13" t="s">
        <v>80</v>
      </c>
      <c r="F13" t="s">
        <v>367</v>
      </c>
      <c r="G13">
        <v>1</v>
      </c>
      <c r="H13" t="str">
        <f t="shared" si="0"/>
        <v>INSERT INTO sm_cedula VALUES (12,12,"Vaso Polícromo","Tierras Bajas, Uaxactún, Petén","Clásico Tardío (600 a.C. – 900 d.C.)","318 MNAE REG. 1.1.1.531",1);</v>
      </c>
    </row>
    <row r="14" spans="1:8" x14ac:dyDescent="0.35">
      <c r="A14">
        <v>13</v>
      </c>
      <c r="B14">
        <v>13</v>
      </c>
      <c r="C14" t="s">
        <v>359</v>
      </c>
      <c r="D14" t="s">
        <v>145</v>
      </c>
      <c r="E14" t="s">
        <v>80</v>
      </c>
      <c r="F14" t="s">
        <v>368</v>
      </c>
      <c r="G14">
        <v>1</v>
      </c>
      <c r="H14" t="str">
        <f t="shared" si="0"/>
        <v>INSERT INTO sm_cedula VALUES (13,13,"Vaso Polícromo","Tierras Bajas, Tikal, Petén","Clásico Tardío (600 a.C. – 900 d.C.)","11418 MNAE REG. 1.1.1.551",1);</v>
      </c>
    </row>
    <row r="15" spans="1:8" x14ac:dyDescent="0.35">
      <c r="A15">
        <v>14</v>
      </c>
      <c r="B15">
        <v>14</v>
      </c>
      <c r="C15" t="s">
        <v>369</v>
      </c>
      <c r="D15" t="s">
        <v>142</v>
      </c>
      <c r="E15" t="s">
        <v>82</v>
      </c>
      <c r="F15" t="s">
        <v>370</v>
      </c>
      <c r="G15">
        <v>1</v>
      </c>
      <c r="H15" t="str">
        <f t="shared" si="0"/>
        <v>INSERT INTO sm_cedula VALUES (14,14,"Cuenco Trípode","Tierras Bajas, Salinas de los Nueve Cerros, Alta Verapaz","Clásico Temprano (250 a.C. – 600 d.C.)","9943 MNAE REG. 1.1.1.553",1);</v>
      </c>
    </row>
    <row r="16" spans="1:8" x14ac:dyDescent="0.35">
      <c r="A16">
        <v>15</v>
      </c>
      <c r="B16">
        <v>15</v>
      </c>
      <c r="C16" t="s">
        <v>371</v>
      </c>
      <c r="D16" t="s">
        <v>145</v>
      </c>
      <c r="E16" t="s">
        <v>82</v>
      </c>
      <c r="F16" t="s">
        <v>372</v>
      </c>
      <c r="G16">
        <v>1</v>
      </c>
      <c r="H16" t="str">
        <f t="shared" si="0"/>
        <v>INSERT INTO sm_cedula VALUES (15,15,"Vaso Tetrápode Polícromo con Tapadera","Tierras Bajas, Tikal, Petén","Clásico Temprano (250 a.C. – 600 d.C.)","11138 a/b MNAE REG. 1.1.1.199 a/b",1);</v>
      </c>
    </row>
    <row r="17" spans="1:8" x14ac:dyDescent="0.35">
      <c r="A17">
        <v>16</v>
      </c>
      <c r="B17">
        <v>16</v>
      </c>
      <c r="C17" t="s">
        <v>373</v>
      </c>
      <c r="D17" t="s">
        <v>129</v>
      </c>
      <c r="E17" t="s">
        <v>78</v>
      </c>
      <c r="F17" t="s">
        <v>374</v>
      </c>
      <c r="G17">
        <v>1</v>
      </c>
      <c r="H17" t="str">
        <f t="shared" si="0"/>
        <v>INSERT INTO sm_cedula VALUES (16,16,"Vaso Estucado","Tierras Bajas","Clásico (250 a.C. – 900 d.C.)","16303 MNAE REG. 1.1.1.362",1);</v>
      </c>
    </row>
    <row r="18" spans="1:8" x14ac:dyDescent="0.35">
      <c r="A18">
        <v>17</v>
      </c>
      <c r="B18">
        <v>17</v>
      </c>
      <c r="C18" t="s">
        <v>373</v>
      </c>
      <c r="D18" t="s">
        <v>121</v>
      </c>
      <c r="E18" t="s">
        <v>80</v>
      </c>
      <c r="F18" t="s">
        <v>375</v>
      </c>
      <c r="G18">
        <v>1</v>
      </c>
      <c r="H18" t="str">
        <f t="shared" si="0"/>
        <v>INSERT INTO sm_cedula VALUES (17,17,"Vaso Estucado","Tierras Altas, Los Encuentros, Baja Verapaz","Clásico Tardío (600 a.C. – 900 d.C.)","15361 MNAE REG. 1.1.1.505",1);</v>
      </c>
    </row>
    <row r="19" spans="1:8" x14ac:dyDescent="0.35">
      <c r="A19">
        <v>18</v>
      </c>
      <c r="B19">
        <v>18</v>
      </c>
      <c r="C19" t="s">
        <v>376</v>
      </c>
      <c r="D19" t="s">
        <v>119</v>
      </c>
      <c r="E19" t="s">
        <v>82</v>
      </c>
      <c r="F19" t="s">
        <v>377</v>
      </c>
      <c r="G19">
        <v>1</v>
      </c>
      <c r="H19" t="str">
        <f t="shared" si="0"/>
        <v>INSERT INTO sm_cedula VALUES (18,18,"Urna Zoomorfa","Tierras Altas, La Lagunita, Quiché","Clásico Temprano (250 a.C. – 600 d.C.)","9946 MNAE REG. 1.1.1.9895 a/b",1);</v>
      </c>
    </row>
    <row r="20" spans="1:8" x14ac:dyDescent="0.35">
      <c r="A20">
        <v>19</v>
      </c>
      <c r="B20">
        <v>19</v>
      </c>
      <c r="C20" t="s">
        <v>378</v>
      </c>
      <c r="D20" t="s">
        <v>134</v>
      </c>
      <c r="E20" t="s">
        <v>78</v>
      </c>
      <c r="F20" t="s">
        <v>379</v>
      </c>
      <c r="G20">
        <v>1</v>
      </c>
      <c r="H20" t="str">
        <f t="shared" si="0"/>
        <v>INSERT INTO sm_cedula VALUES (19,19,"Vaso Negro","Tierras Bajas, El Mirador, Guatemala","Clásico (250 a.C. – 900 d.C.)","10403 MNAE REG. 1.1.1.2170",1);</v>
      </c>
    </row>
    <row r="21" spans="1:8" x14ac:dyDescent="0.35">
      <c r="A21">
        <v>20</v>
      </c>
      <c r="B21">
        <v>20</v>
      </c>
      <c r="C21" t="s">
        <v>380</v>
      </c>
      <c r="D21" t="s">
        <v>127</v>
      </c>
      <c r="E21" t="s">
        <v>85</v>
      </c>
      <c r="F21" t="s">
        <v>381</v>
      </c>
      <c r="G21">
        <v>1</v>
      </c>
      <c r="H21" t="str">
        <f t="shared" si="0"/>
        <v>INSERT INTO sm_cedula VALUES (20,20,"Incensario Zoomorfo","Tierras Altas, San Andrés Sajcabajá, Quiché","Postclásico (900 a.C. – 1524 d.C.)","11485 a/b MNAE REG. 1.1.1.156",1);</v>
      </c>
    </row>
    <row r="22" spans="1:8" x14ac:dyDescent="0.35">
      <c r="A22">
        <v>21</v>
      </c>
      <c r="B22">
        <v>21</v>
      </c>
      <c r="C22" t="s">
        <v>382</v>
      </c>
      <c r="D22" t="s">
        <v>145</v>
      </c>
      <c r="E22" t="s">
        <v>82</v>
      </c>
      <c r="F22" t="s">
        <v>383</v>
      </c>
      <c r="G22">
        <v>1</v>
      </c>
      <c r="H22" t="str">
        <f t="shared" si="0"/>
        <v>INSERT INTO sm_cedula VALUES (21,21,"Vasto Tetrápode Polícromo con Tapadera","Tierras Bajas, Tikal, Petén","Clásico Temprano (250 a.C. – 600 d.C.)","11143 a/b MNAE REG. 1.1.1.506 a/b",1);</v>
      </c>
    </row>
    <row r="23" spans="1:8" x14ac:dyDescent="0.35">
      <c r="A23">
        <v>22</v>
      </c>
      <c r="B23">
        <v>22</v>
      </c>
      <c r="C23" t="s">
        <v>384</v>
      </c>
      <c r="D23" t="s">
        <v>118</v>
      </c>
      <c r="E23" t="s">
        <v>82</v>
      </c>
      <c r="F23" t="s">
        <v>385</v>
      </c>
      <c r="G23">
        <v>1</v>
      </c>
      <c r="H23" t="str">
        <f t="shared" si="0"/>
        <v>INSERT INTO sm_cedula VALUES (22,22,"Cuenco Estucado Antropomorfo con Tapadera","Tierras Altas, Kaminaljuyu, Guatemala","Clásico Temprano (250 a.C. – 600 d.C.)","2484 MNAE",1);</v>
      </c>
    </row>
    <row r="24" spans="1:8" x14ac:dyDescent="0.35">
      <c r="A24">
        <v>23</v>
      </c>
      <c r="B24">
        <v>23</v>
      </c>
      <c r="C24" t="s">
        <v>386</v>
      </c>
      <c r="D24" t="s">
        <v>112</v>
      </c>
      <c r="E24" t="s">
        <v>80</v>
      </c>
      <c r="F24" t="s">
        <v>387</v>
      </c>
      <c r="G24">
        <v>1</v>
      </c>
      <c r="H24" t="str">
        <f t="shared" si="0"/>
        <v>INSERT INTO sm_cedula VALUES (23,23,"Cuenco Polícromo","Tierras Altas","Clásico Tardío (600 a.C. – 900 d.C.)","20050 MNAE",1);</v>
      </c>
    </row>
    <row r="25" spans="1:8" x14ac:dyDescent="0.35">
      <c r="A25">
        <v>24</v>
      </c>
      <c r="B25">
        <v>24</v>
      </c>
      <c r="C25" t="s">
        <v>386</v>
      </c>
      <c r="D25" t="s">
        <v>129</v>
      </c>
      <c r="E25" t="s">
        <v>80</v>
      </c>
      <c r="F25" t="s">
        <v>388</v>
      </c>
      <c r="G25">
        <v>1</v>
      </c>
      <c r="H25" t="str">
        <f t="shared" si="0"/>
        <v>INSERT INTO sm_cedula VALUES (24,24,"Cuenco Polícromo","Tierras Bajas","Clásico Tardío (600 a.C. – 900 d.C.)","15888 MNAE REG. 1.4.37.57",1);</v>
      </c>
    </row>
    <row r="26" spans="1:8" x14ac:dyDescent="0.35">
      <c r="A26">
        <v>25</v>
      </c>
      <c r="B26">
        <v>25</v>
      </c>
      <c r="C26" t="s">
        <v>389</v>
      </c>
      <c r="D26" t="s">
        <v>129</v>
      </c>
      <c r="E26" t="s">
        <v>80</v>
      </c>
      <c r="F26" t="s">
        <v>390</v>
      </c>
      <c r="G26">
        <v>1</v>
      </c>
      <c r="H26" t="str">
        <f t="shared" si="0"/>
        <v>INSERT INTO sm_cedula VALUES (25,25,"Vaso con Decoración Incisa","Tierras Bajas","Clásico Tardío (600 a.C. – 900 d.C.)","8456 MNAE",1);</v>
      </c>
    </row>
    <row r="27" spans="1:8" x14ac:dyDescent="0.35">
      <c r="A27">
        <v>26</v>
      </c>
      <c r="B27">
        <v>26</v>
      </c>
      <c r="C27" t="s">
        <v>359</v>
      </c>
      <c r="D27" t="s">
        <v>145</v>
      </c>
      <c r="E27" t="s">
        <v>80</v>
      </c>
      <c r="F27" t="s">
        <v>391</v>
      </c>
      <c r="G27">
        <v>1</v>
      </c>
      <c r="H27" t="str">
        <f t="shared" si="0"/>
        <v>INSERT INTO sm_cedula VALUES (26,26,"Vaso Polícromo","Tierras Bajas, Tikal, Petén","Clásico Tardío (600 a.C. – 900 d.C.)","11419 MNAE",1);</v>
      </c>
    </row>
    <row r="28" spans="1:8" x14ac:dyDescent="0.35">
      <c r="A28">
        <v>27</v>
      </c>
      <c r="B28">
        <v>27</v>
      </c>
      <c r="C28" t="s">
        <v>392</v>
      </c>
      <c r="D28" t="s">
        <v>145</v>
      </c>
      <c r="E28" t="s">
        <v>80</v>
      </c>
      <c r="F28" t="s">
        <v>393</v>
      </c>
      <c r="G28">
        <v>1</v>
      </c>
      <c r="H28" t="str">
        <f t="shared" si="0"/>
        <v>INSERT INTO sm_cedula VALUES (27,27,"Vaso Cilíndrico de Jade","Tierras Bajas, Tikal, Petén","Clásico Tardío (600 a.C. – 900 d.C.)","11080 MNAE REG. 1.1.1.144",1);</v>
      </c>
    </row>
    <row r="29" spans="1:8" x14ac:dyDescent="0.35">
      <c r="A29">
        <v>28</v>
      </c>
      <c r="B29">
        <v>28</v>
      </c>
      <c r="C29" t="s">
        <v>359</v>
      </c>
      <c r="D29" t="s">
        <v>132</v>
      </c>
      <c r="E29" t="s">
        <v>80</v>
      </c>
      <c r="F29" t="s">
        <v>394</v>
      </c>
      <c r="G29">
        <v>1</v>
      </c>
      <c r="H29" t="str">
        <f t="shared" si="0"/>
        <v>INSERT INTO sm_cedula VALUES (28,28,"Vaso Polícromo","Tierras Bajas, Altar de Sacrificios, Guatemala","Clásico Tardío (600 a.C. – 900 d.C.)","7901 MNAE REG. 1.1.1.1505",1);</v>
      </c>
    </row>
    <row r="30" spans="1:8" x14ac:dyDescent="0.35">
      <c r="A30">
        <v>29</v>
      </c>
      <c r="B30">
        <v>29</v>
      </c>
      <c r="C30" t="s">
        <v>395</v>
      </c>
      <c r="D30" t="s">
        <v>118</v>
      </c>
      <c r="E30" t="s">
        <v>90</v>
      </c>
      <c r="F30" t="s">
        <v>396</v>
      </c>
      <c r="G30">
        <v>1</v>
      </c>
      <c r="H30" t="str">
        <f t="shared" si="0"/>
        <v>INSERT INTO sm_cedula VALUES (29,29,"Vasija Sibilante","Tierras Altas, Kaminaljuyu, Guatemala","Preclásico Tardío (250 a.C. – 250 d.C.)","2400 MNAE REG. 1.1.1.153",1);</v>
      </c>
    </row>
    <row r="31" spans="1:8" x14ac:dyDescent="0.35">
      <c r="A31">
        <v>30</v>
      </c>
      <c r="B31">
        <v>30</v>
      </c>
      <c r="C31" t="s">
        <v>397</v>
      </c>
      <c r="D31" t="s">
        <v>118</v>
      </c>
      <c r="E31" t="s">
        <v>90</v>
      </c>
      <c r="F31" t="s">
        <v>398</v>
      </c>
      <c r="G31">
        <v>1</v>
      </c>
      <c r="H31" t="str">
        <f t="shared" si="0"/>
        <v>INSERT INTO sm_cedula VALUES (30,30,"Caracol Inciso","Tierras Altas, Kaminaljuyu, Guatemala","Preclásico Tardío (250 a.C. – 250 d.C.)","4528 MNAE REG. 1.1.1.804",1);</v>
      </c>
    </row>
    <row r="32" spans="1:8" x14ac:dyDescent="0.35">
      <c r="A32">
        <v>31</v>
      </c>
      <c r="B32">
        <v>31</v>
      </c>
      <c r="C32" t="s">
        <v>399</v>
      </c>
      <c r="D32" t="s">
        <v>400</v>
      </c>
      <c r="E32" t="s">
        <v>90</v>
      </c>
      <c r="F32" t="s">
        <v>401</v>
      </c>
      <c r="G32">
        <v>1</v>
      </c>
      <c r="H32" t="str">
        <f t="shared" si="0"/>
        <v>INSERT INTO sm_cedula VALUES (31,31,"Olla con Efigie Zoomorfa","Tierras Altas, La Lagunita, Quiché ","Preclásico Tardío (250 a.C. – 250 d.C.)","9628 MNAE REG. 1.1.1.10185",1);</v>
      </c>
    </row>
    <row r="33" spans="1:8" x14ac:dyDescent="0.35">
      <c r="A33">
        <v>32</v>
      </c>
      <c r="B33">
        <v>32</v>
      </c>
      <c r="C33" t="s">
        <v>402</v>
      </c>
      <c r="D33" t="s">
        <v>400</v>
      </c>
      <c r="E33" t="s">
        <v>90</v>
      </c>
      <c r="F33" t="s">
        <v>403</v>
      </c>
      <c r="G33">
        <v>1</v>
      </c>
      <c r="H33" t="str">
        <f t="shared" si="0"/>
        <v>INSERT INTO sm_cedula VALUES (32,32,"Cuenco Tetrápode Estucado","Tierras Altas, La Lagunita, Quiché ","Preclásico Tardío (250 a.C. – 250 d.C.)","22489 MNAE REG. 1.1.1.10305",1);</v>
      </c>
    </row>
    <row r="34" spans="1:8" x14ac:dyDescent="0.35">
      <c r="A34">
        <v>33</v>
      </c>
      <c r="B34">
        <v>33</v>
      </c>
      <c r="C34" t="s">
        <v>404</v>
      </c>
      <c r="D34" t="s">
        <v>400</v>
      </c>
      <c r="E34" t="s">
        <v>90</v>
      </c>
      <c r="F34" t="s">
        <v>405</v>
      </c>
      <c r="G34">
        <v>1</v>
      </c>
      <c r="H34" t="str">
        <f t="shared" si="0"/>
        <v>INSERT INTO sm_cedula VALUES (33,33,"Urna con Efigie Antropomorfa","Tierras Altas, La Lagunita, Quiché ","Preclásico Tardío (250 a.C. – 250 d.C.)","11942 a/b MNAE REG. 1.1.1.9894 a/b",1);</v>
      </c>
    </row>
    <row r="35" spans="1:8" x14ac:dyDescent="0.35">
      <c r="A35">
        <v>34</v>
      </c>
      <c r="B35">
        <v>34</v>
      </c>
      <c r="C35" t="s">
        <v>406</v>
      </c>
      <c r="D35" t="s">
        <v>400</v>
      </c>
      <c r="E35" t="s">
        <v>90</v>
      </c>
      <c r="F35" t="s">
        <v>407</v>
      </c>
      <c r="G35">
        <v>1</v>
      </c>
      <c r="H35" t="str">
        <f t="shared" si="0"/>
        <v>INSERT INTO sm_cedula VALUES (34,34,"Cuenco Antropomorfo","Tierras Altas, La Lagunita, Quiché ","Preclásico Tardío (250 a.C. – 250 d.C.)","9945 MNAE REG. 1.1.1.3664",1);</v>
      </c>
    </row>
    <row r="36" spans="1:8" x14ac:dyDescent="0.35">
      <c r="A36">
        <v>35</v>
      </c>
      <c r="B36">
        <v>35</v>
      </c>
      <c r="C36" t="s">
        <v>408</v>
      </c>
      <c r="D36" t="s">
        <v>409</v>
      </c>
      <c r="E36" t="s">
        <v>82</v>
      </c>
      <c r="F36" t="s">
        <v>410</v>
      </c>
      <c r="G36">
        <v>1</v>
      </c>
      <c r="H36" t="str">
        <f t="shared" si="0"/>
        <v>INSERT INTO sm_cedula VALUES (35,35,"Cántaro Miniatura","Costa Sur, Escuintla ","Clásico Temprano (250 a.C. – 600 d.C.)","9637 MNAE REG. 1.1.1.9917",1);</v>
      </c>
    </row>
    <row r="37" spans="1:8" x14ac:dyDescent="0.35">
      <c r="A37">
        <v>36</v>
      </c>
      <c r="B37">
        <v>36</v>
      </c>
      <c r="C37" t="s">
        <v>411</v>
      </c>
      <c r="D37" t="s">
        <v>412</v>
      </c>
      <c r="E37" t="s">
        <v>85</v>
      </c>
      <c r="F37" t="s">
        <v>413</v>
      </c>
      <c r="G37">
        <v>1</v>
      </c>
      <c r="H37" t="str">
        <f t="shared" si="0"/>
        <v>INSERT INTO sm_cedula VALUES (36,36,"Cántaro Doble Antropomorfo","Tierras Altas, San Andrés Sajcabajá, Quiché ","Postclásico (900 a.C. – 1524 d.C.)","6605 MNAE REG. 1.1.1.2616",1);</v>
      </c>
    </row>
    <row r="38" spans="1:8" x14ac:dyDescent="0.35">
      <c r="A38">
        <v>37</v>
      </c>
      <c r="B38">
        <v>37</v>
      </c>
      <c r="C38" t="s">
        <v>414</v>
      </c>
      <c r="D38" t="s">
        <v>118</v>
      </c>
      <c r="E38" t="s">
        <v>90</v>
      </c>
      <c r="F38" t="s">
        <v>415</v>
      </c>
      <c r="G38">
        <v>1</v>
      </c>
      <c r="H38" t="str">
        <f t="shared" si="0"/>
        <v>INSERT INTO sm_cedula VALUES (37,37,"Incensario Negro de Tres Picos","Tierras Altas, Kaminaljuyu, Guatemala","Preclásico Tardío (250 a.C. – 250 d.C.)","20054 MNAE",1);</v>
      </c>
    </row>
    <row r="39" spans="1:8" x14ac:dyDescent="0.35">
      <c r="A39">
        <v>38</v>
      </c>
      <c r="B39">
        <v>38</v>
      </c>
      <c r="C39" t="s">
        <v>416</v>
      </c>
      <c r="D39" t="s">
        <v>141</v>
      </c>
      <c r="E39" t="s">
        <v>82</v>
      </c>
      <c r="F39" t="s">
        <v>417</v>
      </c>
      <c r="G39">
        <v>1</v>
      </c>
      <c r="H39" t="str">
        <f t="shared" si="0"/>
        <v>INSERT INTO sm_cedula VALUES (38,38,"Vasija Polícroma con Tapadera","Tierras Bajas, Río Azul, Petén","Clásico Temprano (250 a.C. – 600 d.C.)","12059 MNAE REG. 1.1.1.1488",1);</v>
      </c>
    </row>
    <row r="40" spans="1:8" x14ac:dyDescent="0.35">
      <c r="A40">
        <v>39</v>
      </c>
      <c r="B40">
        <v>39</v>
      </c>
      <c r="C40" t="s">
        <v>418</v>
      </c>
      <c r="D40" t="s">
        <v>107</v>
      </c>
      <c r="E40" t="s">
        <v>90</v>
      </c>
      <c r="F40" t="s">
        <v>419</v>
      </c>
      <c r="G40">
        <v>1</v>
      </c>
      <c r="H40" t="str">
        <f t="shared" si="0"/>
        <v>INSERT INTO sm_cedula VALUES (39,39,"Vasija con Efigie Antropomorfa","Costa Sur","Preclásico Tardío (250 a.C. – 250 d.C.)","7512 MNAE REG. 1.1.1.9250",1);</v>
      </c>
    </row>
    <row r="41" spans="1:8" x14ac:dyDescent="0.35">
      <c r="A41">
        <v>40</v>
      </c>
      <c r="B41">
        <v>40</v>
      </c>
      <c r="C41" t="s">
        <v>420</v>
      </c>
      <c r="D41" t="s">
        <v>115</v>
      </c>
      <c r="E41" t="s">
        <v>90</v>
      </c>
      <c r="F41" t="s">
        <v>421</v>
      </c>
      <c r="G41">
        <v>1</v>
      </c>
      <c r="H41" t="str">
        <f t="shared" si="0"/>
        <v>INSERT INTO sm_cedula VALUES (40,40,"Vasija Tipo Zapato","Tierras Altas, Chiboy, Huehuetenango","Preclásico Tardío (250 a.C. – 250 d.C.)","6418 MNAE REG. 1.1.1.554",1);</v>
      </c>
    </row>
    <row r="42" spans="1:8" x14ac:dyDescent="0.35">
      <c r="A42">
        <v>41</v>
      </c>
      <c r="B42">
        <v>41</v>
      </c>
      <c r="C42" t="s">
        <v>422</v>
      </c>
      <c r="D42" t="s">
        <v>119</v>
      </c>
      <c r="E42" t="s">
        <v>90</v>
      </c>
      <c r="F42" t="s">
        <v>423</v>
      </c>
      <c r="G42">
        <v>1</v>
      </c>
      <c r="H42" t="str">
        <f t="shared" si="0"/>
        <v>INSERT INTO sm_cedula VALUES (41,41,"Cuenco con Efigie Zoomorfa","Tierras Altas, La Lagunita, Quiché","Preclásico Tardío (250 a.C. – 250 d.C.)","MNAE 20311  REG. 1.1.1.3816",1);</v>
      </c>
    </row>
    <row r="43" spans="1:8" x14ac:dyDescent="0.35">
      <c r="A43">
        <v>42</v>
      </c>
      <c r="B43">
        <v>42</v>
      </c>
      <c r="C43" t="s">
        <v>424</v>
      </c>
      <c r="D43" t="s">
        <v>145</v>
      </c>
      <c r="E43" t="s">
        <v>82</v>
      </c>
      <c r="F43" t="s">
        <v>425</v>
      </c>
      <c r="G43">
        <v>1</v>
      </c>
      <c r="H43" t="str">
        <f t="shared" si="0"/>
        <v>INSERT INTO sm_cedula VALUES (42,42,"Cuenco Polícromo con Tapadera","Tierras Bajas, Tikal, Petén","Clásico Temprano (250 a.C. – 600 d.C.)","MNAE 11152 a/b  REG. 1.1.1.125 a/b",1);</v>
      </c>
    </row>
    <row r="44" spans="1:8" x14ac:dyDescent="0.35">
      <c r="A44">
        <v>43</v>
      </c>
      <c r="B44">
        <v>43</v>
      </c>
      <c r="C44" t="s">
        <v>424</v>
      </c>
      <c r="D44" t="s">
        <v>145</v>
      </c>
      <c r="E44" t="s">
        <v>82</v>
      </c>
      <c r="F44" t="s">
        <v>426</v>
      </c>
      <c r="G44">
        <v>1</v>
      </c>
      <c r="H44" t="str">
        <f t="shared" si="0"/>
        <v>INSERT INTO sm_cedula VALUES (43,43,"Cuenco Polícromo con Tapadera","Tierras Bajas, Tikal, Petén","Clásico Temprano (250 a.C. – 600 d.C.)","MNAE 11336 a/b  REG. 1.1.1.507",1);</v>
      </c>
    </row>
    <row r="45" spans="1:8" x14ac:dyDescent="0.35">
      <c r="A45">
        <v>44</v>
      </c>
      <c r="B45">
        <v>44</v>
      </c>
      <c r="C45" t="s">
        <v>427</v>
      </c>
      <c r="D45" t="s">
        <v>119</v>
      </c>
      <c r="E45" t="s">
        <v>78</v>
      </c>
      <c r="F45" t="s">
        <v>428</v>
      </c>
      <c r="G45">
        <v>1</v>
      </c>
      <c r="H45" t="str">
        <f t="shared" si="0"/>
        <v>INSERT INTO sm_cedula VALUES (44,44,"Vasija en Forma de Pichel","Tierras Altas, La Lagunita, Quiché","Clásico (250 a.C. – 900 d.C.)","MNAE 12064  REG. 1.1.1.567",1);</v>
      </c>
    </row>
    <row r="46" spans="1:8" x14ac:dyDescent="0.35">
      <c r="A46">
        <v>45</v>
      </c>
      <c r="B46">
        <v>45</v>
      </c>
      <c r="C46" t="s">
        <v>429</v>
      </c>
      <c r="D46" t="s">
        <v>125</v>
      </c>
      <c r="E46" t="s">
        <v>85</v>
      </c>
      <c r="F46" t="s">
        <v>430</v>
      </c>
      <c r="G46">
        <v>1</v>
      </c>
      <c r="H46" t="str">
        <f t="shared" si="0"/>
        <v>INSERT INTO sm_cedula VALUES (45,45,"Urna Funeraria","Tierras Altas, Q’um’arcaj, Quiché","Postclásico (900 a.C. – 1524 d.C.)","MNAE 10435  REG. 1.1.1.241",1);</v>
      </c>
    </row>
    <row r="47" spans="1:8" x14ac:dyDescent="0.35">
      <c r="A47">
        <v>46</v>
      </c>
      <c r="B47">
        <v>46</v>
      </c>
      <c r="C47" t="s">
        <v>429</v>
      </c>
      <c r="D47" t="s">
        <v>122</v>
      </c>
      <c r="E47" t="s">
        <v>85</v>
      </c>
      <c r="F47" t="s">
        <v>431</v>
      </c>
      <c r="G47">
        <v>1</v>
      </c>
      <c r="H47" t="str">
        <f t="shared" si="0"/>
        <v>INSERT INTO sm_cedula VALUES (46,46,"Urna Funeraria","Tierras Altas, Mixco Viejo, Chimaltenango","Postclásico (900 a.C. – 1524 d.C.)","MNAE 6826  REG. 1.1.1.508",1);</v>
      </c>
    </row>
    <row r="48" spans="1:8" x14ac:dyDescent="0.35">
      <c r="A48">
        <v>47</v>
      </c>
      <c r="B48">
        <v>47</v>
      </c>
      <c r="C48" t="s">
        <v>432</v>
      </c>
      <c r="D48" t="s">
        <v>433</v>
      </c>
      <c r="E48" t="s">
        <v>85</v>
      </c>
      <c r="F48" t="s">
        <v>434</v>
      </c>
      <c r="G48">
        <v>1</v>
      </c>
      <c r="H48" t="str">
        <f t="shared" si="0"/>
        <v>INSERT INTO sm_cedula VALUES (47,47,"Cántaro Plomizo con Efigie Zoomorfa","Tierras Altas, Asunción Mita, Jutiapa ","Postclásico (900 a.C. – 1524 d.C.)","MNAE 4406  REG. 1.1.1.264",1);</v>
      </c>
    </row>
    <row r="49" spans="1:8" x14ac:dyDescent="0.35">
      <c r="A49">
        <v>48</v>
      </c>
      <c r="B49">
        <v>48</v>
      </c>
      <c r="C49" t="s">
        <v>435</v>
      </c>
      <c r="D49" t="s">
        <v>107</v>
      </c>
      <c r="E49" t="s">
        <v>85</v>
      </c>
      <c r="F49" t="s">
        <v>436</v>
      </c>
      <c r="G49">
        <v>1</v>
      </c>
      <c r="H49" t="str">
        <f t="shared" si="0"/>
        <v>INSERT INTO sm_cedula VALUES (48,48,"Cántaro con Efigie Antropomorfa","Costa Sur","Postclásico (900 a.C. – 1524 d.C.)","MNAE 7194  REG. 1.1.1.3685",1);</v>
      </c>
    </row>
    <row r="50" spans="1:8" x14ac:dyDescent="0.35">
      <c r="A50">
        <v>49</v>
      </c>
      <c r="B50">
        <v>49</v>
      </c>
      <c r="C50" t="s">
        <v>437</v>
      </c>
      <c r="D50" t="s">
        <v>126</v>
      </c>
      <c r="E50" t="s">
        <v>85</v>
      </c>
      <c r="F50" t="s">
        <v>438</v>
      </c>
      <c r="G50">
        <v>1</v>
      </c>
      <c r="H50" t="str">
        <f t="shared" si="0"/>
        <v>INSERT INTO sm_cedula VALUES (49,49,"Tapadera de Incensario","Tierras Altas, Quiché","Postclásico (900 a.C. – 1524 d.C.)","MNAE 4342  REG. 1.1.1.163",1);</v>
      </c>
    </row>
    <row r="51" spans="1:8" x14ac:dyDescent="0.35">
      <c r="A51">
        <v>50</v>
      </c>
      <c r="B51">
        <v>50</v>
      </c>
      <c r="C51" t="s">
        <v>439</v>
      </c>
      <c r="D51" t="s">
        <v>118</v>
      </c>
      <c r="E51" t="s">
        <v>90</v>
      </c>
      <c r="F51" t="s">
        <v>440</v>
      </c>
      <c r="G51">
        <v>1</v>
      </c>
      <c r="H51" t="str">
        <f t="shared" si="0"/>
        <v>INSERT INTO sm_cedula VALUES (50,50,"Vasija Antropomorfa","Tierras Altas, Kaminaljuyu, Guatemala","Preclásico Tardío (250 a.C. – 250 d.C.)","MNAE 3452  REG. 1.1.1.1971",1);</v>
      </c>
    </row>
    <row r="52" spans="1:8" x14ac:dyDescent="0.35">
      <c r="A52">
        <v>51</v>
      </c>
      <c r="B52">
        <v>51</v>
      </c>
      <c r="C52" t="s">
        <v>441</v>
      </c>
      <c r="D52" t="s">
        <v>118</v>
      </c>
      <c r="E52" t="s">
        <v>82</v>
      </c>
      <c r="F52" t="s">
        <v>442</v>
      </c>
      <c r="G52">
        <v>1</v>
      </c>
      <c r="H52" t="str">
        <f t="shared" si="0"/>
        <v>INSERT INTO sm_cedula VALUES (51,51,"Incensario Antropomorfo Estilo Teotihuacano","Tierras Altas, Kaminaljuyu, Guatemala","Clásico Temprano (250 a.C. – 600 d.C.)","MNAE 2485",1);</v>
      </c>
    </row>
    <row r="53" spans="1:8" x14ac:dyDescent="0.35">
      <c r="A53">
        <v>52</v>
      </c>
      <c r="B53">
        <v>52</v>
      </c>
      <c r="C53" t="s">
        <v>443</v>
      </c>
      <c r="D53" t="s">
        <v>109</v>
      </c>
      <c r="E53" t="s">
        <v>78</v>
      </c>
      <c r="F53" t="s">
        <v>444</v>
      </c>
      <c r="G53">
        <v>1</v>
      </c>
      <c r="H53" t="str">
        <f t="shared" si="0"/>
        <v>INSERT INTO sm_cedula VALUES (52,52,"Hacha Zoomorfa","Costa Sur, Escuintla","Clásico (250 a.C. – 900 d.C.)","MNAE 10053  REG. 1.1.1.9936",1);</v>
      </c>
    </row>
    <row r="54" spans="1:8" x14ac:dyDescent="0.35">
      <c r="A54">
        <v>53</v>
      </c>
      <c r="B54">
        <v>53</v>
      </c>
      <c r="C54" t="s">
        <v>445</v>
      </c>
      <c r="D54" t="s">
        <v>133</v>
      </c>
      <c r="E54" t="s">
        <v>80</v>
      </c>
      <c r="F54" t="s">
        <v>446</v>
      </c>
      <c r="G54">
        <v>1</v>
      </c>
      <c r="H54" t="str">
        <f t="shared" si="0"/>
        <v>INSERT INTO sm_cedula VALUES (53,53,"Mascarón de Estuco","Tierras Bajas, Cancuén, Petén","Clásico Tardío (600 a.C. – 900 d.C.)","MNAE 22561  REG. 17.7.54.119",1);</v>
      </c>
    </row>
    <row r="55" spans="1:8" x14ac:dyDescent="0.35">
      <c r="A55">
        <v>54</v>
      </c>
      <c r="B55">
        <v>54</v>
      </c>
      <c r="C55" t="s">
        <v>380</v>
      </c>
      <c r="D55" t="s">
        <v>119</v>
      </c>
      <c r="E55" t="s">
        <v>85</v>
      </c>
      <c r="F55" t="s">
        <v>447</v>
      </c>
      <c r="G55">
        <v>1</v>
      </c>
      <c r="H55" t="str">
        <f t="shared" si="0"/>
        <v>INSERT INTO sm_cedula VALUES (54,54,"Incensario Zoomorfo","Tierras Altas, La Lagunita, Quiché","Postclásico (900 a.C. – 1524 d.C.)","MNAE 12362/12370  REG. 1.1.1.1980",1);</v>
      </c>
    </row>
    <row r="56" spans="1:8" x14ac:dyDescent="0.35">
      <c r="A56">
        <v>55</v>
      </c>
      <c r="B56">
        <v>55</v>
      </c>
      <c r="C56" t="s">
        <v>448</v>
      </c>
      <c r="D56" t="s">
        <v>118</v>
      </c>
      <c r="E56" t="s">
        <v>90</v>
      </c>
      <c r="F56" t="s">
        <v>449</v>
      </c>
      <c r="G56">
        <v>1</v>
      </c>
      <c r="H56" t="str">
        <f t="shared" si="0"/>
        <v>INSERT INTO sm_cedula VALUES (55,55,"Hongo Zoomorfo","Tierras Altas, Kaminaljuyu, Guatemala","Preclásico Tardío (250 a.C. – 250 d.C.)","MNAE 9708  REG. 1.1.1.520",1);</v>
      </c>
    </row>
    <row r="57" spans="1:8" x14ac:dyDescent="0.35">
      <c r="A57">
        <v>56</v>
      </c>
      <c r="B57">
        <v>56</v>
      </c>
      <c r="C57" t="s">
        <v>450</v>
      </c>
      <c r="D57" t="s">
        <v>123</v>
      </c>
      <c r="E57" t="s">
        <v>80</v>
      </c>
      <c r="F57" t="s">
        <v>451</v>
      </c>
      <c r="G57">
        <v>1</v>
      </c>
      <c r="H57" t="str">
        <f t="shared" si="0"/>
        <v>INSERT INTO sm_cedula VALUES (56,56,"Placa de Piedra Verde","Tierras Altas, Nebaj, Quiché","Clásico Tardío (600 a.C. – 900 d.C.)","MNAE 4733  REG. 1.1.1.534",1);</v>
      </c>
    </row>
    <row r="58" spans="1:8" x14ac:dyDescent="0.35">
      <c r="A58">
        <v>57</v>
      </c>
      <c r="B58">
        <v>57</v>
      </c>
      <c r="C58" t="s">
        <v>452</v>
      </c>
      <c r="D58" t="s">
        <v>110</v>
      </c>
      <c r="E58" t="s">
        <v>90</v>
      </c>
      <c r="F58" t="s">
        <v>453</v>
      </c>
      <c r="G58">
        <v>1</v>
      </c>
      <c r="H58" t="str">
        <f t="shared" si="0"/>
        <v>INSERT INTO sm_cedula VALUES (57,57,"Vasija con Figura Modelada","Costa Sur, Finca Arizona, Escuintla","Preclásico Tardío (250 a.C. – 250 d.C.)","MNAE 4526  REG. 1.1.1.9896",1);</v>
      </c>
    </row>
    <row r="59" spans="1:8" x14ac:dyDescent="0.35">
      <c r="A59">
        <v>58</v>
      </c>
      <c r="B59">
        <v>58</v>
      </c>
      <c r="C59" t="s">
        <v>454</v>
      </c>
      <c r="D59" t="s">
        <v>120</v>
      </c>
      <c r="E59" t="s">
        <v>82</v>
      </c>
      <c r="F59" t="s">
        <v>455</v>
      </c>
      <c r="G59">
        <v>1</v>
      </c>
      <c r="H59" t="str">
        <f t="shared" si="0"/>
        <v>INSERT INTO sm_cedula VALUES (58,58,"Incensario Zoomorfo (Pulpo)","Tierras Altas, Los Cimientos Chustum, Quiché","Clásico Temprano (250 a.C. – 600 d.C.)","MNAE 9879  REG. 1.1.1.9899",1);</v>
      </c>
    </row>
    <row r="60" spans="1:8" x14ac:dyDescent="0.35">
      <c r="A60">
        <v>59</v>
      </c>
      <c r="B60">
        <v>59</v>
      </c>
      <c r="C60" t="s">
        <v>456</v>
      </c>
      <c r="D60" t="s">
        <v>116</v>
      </c>
      <c r="E60" t="s">
        <v>85</v>
      </c>
      <c r="F60" t="s">
        <v>457</v>
      </c>
      <c r="G60">
        <v>1</v>
      </c>
      <c r="H60" t="str">
        <f t="shared" si="0"/>
        <v>INSERT INTO sm_cedula VALUES (59,59,"Urna con Aditamento Antropomorfo","Tierras Altas, Coatepeque, Quetzaltenango ","Postclásico (900 a.C. – 1524 d.C.)","MNAE 4629  REG. 1.1.1.165",1);</v>
      </c>
    </row>
    <row r="61" spans="1:8" x14ac:dyDescent="0.35">
      <c r="A61">
        <v>60</v>
      </c>
      <c r="B61">
        <v>60</v>
      </c>
      <c r="C61" t="s">
        <v>456</v>
      </c>
      <c r="D61" t="s">
        <v>123</v>
      </c>
      <c r="E61" t="s">
        <v>87</v>
      </c>
      <c r="F61" t="s">
        <v>458</v>
      </c>
      <c r="G61">
        <v>1</v>
      </c>
      <c r="H61" t="str">
        <f t="shared" si="0"/>
        <v>INSERT INTO sm_cedula VALUES (60,60,"Urna con Aditamento Antropomorfo","Tierras Altas, Nebaj, Quiché","Postclásico Tardío (1200 a.C. – 1524 d.C.)","MNAE 4886  REG. 1.1.1.170",1);</v>
      </c>
    </row>
    <row r="62" spans="1:8" x14ac:dyDescent="0.35">
      <c r="A62">
        <v>61</v>
      </c>
      <c r="B62">
        <v>61</v>
      </c>
      <c r="C62" t="s">
        <v>459</v>
      </c>
      <c r="D62" t="s">
        <v>119</v>
      </c>
      <c r="E62" t="s">
        <v>85</v>
      </c>
      <c r="F62" t="s">
        <v>460</v>
      </c>
      <c r="G62">
        <v>1</v>
      </c>
      <c r="H62" t="str">
        <f t="shared" si="0"/>
        <v>INSERT INTO sm_cedula VALUES (61,61,"Incensario Antrozoomorfo","Tierras Altas, La Lagunita, Quiché","Postclásico (900 a.C. – 1524 d.C.)","MNAE 9881  REG. 1.1.1.9971",1);</v>
      </c>
    </row>
    <row r="63" spans="1:8" x14ac:dyDescent="0.35">
      <c r="A63">
        <v>62</v>
      </c>
      <c r="B63">
        <v>62</v>
      </c>
      <c r="C63" t="s">
        <v>461</v>
      </c>
      <c r="D63" t="s">
        <v>135</v>
      </c>
      <c r="E63" t="s">
        <v>85</v>
      </c>
      <c r="F63" t="s">
        <v>462</v>
      </c>
      <c r="G63">
        <v>1</v>
      </c>
      <c r="H63" t="str">
        <f t="shared" si="0"/>
        <v>INSERT INTO sm_cedula VALUES (62,62,"Incensario Antropomorfo","Tierras Bajas, Flores, Petén","Postclásico (900 a.C. – 1524 d.C.)","MNAE 4493  REG. 1.1.1.616",1);</v>
      </c>
    </row>
    <row r="64" spans="1:8" x14ac:dyDescent="0.35">
      <c r="A64">
        <v>63</v>
      </c>
      <c r="B64">
        <v>63</v>
      </c>
      <c r="C64" t="s">
        <v>463</v>
      </c>
      <c r="D64" t="s">
        <v>128</v>
      </c>
      <c r="E64" t="s">
        <v>85</v>
      </c>
      <c r="F64" t="s">
        <v>464</v>
      </c>
      <c r="G64">
        <v>1</v>
      </c>
      <c r="H64" t="str">
        <f t="shared" si="0"/>
        <v>INSERT INTO sm_cedula VALUES (63,63,"Rostro Zoomorfo","Tierras Altas, Zaculeu, Huehuetenango","Postclásico (900 a.C. – 1524 d.C.)","MNAE 9018  REG. 1.1.1.4769",1);</v>
      </c>
    </row>
    <row r="65" spans="1:8" x14ac:dyDescent="0.35">
      <c r="A65">
        <v>64</v>
      </c>
      <c r="B65">
        <v>64</v>
      </c>
      <c r="C65" t="s">
        <v>465</v>
      </c>
      <c r="D65" t="s">
        <v>112</v>
      </c>
      <c r="E65" t="s">
        <v>85</v>
      </c>
      <c r="F65" t="s">
        <v>466</v>
      </c>
      <c r="G65">
        <v>1</v>
      </c>
      <c r="H65" t="str">
        <f t="shared" si="0"/>
        <v>INSERT INTO sm_cedula VALUES (64,64,"Incensario","Tierras Altas","Postclásico (900 a.C. – 1524 d.C.)","MNAE 13779  REG. 1.1.1.016",1);</v>
      </c>
    </row>
    <row r="66" spans="1:8" x14ac:dyDescent="0.35">
      <c r="A66">
        <v>65</v>
      </c>
      <c r="B66">
        <v>65</v>
      </c>
      <c r="C66" t="s">
        <v>461</v>
      </c>
      <c r="D66" t="s">
        <v>467</v>
      </c>
      <c r="E66" t="s">
        <v>90</v>
      </c>
      <c r="F66" t="s">
        <v>468</v>
      </c>
      <c r="G66">
        <v>1</v>
      </c>
      <c r="H66" t="str">
        <f t="shared" si="0"/>
        <v>INSERT INTO sm_cedula VALUES (65,65,"Incensario Antropomorfo","Tierras Altas, Kaminaljuyu, Guatemala ","Preclásico Tardío (250 a.C. – 250 d.C.)","MNAE 2709",1);</v>
      </c>
    </row>
    <row r="67" spans="1:8" x14ac:dyDescent="0.35">
      <c r="A67">
        <v>66</v>
      </c>
      <c r="B67">
        <v>66</v>
      </c>
      <c r="C67" t="s">
        <v>461</v>
      </c>
      <c r="D67" t="s">
        <v>467</v>
      </c>
      <c r="E67" t="s">
        <v>90</v>
      </c>
      <c r="F67" t="s">
        <v>469</v>
      </c>
      <c r="G67">
        <v>1</v>
      </c>
      <c r="H67" t="str">
        <f t="shared" ref="H67:H130" si="1">CONCATENATE("INSERT INTO sm_cedula VALUES (",A67,",",B67,",","""",C67,"""",",","""",D67,"""",",","""",E67,"""",",","""",F67,"""",",",G67,");")</f>
        <v>INSERT INTO sm_cedula VALUES (66,66,"Incensario Antropomorfo","Tierras Altas, Kaminaljuyu, Guatemala ","Preclásico Tardío (250 a.C. – 250 d.C.)","MNAE 9650",1);</v>
      </c>
    </row>
    <row r="68" spans="1:8" x14ac:dyDescent="0.35">
      <c r="A68">
        <v>67</v>
      </c>
      <c r="B68">
        <v>67</v>
      </c>
      <c r="C68" t="s">
        <v>461</v>
      </c>
      <c r="D68" t="s">
        <v>118</v>
      </c>
      <c r="E68" t="s">
        <v>90</v>
      </c>
      <c r="F68" t="s">
        <v>470</v>
      </c>
      <c r="G68">
        <v>1</v>
      </c>
      <c r="H68" t="str">
        <f t="shared" si="1"/>
        <v>INSERT INTO sm_cedula VALUES (67,67,"Incensario Antropomorfo","Tierras Altas, Kaminaljuyu, Guatemala","Preclásico Tardío (250 a.C. – 250 d.C.)","MNAE 2351  REG. 1.1.1.714",1);</v>
      </c>
    </row>
    <row r="69" spans="1:8" x14ac:dyDescent="0.35">
      <c r="A69">
        <v>68</v>
      </c>
      <c r="B69">
        <v>68</v>
      </c>
      <c r="C69" t="s">
        <v>461</v>
      </c>
      <c r="D69" t="s">
        <v>471</v>
      </c>
      <c r="E69" t="s">
        <v>82</v>
      </c>
      <c r="F69" t="s">
        <v>472</v>
      </c>
      <c r="G69">
        <v>1</v>
      </c>
      <c r="H69" t="str">
        <f t="shared" si="1"/>
        <v>INSERT INTO sm_cedula VALUES (68,68,"Incensario Antropomorfo","Costa Sur ","Clásico Temprano (250 a.C. – 600 d.C.)","MNAE 22557  REG. 1.1.1.9914",1);</v>
      </c>
    </row>
    <row r="70" spans="1:8" x14ac:dyDescent="0.35">
      <c r="A70">
        <v>69</v>
      </c>
      <c r="B70">
        <v>69</v>
      </c>
      <c r="C70" t="s">
        <v>461</v>
      </c>
      <c r="D70" t="s">
        <v>107</v>
      </c>
      <c r="E70" t="s">
        <v>82</v>
      </c>
      <c r="F70" t="s">
        <v>473</v>
      </c>
      <c r="G70">
        <v>1</v>
      </c>
      <c r="H70" t="str">
        <f t="shared" si="1"/>
        <v>INSERT INTO sm_cedula VALUES (69,69,"Incensario Antropomorfo","Costa Sur","Clásico Temprano (250 a.C. – 600 d.C.)","MNAE 15957  REG. 1.4.37.17",1);</v>
      </c>
    </row>
    <row r="71" spans="1:8" x14ac:dyDescent="0.35">
      <c r="A71">
        <v>70</v>
      </c>
      <c r="B71">
        <v>70</v>
      </c>
      <c r="C71" t="s">
        <v>441</v>
      </c>
      <c r="D71" t="s">
        <v>107</v>
      </c>
      <c r="E71" t="s">
        <v>82</v>
      </c>
      <c r="F71" t="s">
        <v>474</v>
      </c>
      <c r="G71">
        <v>1</v>
      </c>
      <c r="H71" t="str">
        <f t="shared" si="1"/>
        <v>INSERT INTO sm_cedula VALUES (70,70,"Incensario Antropomorfo Estilo Teotihuacano","Costa Sur","Clásico Temprano (250 a.C. – 600 d.C.)","MNAE 15811  REG. 1.4.37.19",1);</v>
      </c>
    </row>
    <row r="72" spans="1:8" x14ac:dyDescent="0.35">
      <c r="A72">
        <v>71</v>
      </c>
      <c r="B72">
        <v>71</v>
      </c>
      <c r="C72" t="s">
        <v>376</v>
      </c>
      <c r="D72" t="s">
        <v>124</v>
      </c>
      <c r="E72" t="s">
        <v>82</v>
      </c>
      <c r="F72" t="s">
        <v>475</v>
      </c>
      <c r="G72">
        <v>1</v>
      </c>
      <c r="H72" t="str">
        <f t="shared" si="1"/>
        <v>INSERT INTO sm_cedula VALUES (71,71,"Urna Zoomorfa","Tierras Altas, Purulhá, Alta Verapaz","Clásico Temprano (250 a.C. – 600 d.C.)","MNAE 7892  REG. 1.1.1.514",1);</v>
      </c>
    </row>
    <row r="73" spans="1:8" x14ac:dyDescent="0.35">
      <c r="A73">
        <v>72</v>
      </c>
      <c r="B73">
        <v>72</v>
      </c>
      <c r="C73" t="s">
        <v>476</v>
      </c>
      <c r="D73" t="s">
        <v>107</v>
      </c>
      <c r="E73" t="s">
        <v>82</v>
      </c>
      <c r="F73" t="s">
        <v>477</v>
      </c>
      <c r="G73">
        <v>1</v>
      </c>
      <c r="H73" t="str">
        <f t="shared" si="1"/>
        <v>INSERT INTO sm_cedula VALUES (72,72,"Incensario Antropomorfo ","Costa Sur","Clásico Temprano (250 a.C. – 600 d.C.)","REG. 1.4.37.084",1);</v>
      </c>
    </row>
    <row r="74" spans="1:8" x14ac:dyDescent="0.35">
      <c r="A74">
        <v>73</v>
      </c>
      <c r="B74">
        <v>73</v>
      </c>
      <c r="C74" t="s">
        <v>478</v>
      </c>
      <c r="D74" t="s">
        <v>126</v>
      </c>
      <c r="E74" t="s">
        <v>80</v>
      </c>
      <c r="F74" t="s">
        <v>479</v>
      </c>
      <c r="G74">
        <v>1</v>
      </c>
      <c r="H74" t="str">
        <f t="shared" si="1"/>
        <v>INSERT INTO sm_cedula VALUES (73,73,"Urna","Tierras Altas, Quiché","Clásico Tardío (600 a.C. – 900 d.C.)","MNAE 10019  REG. 1.1.1.517",1);</v>
      </c>
    </row>
    <row r="75" spans="1:8" x14ac:dyDescent="0.35">
      <c r="A75">
        <v>74</v>
      </c>
      <c r="B75">
        <v>74</v>
      </c>
      <c r="C75" t="s">
        <v>461</v>
      </c>
      <c r="D75" t="s">
        <v>111</v>
      </c>
      <c r="E75" t="s">
        <v>82</v>
      </c>
      <c r="F75" t="s">
        <v>480</v>
      </c>
      <c r="G75">
        <v>1</v>
      </c>
      <c r="H75" t="str">
        <f t="shared" si="1"/>
        <v>INSERT INTO sm_cedula VALUES (74,74,"Incensario Antropomorfo","Costa Sur, Los Chatos, Escuintla","Clásico Temprano (250 a.C. – 600 d.C.)","MNAE 14592 a/b  REG. 1.1.1.799 a/b",1);</v>
      </c>
    </row>
    <row r="76" spans="1:8" x14ac:dyDescent="0.35">
      <c r="A76">
        <v>75</v>
      </c>
      <c r="B76">
        <v>75</v>
      </c>
      <c r="C76" t="s">
        <v>481</v>
      </c>
      <c r="D76" t="s">
        <v>111</v>
      </c>
      <c r="E76" t="s">
        <v>82</v>
      </c>
      <c r="F76" t="s">
        <v>482</v>
      </c>
      <c r="G76">
        <v>1</v>
      </c>
      <c r="H76" t="str">
        <f t="shared" si="1"/>
        <v>INSERT INTO sm_cedula VALUES (75,75,"Fragmento de Incensario","Costa Sur, Los Chatos, Escuintla","Clásico Temprano (250 a.C. – 600 d.C.)","MNAE 8465   REG. 1.1.1.1982",1);</v>
      </c>
    </row>
    <row r="77" spans="1:8" x14ac:dyDescent="0.35">
      <c r="A77">
        <v>76</v>
      </c>
      <c r="B77">
        <v>76</v>
      </c>
      <c r="C77" t="s">
        <v>483</v>
      </c>
      <c r="D77" t="s">
        <v>140</v>
      </c>
      <c r="E77" t="s">
        <v>78</v>
      </c>
      <c r="F77" t="s">
        <v>484</v>
      </c>
      <c r="G77">
        <v>1</v>
      </c>
      <c r="H77" t="str">
        <f t="shared" si="1"/>
        <v>INSERT INTO sm_cedula VALUES (76,76,"Disco de Piedra","Tierras Bajas, Poptún, Petén","Clásico (250 a.C. – 900 d.C.)","MNAE 4114  REG. 1.1.1.2034",1);</v>
      </c>
    </row>
    <row r="78" spans="1:8" x14ac:dyDescent="0.35">
      <c r="A78">
        <v>77</v>
      </c>
      <c r="B78">
        <v>77</v>
      </c>
      <c r="C78" t="s">
        <v>485</v>
      </c>
      <c r="D78" t="s">
        <v>139</v>
      </c>
      <c r="E78" t="s">
        <v>80</v>
      </c>
      <c r="F78" t="s">
        <v>486</v>
      </c>
      <c r="G78">
        <v>1</v>
      </c>
      <c r="H78" t="str">
        <f t="shared" si="1"/>
        <v>INSERT INTO sm_cedula VALUES (77,77,"Mascarón","Tierras Bajas, Piedras Negras, Petén","Clásico Tardío (600 a.C. – 900 d.C.)","MNAE 611  REG. 1.1.1.129",1);</v>
      </c>
    </row>
    <row r="79" spans="1:8" x14ac:dyDescent="0.35">
      <c r="A79">
        <v>78</v>
      </c>
      <c r="B79">
        <v>78</v>
      </c>
      <c r="C79" t="s">
        <v>465</v>
      </c>
      <c r="D79" t="s">
        <v>146</v>
      </c>
      <c r="E79" t="s">
        <v>80</v>
      </c>
      <c r="F79" t="s">
        <v>487</v>
      </c>
      <c r="G79">
        <v>1</v>
      </c>
      <c r="H79" t="str">
        <f t="shared" si="1"/>
        <v>INSERT INTO sm_cedula VALUES (78,78,"Incensario","Tierras Bajas, Topoxte, Petén","Clásico Tardío (600 a.C. – 900 d.C.)","MNAE 20167  REG. 17.7.21.056",1);</v>
      </c>
    </row>
    <row r="80" spans="1:8" x14ac:dyDescent="0.35">
      <c r="A80">
        <v>79</v>
      </c>
      <c r="B80">
        <v>79</v>
      </c>
      <c r="C80" t="s">
        <v>488</v>
      </c>
      <c r="D80" t="s">
        <v>144</v>
      </c>
      <c r="E80" t="s">
        <v>80</v>
      </c>
      <c r="F80" t="s">
        <v>489</v>
      </c>
      <c r="G80">
        <v>1</v>
      </c>
      <c r="H80" t="str">
        <f t="shared" si="1"/>
        <v>INSERT INTO sm_cedula VALUES (79,79,"Cabeza Antropomorfa Modelada","Tierras Bajas, Tayasal, Petén","Clásico Tardío (600 a.C. – 900 d.C.)","MNAE 7213  REG. 1.1.1.2239",1);</v>
      </c>
    </row>
    <row r="81" spans="1:8" x14ac:dyDescent="0.35">
      <c r="A81">
        <v>80</v>
      </c>
      <c r="B81">
        <v>80</v>
      </c>
      <c r="C81" t="s">
        <v>490</v>
      </c>
      <c r="D81" t="s">
        <v>129</v>
      </c>
      <c r="E81" t="s">
        <v>82</v>
      </c>
      <c r="F81" t="s">
        <v>491</v>
      </c>
      <c r="G81">
        <v>1</v>
      </c>
      <c r="H81" t="str">
        <f t="shared" si="1"/>
        <v>INSERT INTO sm_cedula VALUES (80,80,"Vaso Inciso","Tierras Bajas","Clásico Temprano (250 a.C. – 600 d.C.)","MNAE 11833  REG. 1.1.1.2072",1);</v>
      </c>
    </row>
    <row r="82" spans="1:8" x14ac:dyDescent="0.35">
      <c r="A82">
        <v>81</v>
      </c>
      <c r="B82">
        <v>81</v>
      </c>
      <c r="C82" t="s">
        <v>492</v>
      </c>
      <c r="D82" t="s">
        <v>143</v>
      </c>
      <c r="E82" t="s">
        <v>85</v>
      </c>
      <c r="F82" t="s">
        <v>493</v>
      </c>
      <c r="G82">
        <v>1</v>
      </c>
      <c r="H82" t="str">
        <f t="shared" si="1"/>
        <v>INSERT INTO sm_cedula VALUES (81,81,"Vaso con Soporte de Pedestal","Tierras Bajas, Ceibal, Petén","Postclásico (900 a.C. – 1524 d.C.)","MNAE 8244  REG. 1.1.1.224",1);</v>
      </c>
    </row>
    <row r="83" spans="1:8" x14ac:dyDescent="0.35">
      <c r="A83">
        <v>82</v>
      </c>
      <c r="B83">
        <v>82</v>
      </c>
      <c r="C83" t="s">
        <v>494</v>
      </c>
      <c r="D83" t="s">
        <v>129</v>
      </c>
      <c r="E83" t="s">
        <v>80</v>
      </c>
      <c r="F83" t="s">
        <v>495</v>
      </c>
      <c r="G83">
        <v>1</v>
      </c>
      <c r="H83" t="str">
        <f t="shared" si="1"/>
        <v>INSERT INTO sm_cedula VALUES (82,82,"Cabeza de Estuco","Tierras Bajas","Clásico Tardío (600 a.C. – 900 d.C.)","MNAE 5847  REG. 1.1.1.784",1);</v>
      </c>
    </row>
    <row r="84" spans="1:8" x14ac:dyDescent="0.35">
      <c r="A84">
        <v>83</v>
      </c>
      <c r="B84">
        <v>83</v>
      </c>
      <c r="C84" t="s">
        <v>359</v>
      </c>
      <c r="D84" t="s">
        <v>144</v>
      </c>
      <c r="E84" t="s">
        <v>80</v>
      </c>
      <c r="F84" t="s">
        <v>496</v>
      </c>
      <c r="G84">
        <v>1</v>
      </c>
      <c r="H84" t="str">
        <f t="shared" si="1"/>
        <v>INSERT INTO sm_cedula VALUES (83,83,"Vaso Polícromo","Tierras Bajas, Tayasal, Petén","Clásico Tardío (600 a.C. – 900 d.C.)","MNAE 9967  REG. 1.1.1.499",1);</v>
      </c>
    </row>
    <row r="85" spans="1:8" x14ac:dyDescent="0.35">
      <c r="A85">
        <v>84</v>
      </c>
      <c r="B85">
        <v>84</v>
      </c>
      <c r="C85" t="s">
        <v>497</v>
      </c>
      <c r="D85" t="s">
        <v>114</v>
      </c>
      <c r="E85" t="s">
        <v>78</v>
      </c>
      <c r="F85" t="s">
        <v>498</v>
      </c>
      <c r="G85">
        <v>1</v>
      </c>
      <c r="H85" t="str">
        <f t="shared" si="1"/>
        <v>INSERT INTO sm_cedula VALUES (84,84,"Vaso de Alabastro","Tierras Altas, Asunción Mita, Jutiapa","Clásico (250 a.C. – 900 d.C.)","MNAE 4416  REG. 1.1.1.3240",1);</v>
      </c>
    </row>
    <row r="86" spans="1:8" x14ac:dyDescent="0.35">
      <c r="A86">
        <v>85</v>
      </c>
      <c r="B86">
        <v>85</v>
      </c>
      <c r="C86" t="s">
        <v>499</v>
      </c>
      <c r="D86" t="s">
        <v>148</v>
      </c>
      <c r="E86" t="s">
        <v>80</v>
      </c>
      <c r="F86" t="s">
        <v>500</v>
      </c>
      <c r="G86">
        <v>1</v>
      </c>
      <c r="H86" t="str">
        <f t="shared" si="1"/>
        <v>INSERT INTO sm_cedula VALUES (85,85,"Hueso Tallado","Tierras Bajas, Yaxhá, Petén","Clásico Tardío (600 a.C. – 900 d.C.)","MNAE 20231  REG. 17.7.19.086",1);</v>
      </c>
    </row>
    <row r="87" spans="1:8" x14ac:dyDescent="0.35">
      <c r="A87">
        <v>86</v>
      </c>
      <c r="B87">
        <v>86</v>
      </c>
      <c r="C87" t="s">
        <v>501</v>
      </c>
      <c r="D87" t="s">
        <v>139</v>
      </c>
      <c r="E87" t="s">
        <v>78</v>
      </c>
      <c r="F87" t="s">
        <v>502</v>
      </c>
      <c r="G87">
        <v>1</v>
      </c>
      <c r="H87" t="str">
        <f t="shared" si="1"/>
        <v>INSERT INTO sm_cedula VALUES (86,86,"Fragmento de Piedra Tallado","Tierras Bajas, Piedras Negras, Petén","Clásico (250 a.C. – 900 d.C.)","MNAE 6804  REG. 1.1.1.2194",1);</v>
      </c>
    </row>
    <row r="88" spans="1:8" x14ac:dyDescent="0.35">
      <c r="A88">
        <v>87</v>
      </c>
      <c r="B88">
        <v>87</v>
      </c>
      <c r="C88" t="s">
        <v>503</v>
      </c>
      <c r="D88" t="s">
        <v>145</v>
      </c>
      <c r="E88" t="s">
        <v>90</v>
      </c>
      <c r="F88" t="s">
        <v>504</v>
      </c>
      <c r="G88">
        <v>1</v>
      </c>
      <c r="H88" t="str">
        <f t="shared" si="1"/>
        <v>INSERT INTO sm_cedula VALUES (87,87,"Figurilla Antropomorfa","Tierras Bajas, Tikal, Petén","Preclásico Tardío (250 a.C. – 250 d.C.)","MNAE 15214  REG. 1.1.1.2414",1);</v>
      </c>
    </row>
    <row r="89" spans="1:8" x14ac:dyDescent="0.35">
      <c r="A89">
        <v>88</v>
      </c>
      <c r="B89">
        <v>88</v>
      </c>
      <c r="C89" t="s">
        <v>505</v>
      </c>
      <c r="D89" t="s">
        <v>129</v>
      </c>
      <c r="E89" t="s">
        <v>78</v>
      </c>
      <c r="F89" t="s">
        <v>506</v>
      </c>
      <c r="G89">
        <v>1</v>
      </c>
      <c r="H89" t="str">
        <f t="shared" si="1"/>
        <v>INSERT INTO sm_cedula VALUES (88,88,"Artefacto Musical","Tierras Bajas","Clásico (250 a.C. – 900 d.C.)","MNAE 2844  REG. 1.1.1.4058",1);</v>
      </c>
    </row>
    <row r="90" spans="1:8" x14ac:dyDescent="0.35">
      <c r="A90">
        <v>89</v>
      </c>
      <c r="B90">
        <v>89</v>
      </c>
      <c r="C90" t="s">
        <v>507</v>
      </c>
      <c r="D90" t="s">
        <v>138</v>
      </c>
      <c r="E90" t="s">
        <v>80</v>
      </c>
      <c r="F90" t="s">
        <v>508</v>
      </c>
      <c r="G90">
        <v>1</v>
      </c>
      <c r="H90" t="str">
        <f t="shared" si="1"/>
        <v>INSERT INTO sm_cedula VALUES (89,89,"Mandíbula Superior con Incrustaciones de Jade en Dientes","Tierras Bajas, Petén","Clásico Tardío (600 a.C. – 900 d.C.)","MNAE 9482  REG. 1.1.1.9932",1);</v>
      </c>
    </row>
    <row r="91" spans="1:8" x14ac:dyDescent="0.35">
      <c r="A91">
        <v>90</v>
      </c>
      <c r="B91">
        <v>90</v>
      </c>
      <c r="C91" t="s">
        <v>509</v>
      </c>
      <c r="D91" t="s">
        <v>123</v>
      </c>
      <c r="E91" t="s">
        <v>80</v>
      </c>
      <c r="F91" t="s">
        <v>510</v>
      </c>
      <c r="G91">
        <v>1</v>
      </c>
      <c r="H91" t="str">
        <f t="shared" si="1"/>
        <v>INSERT INTO sm_cedula VALUES (90,90,"Rostro Zoomorfo (Jaguar)","Tierras Altas, Nebaj, Quiché","Clásico Tardío (600 a.C. – 900 d.C.)","MNAE 4763  REG. 1.1.1.9935",1);</v>
      </c>
    </row>
    <row r="92" spans="1:8" x14ac:dyDescent="0.35">
      <c r="A92">
        <v>91</v>
      </c>
      <c r="B92">
        <v>91</v>
      </c>
      <c r="C92" t="s">
        <v>511</v>
      </c>
      <c r="D92" t="s">
        <v>117</v>
      </c>
      <c r="E92" t="s">
        <v>80</v>
      </c>
      <c r="F92" t="s">
        <v>512</v>
      </c>
      <c r="G92">
        <v>1</v>
      </c>
      <c r="H92" t="str">
        <f t="shared" si="1"/>
        <v>INSERT INTO sm_cedula VALUES (91,91,"Camahuil","Tierras Altas, El Jocote, Baja Verapaz","Clásico Tardío (600 a.C. – 900 d.C.)","MNAE 22562  REG. 1.1.1.9952",1);</v>
      </c>
    </row>
    <row r="93" spans="1:8" x14ac:dyDescent="0.35">
      <c r="A93">
        <v>92</v>
      </c>
      <c r="B93">
        <v>92</v>
      </c>
      <c r="C93" t="s">
        <v>511</v>
      </c>
      <c r="D93" t="s">
        <v>117</v>
      </c>
      <c r="E93" t="s">
        <v>80</v>
      </c>
      <c r="F93" t="s">
        <v>513</v>
      </c>
      <c r="G93">
        <v>1</v>
      </c>
      <c r="H93" t="str">
        <f t="shared" si="1"/>
        <v>INSERT INTO sm_cedula VALUES (92,92,"Camahuil","Tierras Altas, El Jocote, Baja Verapaz","Clásico Tardío (600 a.C. – 900 d.C.)","MNAE 22563  REG. 1.1.1.9953",1);</v>
      </c>
    </row>
    <row r="94" spans="1:8" x14ac:dyDescent="0.35">
      <c r="A94">
        <v>93</v>
      </c>
      <c r="B94">
        <v>93</v>
      </c>
      <c r="C94" t="s">
        <v>514</v>
      </c>
      <c r="D94" t="s">
        <v>137</v>
      </c>
      <c r="E94" t="s">
        <v>80</v>
      </c>
      <c r="F94" t="s">
        <v>515</v>
      </c>
      <c r="G94">
        <v>1</v>
      </c>
      <c r="H94" t="str">
        <f t="shared" si="1"/>
        <v>INSERT INTO sm_cedula VALUES (93,93,"Rostro Antropomorfo","Tierras Bajas, Nakum, Petén","Clásico Tardío (600 a.C. – 900 d.C.)","MNAE 20175  REG. 17.7.20.092",1);</v>
      </c>
    </row>
    <row r="95" spans="1:8" x14ac:dyDescent="0.35">
      <c r="A95">
        <v>94</v>
      </c>
      <c r="B95">
        <v>94</v>
      </c>
      <c r="C95" t="s">
        <v>516</v>
      </c>
      <c r="D95" t="s">
        <v>112</v>
      </c>
      <c r="E95" t="s">
        <v>78</v>
      </c>
      <c r="F95" t="s">
        <v>517</v>
      </c>
      <c r="G95">
        <v>1</v>
      </c>
      <c r="H95" t="str">
        <f t="shared" si="1"/>
        <v>INSERT INTO sm_cedula VALUES (94,94,"Piedra de Moler","Tierras Altas","Clásico (250 a.C. – 900 d.C.)","MNAE 2173  REG. 1.1.1.112",1);</v>
      </c>
    </row>
    <row r="96" spans="1:8" x14ac:dyDescent="0.35">
      <c r="A96">
        <v>95</v>
      </c>
      <c r="B96">
        <v>95</v>
      </c>
      <c r="C96" t="s">
        <v>518</v>
      </c>
      <c r="D96" t="s">
        <v>131</v>
      </c>
      <c r="E96" t="s">
        <v>78</v>
      </c>
      <c r="F96" t="s">
        <v>519</v>
      </c>
      <c r="G96">
        <v>1</v>
      </c>
      <c r="H96" t="str">
        <f t="shared" si="1"/>
        <v>INSERT INTO sm_cedula VALUES (95,95,"Mortero Tetrápode","Tierras Bajas, Aguateca, Petén","Clásico (250 a.C. – 900 d.C.)","MNAE 8509",1);</v>
      </c>
    </row>
    <row r="97" spans="1:8" x14ac:dyDescent="0.35">
      <c r="A97">
        <v>96</v>
      </c>
      <c r="B97">
        <v>96</v>
      </c>
      <c r="C97" t="s">
        <v>520</v>
      </c>
      <c r="D97" t="s">
        <v>112</v>
      </c>
      <c r="E97" t="s">
        <v>78</v>
      </c>
      <c r="F97" t="s">
        <v>521</v>
      </c>
      <c r="G97">
        <v>1</v>
      </c>
      <c r="H97" t="str">
        <f t="shared" si="1"/>
        <v>INSERT INTO sm_cedula VALUES (96,96,"Mortero Tetrápode Zoomorfo","Tierras Altas","Clásico (250 a.C. – 900 d.C.)","MNAE 8502",1);</v>
      </c>
    </row>
    <row r="98" spans="1:8" x14ac:dyDescent="0.35">
      <c r="A98">
        <v>97</v>
      </c>
      <c r="B98">
        <v>97</v>
      </c>
      <c r="C98" t="s">
        <v>522</v>
      </c>
      <c r="D98" t="s">
        <v>112</v>
      </c>
      <c r="E98" t="s">
        <v>78</v>
      </c>
      <c r="F98" t="s">
        <v>523</v>
      </c>
      <c r="G98">
        <v>1</v>
      </c>
      <c r="H98" t="str">
        <f t="shared" si="1"/>
        <v>INSERT INTO sm_cedula VALUES (97,97,"Yugo","Tierras Altas","Clásico (250 a.C. – 900 d.C.)","MNAE 9715",1);</v>
      </c>
    </row>
    <row r="99" spans="1:8" x14ac:dyDescent="0.35">
      <c r="A99">
        <v>98</v>
      </c>
      <c r="B99">
        <v>98</v>
      </c>
      <c r="C99" t="s">
        <v>524</v>
      </c>
      <c r="D99" t="s">
        <v>136</v>
      </c>
      <c r="E99" t="s">
        <v>80</v>
      </c>
      <c r="F99" t="s">
        <v>525</v>
      </c>
      <c r="G99">
        <v>1</v>
      </c>
      <c r="H99" t="str">
        <f t="shared" si="1"/>
        <v>INSERT INTO sm_cedula VALUES (98,98,"Panel Jeroglífico","Tierras Bajas, La Corona, Petén","Clásico Tardío (600 a.C. – 900 d.C.)","REG. 17.7.662",1);</v>
      </c>
    </row>
    <row r="100" spans="1:8" x14ac:dyDescent="0.35">
      <c r="A100">
        <v>99</v>
      </c>
      <c r="B100">
        <v>99</v>
      </c>
      <c r="C100" t="s">
        <v>526</v>
      </c>
      <c r="D100" t="s">
        <v>131</v>
      </c>
      <c r="E100" t="s">
        <v>80</v>
      </c>
      <c r="F100" t="s">
        <v>527</v>
      </c>
      <c r="G100">
        <v>1</v>
      </c>
      <c r="H100" t="str">
        <f t="shared" si="1"/>
        <v>INSERT INTO sm_cedula VALUES (99,99,"Silbato","Tierras Bajas, Aguateca, Petén","Clásico Tardío (600 a.C. – 900 d.C.)","MNAE 5922  REG. 1.1.1.763",1);</v>
      </c>
    </row>
    <row r="101" spans="1:8" x14ac:dyDescent="0.35">
      <c r="A101">
        <v>100</v>
      </c>
      <c r="B101">
        <v>100</v>
      </c>
      <c r="C101" t="s">
        <v>503</v>
      </c>
      <c r="D101" t="s">
        <v>141</v>
      </c>
      <c r="E101" t="s">
        <v>82</v>
      </c>
      <c r="F101" t="s">
        <v>528</v>
      </c>
      <c r="G101">
        <v>1</v>
      </c>
      <c r="H101" t="str">
        <f t="shared" si="1"/>
        <v>INSERT INTO sm_cedula VALUES (100,100,"Figurilla Antropomorfa","Tierras Bajas, Río Azul, Petén","Clásico Temprano (250 a.C. – 600 d.C.)","MNAE 11462",1);</v>
      </c>
    </row>
    <row r="102" spans="1:8" x14ac:dyDescent="0.35">
      <c r="A102">
        <v>101</v>
      </c>
      <c r="B102">
        <v>1</v>
      </c>
      <c r="C102" t="s">
        <v>529</v>
      </c>
      <c r="D102" t="s">
        <v>175</v>
      </c>
      <c r="E102" t="s">
        <v>95</v>
      </c>
      <c r="F102" t="s">
        <v>348</v>
      </c>
      <c r="G102">
        <v>2</v>
      </c>
      <c r="H102" t="str">
        <f t="shared" si="1"/>
        <v>INSERT INTO sm_cedula VALUES (101,1,"Anthropomorphic whistle","Lowlands, Cancuén, Petén","Late Classic Period (600 BC–  900 AD)","22559 MNAE REG. 17.7.54.63",2);</v>
      </c>
    </row>
    <row r="103" spans="1:8" x14ac:dyDescent="0.35">
      <c r="A103">
        <v>102</v>
      </c>
      <c r="B103">
        <v>2</v>
      </c>
      <c r="C103" t="s">
        <v>529</v>
      </c>
      <c r="D103" t="s">
        <v>165</v>
      </c>
      <c r="E103" t="s">
        <v>95</v>
      </c>
      <c r="F103" t="s">
        <v>349</v>
      </c>
      <c r="G103">
        <v>2</v>
      </c>
      <c r="H103" t="str">
        <f t="shared" si="1"/>
        <v>INSERT INTO sm_cedula VALUES (102,2,"Anthropomorphic whistle","Highlands, Nebaj, El Quiché","Late Classic Period (600 BC–  900 AD)","4728 MNAE REG. 1.1.1.518",2);</v>
      </c>
    </row>
    <row r="104" spans="1:8" x14ac:dyDescent="0.35">
      <c r="A104">
        <v>103</v>
      </c>
      <c r="B104">
        <v>3</v>
      </c>
      <c r="C104" t="s">
        <v>530</v>
      </c>
      <c r="D104" t="s">
        <v>165</v>
      </c>
      <c r="E104" t="s">
        <v>95</v>
      </c>
      <c r="F104" t="s">
        <v>351</v>
      </c>
      <c r="G104">
        <v>2</v>
      </c>
      <c r="H104" t="str">
        <f t="shared" si="1"/>
        <v>INSERT INTO sm_cedula VALUES (103,3,"Zoomorphic musical instrument (Bird)","Highlands, Nebaj, El Quiché","Late Classic Period (600 BC–  900 AD)","7552 MNAE",2);</v>
      </c>
    </row>
    <row r="105" spans="1:8" x14ac:dyDescent="0.35">
      <c r="A105">
        <v>104</v>
      </c>
      <c r="B105">
        <v>4</v>
      </c>
      <c r="C105" t="s">
        <v>531</v>
      </c>
      <c r="D105" t="s">
        <v>167</v>
      </c>
      <c r="E105" t="s">
        <v>93</v>
      </c>
      <c r="F105" t="s">
        <v>353</v>
      </c>
      <c r="G105">
        <v>2</v>
      </c>
      <c r="H105" t="str">
        <f t="shared" si="1"/>
        <v>INSERT INTO sm_cedula VALUES (104,4,"Stamp with anthropomorphic motifs","Highlands, Q’um’arcaj, El Quiché","Classic Period (250 BC – 900 AD)","8672 MNAE REG. 1.1.1.751",2);</v>
      </c>
    </row>
    <row r="106" spans="1:8" x14ac:dyDescent="0.35">
      <c r="A106">
        <v>105</v>
      </c>
      <c r="B106">
        <v>5</v>
      </c>
      <c r="C106" t="s">
        <v>532</v>
      </c>
      <c r="D106" t="s">
        <v>160</v>
      </c>
      <c r="E106" t="s">
        <v>97</v>
      </c>
      <c r="F106" t="s">
        <v>355</v>
      </c>
      <c r="G106">
        <v>2</v>
      </c>
      <c r="H106" t="str">
        <f t="shared" si="1"/>
        <v>INSERT INTO sm_cedula VALUES (105,5,"Bowl with anthropomorphic lid","Highlands, Kaminaljuyu, Guatemala","Early Classic Period (250 BC – 600 AD)","2413 a/b MNAE REG. 1.1.1.753 a/b",2);</v>
      </c>
    </row>
    <row r="107" spans="1:8" x14ac:dyDescent="0.35">
      <c r="A107">
        <v>106</v>
      </c>
      <c r="B107">
        <v>6</v>
      </c>
      <c r="C107" t="s">
        <v>532</v>
      </c>
      <c r="D107" t="s">
        <v>189</v>
      </c>
      <c r="E107" t="s">
        <v>97</v>
      </c>
      <c r="F107" t="s">
        <v>356</v>
      </c>
      <c r="G107">
        <v>2</v>
      </c>
      <c r="H107" t="str">
        <f t="shared" si="1"/>
        <v>INSERT INTO sm_cedula VALUES (106,6,"Bowl with anthropomorphic lid","Lowlands, Uaxactún, Petén","Early Classic Period (250 BC – 600 AD)","214 a/b MNAE REG. 1.1.1.515 a/b",2);</v>
      </c>
    </row>
    <row r="108" spans="1:8" x14ac:dyDescent="0.35">
      <c r="A108">
        <v>107</v>
      </c>
      <c r="B108">
        <v>7</v>
      </c>
      <c r="C108" t="s">
        <v>533</v>
      </c>
      <c r="D108" t="s">
        <v>187</v>
      </c>
      <c r="E108" t="s">
        <v>97</v>
      </c>
      <c r="F108" t="s">
        <v>358</v>
      </c>
      <c r="G108">
        <v>2</v>
      </c>
      <c r="H108" t="str">
        <f t="shared" si="1"/>
        <v>INSERT INTO sm_cedula VALUES (107,7,"Black vase with a glyphic band","Lowlands, Tikal, Petén","Early Classic Period (250 BC – 600 AD)","11132 MNAE REG. 1.1.1.9911",2);</v>
      </c>
    </row>
    <row r="109" spans="1:8" x14ac:dyDescent="0.35">
      <c r="A109">
        <v>108</v>
      </c>
      <c r="B109">
        <v>8</v>
      </c>
      <c r="C109" t="s">
        <v>534</v>
      </c>
      <c r="D109" t="s">
        <v>187</v>
      </c>
      <c r="E109" t="s">
        <v>97</v>
      </c>
      <c r="F109" t="s">
        <v>360</v>
      </c>
      <c r="G109">
        <v>2</v>
      </c>
      <c r="H109" t="str">
        <f t="shared" si="1"/>
        <v>INSERT INTO sm_cedula VALUES (108,8,"Polychrome vase","Lowlands, Tikal, Petén","Early Classic Period (250 BC – 600 AD)","11212 MNAE REG. 1.1.1.9913",2);</v>
      </c>
    </row>
    <row r="110" spans="1:8" x14ac:dyDescent="0.35">
      <c r="A110">
        <v>109</v>
      </c>
      <c r="B110">
        <v>9</v>
      </c>
      <c r="C110" t="s">
        <v>535</v>
      </c>
      <c r="D110" t="s">
        <v>160</v>
      </c>
      <c r="E110" t="s">
        <v>105</v>
      </c>
      <c r="F110" t="s">
        <v>362</v>
      </c>
      <c r="G110">
        <v>2</v>
      </c>
      <c r="H110" t="str">
        <f t="shared" si="1"/>
        <v>INSERT INTO sm_cedula VALUES (109,9,"Cylindrical vase on green stone","Highlands, Kaminaljuyu, Guatemala","Late Pre Classic Period (250 BC – 250 AD)","2721 MNAE REG. 1.1.1.8174",2);</v>
      </c>
    </row>
    <row r="111" spans="1:8" x14ac:dyDescent="0.35">
      <c r="A111">
        <v>110</v>
      </c>
      <c r="B111">
        <v>10</v>
      </c>
      <c r="C111" t="s">
        <v>536</v>
      </c>
      <c r="D111" t="s">
        <v>161</v>
      </c>
      <c r="E111" t="s">
        <v>105</v>
      </c>
      <c r="F111" t="s">
        <v>364</v>
      </c>
      <c r="G111">
        <v>2</v>
      </c>
      <c r="H111" t="str">
        <f t="shared" si="1"/>
        <v>INSERT INTO sm_cedula VALUES (110,10,"Anthropomorphic urn","Highlands, La Lagunita, El Quiché","Late Pre Classic Period (250 BC – 250 AD)","11756 a/b MNAE REG. 1.1.1.513 a/b",2);</v>
      </c>
    </row>
    <row r="112" spans="1:8" x14ac:dyDescent="0.35">
      <c r="A112">
        <v>111</v>
      </c>
      <c r="B112">
        <v>11</v>
      </c>
      <c r="C112" t="s">
        <v>537</v>
      </c>
      <c r="D112" t="s">
        <v>160</v>
      </c>
      <c r="E112" t="s">
        <v>97</v>
      </c>
      <c r="F112" t="s">
        <v>366</v>
      </c>
      <c r="G112">
        <v>2</v>
      </c>
      <c r="H112" t="str">
        <f t="shared" si="1"/>
        <v>INSERT INTO sm_cedula VALUES (111,11,"Stucco-coated, tripod vase","Highlands, Kaminaljuyu, Guatemala","Early Classic Period (250 BC – 600 AD)","8 a/b MNAE REG. 1.1.1.3800 a/b",2);</v>
      </c>
    </row>
    <row r="113" spans="1:8" x14ac:dyDescent="0.35">
      <c r="A113">
        <v>112</v>
      </c>
      <c r="B113">
        <v>12</v>
      </c>
      <c r="C113" t="s">
        <v>534</v>
      </c>
      <c r="D113" t="s">
        <v>189</v>
      </c>
      <c r="E113" t="s">
        <v>95</v>
      </c>
      <c r="F113" t="s">
        <v>367</v>
      </c>
      <c r="G113">
        <v>2</v>
      </c>
      <c r="H113" t="str">
        <f t="shared" si="1"/>
        <v>INSERT INTO sm_cedula VALUES (112,12,"Polychrome vase","Lowlands, Uaxactún, Petén","Late Classic Period (600 BC–  900 AD)","318 MNAE REG. 1.1.1.531",2);</v>
      </c>
    </row>
    <row r="114" spans="1:8" x14ac:dyDescent="0.35">
      <c r="A114">
        <v>113</v>
      </c>
      <c r="B114">
        <v>13</v>
      </c>
      <c r="C114" t="s">
        <v>534</v>
      </c>
      <c r="D114" t="s">
        <v>187</v>
      </c>
      <c r="E114" t="s">
        <v>95</v>
      </c>
      <c r="F114" t="s">
        <v>538</v>
      </c>
      <c r="G114">
        <v>2</v>
      </c>
      <c r="H114" t="str">
        <f t="shared" si="1"/>
        <v>INSERT INTO sm_cedula VALUES (113,13,"Polychrome vase","Lowlands, Tikal, Petén","Late Classic Period (600 BC–  900 AD)","MNAE 11418 REG. 1.1.1.551",2);</v>
      </c>
    </row>
    <row r="115" spans="1:8" x14ac:dyDescent="0.35">
      <c r="A115">
        <v>114</v>
      </c>
      <c r="B115">
        <v>14</v>
      </c>
      <c r="C115" t="s">
        <v>539</v>
      </c>
      <c r="D115" t="s">
        <v>184</v>
      </c>
      <c r="E115" t="s">
        <v>97</v>
      </c>
      <c r="F115" t="s">
        <v>370</v>
      </c>
      <c r="G115">
        <v>2</v>
      </c>
      <c r="H115" t="str">
        <f t="shared" si="1"/>
        <v>INSERT INTO sm_cedula VALUES (114,14,"Tripod Bowl","Lowlands, Salinas de los Nueve Cerros, Alta Verapaz","Early Classic Period (250 BC – 600 AD)","9943 MNAE REG. 1.1.1.553",2);</v>
      </c>
    </row>
    <row r="116" spans="1:8" x14ac:dyDescent="0.35">
      <c r="A116">
        <v>115</v>
      </c>
      <c r="B116">
        <v>15</v>
      </c>
      <c r="C116" t="s">
        <v>540</v>
      </c>
      <c r="D116" t="s">
        <v>187</v>
      </c>
      <c r="E116" t="s">
        <v>97</v>
      </c>
      <c r="F116" t="s">
        <v>372</v>
      </c>
      <c r="G116">
        <v>2</v>
      </c>
      <c r="H116" t="str">
        <f t="shared" si="1"/>
        <v>INSERT INTO sm_cedula VALUES (115,15,"Four-footed, polychrome vase with lid","Lowlands, Tikal, Petén","Early Classic Period (250 BC – 600 AD)","11138 a/b MNAE REG. 1.1.1.199 a/b",2);</v>
      </c>
    </row>
    <row r="117" spans="1:8" x14ac:dyDescent="0.35">
      <c r="A117">
        <v>116</v>
      </c>
      <c r="B117">
        <v>16</v>
      </c>
      <c r="C117" t="s">
        <v>541</v>
      </c>
      <c r="D117" t="s">
        <v>171</v>
      </c>
      <c r="E117" t="s">
        <v>93</v>
      </c>
      <c r="F117" t="s">
        <v>374</v>
      </c>
      <c r="G117">
        <v>2</v>
      </c>
      <c r="H117" t="str">
        <f t="shared" si="1"/>
        <v>INSERT INTO sm_cedula VALUES (116,16,"Stucco-coated vase","Lowlands","Classic Period (250 BC – 900 AD)","16303 MNAE REG. 1.1.1.362",2);</v>
      </c>
    </row>
    <row r="118" spans="1:8" x14ac:dyDescent="0.35">
      <c r="A118">
        <v>117</v>
      </c>
      <c r="B118">
        <v>17</v>
      </c>
      <c r="C118" t="s">
        <v>541</v>
      </c>
      <c r="D118" t="s">
        <v>163</v>
      </c>
      <c r="E118" t="s">
        <v>95</v>
      </c>
      <c r="F118" t="s">
        <v>375</v>
      </c>
      <c r="G118">
        <v>2</v>
      </c>
      <c r="H118" t="str">
        <f t="shared" si="1"/>
        <v>INSERT INTO sm_cedula VALUES (117,17,"Stucco-coated vase","Highlands, Los Encuentros, Baja Verapaz","Late Classic Period (600 BC–  900 AD)","15361 MNAE REG. 1.1.1.505",2);</v>
      </c>
    </row>
    <row r="119" spans="1:8" x14ac:dyDescent="0.35">
      <c r="A119">
        <v>118</v>
      </c>
      <c r="B119">
        <v>18</v>
      </c>
      <c r="C119" t="s">
        <v>542</v>
      </c>
      <c r="D119" t="s">
        <v>161</v>
      </c>
      <c r="E119" t="s">
        <v>97</v>
      </c>
      <c r="F119" t="s">
        <v>377</v>
      </c>
      <c r="G119">
        <v>2</v>
      </c>
      <c r="H119" t="str">
        <f t="shared" si="1"/>
        <v>INSERT INTO sm_cedula VALUES (118,18,"Zoomorphic urn","Highlands, La Lagunita, El Quiché","Early Classic Period (250 BC – 600 AD)","9946 MNAE REG. 1.1.1.9895 a/b",2);</v>
      </c>
    </row>
    <row r="120" spans="1:8" x14ac:dyDescent="0.35">
      <c r="A120">
        <v>119</v>
      </c>
      <c r="B120">
        <v>19</v>
      </c>
      <c r="C120" t="s">
        <v>543</v>
      </c>
      <c r="D120" t="s">
        <v>176</v>
      </c>
      <c r="E120" t="s">
        <v>93</v>
      </c>
      <c r="F120" t="s">
        <v>379</v>
      </c>
      <c r="G120">
        <v>2</v>
      </c>
      <c r="H120" t="str">
        <f t="shared" si="1"/>
        <v>INSERT INTO sm_cedula VALUES (119,19,"Black vase  ","Lowlands, El Mirador, Guatemala","Classic Period (250 BC – 900 AD)","10403 MNAE REG. 1.1.1.2170",2);</v>
      </c>
    </row>
    <row r="121" spans="1:8" x14ac:dyDescent="0.35">
      <c r="A121">
        <v>120</v>
      </c>
      <c r="B121">
        <v>20</v>
      </c>
      <c r="C121" t="s">
        <v>544</v>
      </c>
      <c r="D121" t="s">
        <v>169</v>
      </c>
      <c r="E121" t="s">
        <v>100</v>
      </c>
      <c r="F121" t="s">
        <v>381</v>
      </c>
      <c r="G121">
        <v>2</v>
      </c>
      <c r="H121" t="str">
        <f t="shared" si="1"/>
        <v>INSERT INTO sm_cedula VALUES (120,20,"Zoomorphic incense burner","Highlands, San Andrés Sajcabajá, El Quiché","Post Classic Period (900 BC – 1524 AD)","11485 a/b MNAE REG. 1.1.1.156",2);</v>
      </c>
    </row>
    <row r="122" spans="1:8" x14ac:dyDescent="0.35">
      <c r="A122">
        <v>121</v>
      </c>
      <c r="B122">
        <v>21</v>
      </c>
      <c r="C122" t="s">
        <v>540</v>
      </c>
      <c r="D122" t="s">
        <v>187</v>
      </c>
      <c r="E122" t="s">
        <v>97</v>
      </c>
      <c r="F122" t="s">
        <v>383</v>
      </c>
      <c r="G122">
        <v>2</v>
      </c>
      <c r="H122" t="str">
        <f t="shared" si="1"/>
        <v>INSERT INTO sm_cedula VALUES (121,21,"Four-footed, polychrome vase with lid","Lowlands, Tikal, Petén","Early Classic Period (250 BC – 600 AD)","11143 a/b MNAE REG. 1.1.1.506 a/b",2);</v>
      </c>
    </row>
    <row r="123" spans="1:8" x14ac:dyDescent="0.35">
      <c r="A123">
        <v>122</v>
      </c>
      <c r="B123">
        <v>22</v>
      </c>
      <c r="C123" t="s">
        <v>545</v>
      </c>
      <c r="D123" t="s">
        <v>160</v>
      </c>
      <c r="E123" t="s">
        <v>97</v>
      </c>
      <c r="F123" t="s">
        <v>385</v>
      </c>
      <c r="G123">
        <v>2</v>
      </c>
      <c r="H123" t="str">
        <f t="shared" si="1"/>
        <v>INSERT INTO sm_cedula VALUES (122,22,"Stucco-coated, antropomorphic bowl with lid","Highlands, Kaminaljuyu, Guatemala","Early Classic Period (250 BC – 600 AD)","2484 MNAE",2);</v>
      </c>
    </row>
    <row r="124" spans="1:8" x14ac:dyDescent="0.35">
      <c r="A124">
        <v>123</v>
      </c>
      <c r="B124">
        <v>23</v>
      </c>
      <c r="C124" t="s">
        <v>546</v>
      </c>
      <c r="D124" t="s">
        <v>154</v>
      </c>
      <c r="E124" t="s">
        <v>95</v>
      </c>
      <c r="F124" t="s">
        <v>387</v>
      </c>
      <c r="G124">
        <v>2</v>
      </c>
      <c r="H124" t="str">
        <f t="shared" si="1"/>
        <v>INSERT INTO sm_cedula VALUES (123,23,"Polychrome bowl","Highlands","Late Classic Period (600 BC–  900 AD)","20050 MNAE",2);</v>
      </c>
    </row>
    <row r="125" spans="1:8" x14ac:dyDescent="0.35">
      <c r="A125">
        <v>124</v>
      </c>
      <c r="B125">
        <v>24</v>
      </c>
      <c r="C125" t="s">
        <v>546</v>
      </c>
      <c r="D125" t="s">
        <v>171</v>
      </c>
      <c r="E125" t="s">
        <v>95</v>
      </c>
      <c r="F125" t="s">
        <v>388</v>
      </c>
      <c r="G125">
        <v>2</v>
      </c>
      <c r="H125" t="str">
        <f t="shared" si="1"/>
        <v>INSERT INTO sm_cedula VALUES (124,24,"Polychrome bowl","Lowlands","Late Classic Period (600 BC–  900 AD)","15888 MNAE REG. 1.4.37.57",2);</v>
      </c>
    </row>
    <row r="126" spans="1:8" x14ac:dyDescent="0.35">
      <c r="A126">
        <v>125</v>
      </c>
      <c r="B126">
        <v>25</v>
      </c>
      <c r="C126" t="s">
        <v>547</v>
      </c>
      <c r="D126" t="s">
        <v>171</v>
      </c>
      <c r="E126" t="s">
        <v>95</v>
      </c>
      <c r="F126" t="s">
        <v>390</v>
      </c>
      <c r="G126">
        <v>2</v>
      </c>
      <c r="H126" t="str">
        <f t="shared" si="1"/>
        <v>INSERT INTO sm_cedula VALUES (125,25,"Vase with carved decoration ","Lowlands","Late Classic Period (600 BC–  900 AD)","8456 MNAE",2);</v>
      </c>
    </row>
    <row r="127" spans="1:8" x14ac:dyDescent="0.35">
      <c r="A127">
        <v>126</v>
      </c>
      <c r="B127">
        <v>26</v>
      </c>
      <c r="C127" t="s">
        <v>534</v>
      </c>
      <c r="D127" t="s">
        <v>187</v>
      </c>
      <c r="E127" t="s">
        <v>95</v>
      </c>
      <c r="F127" t="s">
        <v>391</v>
      </c>
      <c r="G127">
        <v>2</v>
      </c>
      <c r="H127" t="str">
        <f t="shared" si="1"/>
        <v>INSERT INTO sm_cedula VALUES (126,26,"Polychrome vase","Lowlands, Tikal, Petén","Late Classic Period (600 BC–  900 AD)","11419 MNAE",2);</v>
      </c>
    </row>
    <row r="128" spans="1:8" x14ac:dyDescent="0.35">
      <c r="A128">
        <v>127</v>
      </c>
      <c r="B128">
        <v>27</v>
      </c>
      <c r="C128" t="s">
        <v>548</v>
      </c>
      <c r="D128" t="s">
        <v>187</v>
      </c>
      <c r="E128" t="s">
        <v>95</v>
      </c>
      <c r="F128" t="s">
        <v>393</v>
      </c>
      <c r="G128">
        <v>2</v>
      </c>
      <c r="H128" t="str">
        <f t="shared" si="1"/>
        <v>INSERT INTO sm_cedula VALUES (127,27,"Cylindrical vase on jade","Lowlands, Tikal, Petén","Late Classic Period (600 BC–  900 AD)","11080 MNAE REG. 1.1.1.144",2);</v>
      </c>
    </row>
    <row r="129" spans="1:8" x14ac:dyDescent="0.35">
      <c r="A129">
        <v>128</v>
      </c>
      <c r="B129">
        <v>28</v>
      </c>
      <c r="C129" t="s">
        <v>549</v>
      </c>
      <c r="D129" t="s">
        <v>174</v>
      </c>
      <c r="E129" t="s">
        <v>95</v>
      </c>
      <c r="F129" t="s">
        <v>394</v>
      </c>
      <c r="G129">
        <v>2</v>
      </c>
      <c r="H129" t="str">
        <f t="shared" si="1"/>
        <v>INSERT INTO sm_cedula VALUES (128,28,"Polycrome vase","Lowlands, Altar de Sacrificios, Guatemala","Late Classic Period (600 BC–  900 AD)","7901 MNAE REG. 1.1.1.1505",2);</v>
      </c>
    </row>
    <row r="130" spans="1:8" x14ac:dyDescent="0.35">
      <c r="A130">
        <v>129</v>
      </c>
      <c r="B130">
        <v>29</v>
      </c>
      <c r="C130" t="s">
        <v>550</v>
      </c>
      <c r="D130" t="s">
        <v>160</v>
      </c>
      <c r="E130" t="s">
        <v>105</v>
      </c>
      <c r="F130" t="s">
        <v>396</v>
      </c>
      <c r="G130">
        <v>2</v>
      </c>
      <c r="H130" t="str">
        <f t="shared" si="1"/>
        <v>INSERT INTO sm_cedula VALUES (129,29,"Sibilant vessel","Highlands, Kaminaljuyu, Guatemala","Late Pre Classic Period (250 BC – 250 AD)","2400 MNAE REG. 1.1.1.153",2);</v>
      </c>
    </row>
    <row r="131" spans="1:8" x14ac:dyDescent="0.35">
      <c r="A131">
        <v>130</v>
      </c>
      <c r="B131">
        <v>30</v>
      </c>
      <c r="C131" t="s">
        <v>551</v>
      </c>
      <c r="D131" t="s">
        <v>160</v>
      </c>
      <c r="E131" t="s">
        <v>105</v>
      </c>
      <c r="F131" t="s">
        <v>398</v>
      </c>
      <c r="G131">
        <v>2</v>
      </c>
      <c r="H131" t="str">
        <f t="shared" ref="H131:H194" si="2">CONCATENATE("INSERT INTO sm_cedula VALUES (",A131,",",B131,",","""",C131,"""",",","""",D131,"""",",","""",E131,"""",",","""",F131,"""",",",G131,");")</f>
        <v>INSERT INTO sm_cedula VALUES (130,30,"Carved snail shell","Highlands, Kaminaljuyu, Guatemala","Late Pre Classic Period (250 BC – 250 AD)","4528 MNAE REG. 1.1.1.804",2);</v>
      </c>
    </row>
    <row r="132" spans="1:8" x14ac:dyDescent="0.35">
      <c r="A132">
        <v>131</v>
      </c>
      <c r="B132">
        <v>31</v>
      </c>
      <c r="C132" t="s">
        <v>552</v>
      </c>
      <c r="D132" t="s">
        <v>553</v>
      </c>
      <c r="E132" t="s">
        <v>105</v>
      </c>
      <c r="F132" t="s">
        <v>401</v>
      </c>
      <c r="G132">
        <v>2</v>
      </c>
      <c r="H132" t="str">
        <f t="shared" si="2"/>
        <v>INSERT INTO sm_cedula VALUES (131,31,"Pot with zoomorphic effigy","Highlands, La Lagunita, El Quiché ","Late Pre Classic Period (250 BC – 250 AD)","9628 MNAE REG. 1.1.1.10185",2);</v>
      </c>
    </row>
    <row r="133" spans="1:8" x14ac:dyDescent="0.35">
      <c r="A133">
        <v>132</v>
      </c>
      <c r="B133">
        <v>32</v>
      </c>
      <c r="C133" t="s">
        <v>554</v>
      </c>
      <c r="D133" t="s">
        <v>553</v>
      </c>
      <c r="E133" t="s">
        <v>105</v>
      </c>
      <c r="F133" t="s">
        <v>403</v>
      </c>
      <c r="G133">
        <v>2</v>
      </c>
      <c r="H133" t="str">
        <f t="shared" si="2"/>
        <v>INSERT INTO sm_cedula VALUES (132,32,"Four-footed, stucco-coated bowl","Highlands, La Lagunita, El Quiché ","Late Pre Classic Period (250 BC – 250 AD)","22489 MNAE REG. 1.1.1.10305",2);</v>
      </c>
    </row>
    <row r="134" spans="1:8" x14ac:dyDescent="0.35">
      <c r="A134">
        <v>133</v>
      </c>
      <c r="B134">
        <v>33</v>
      </c>
      <c r="C134" t="s">
        <v>555</v>
      </c>
      <c r="D134" t="s">
        <v>553</v>
      </c>
      <c r="E134" t="s">
        <v>105</v>
      </c>
      <c r="F134" t="s">
        <v>405</v>
      </c>
      <c r="G134">
        <v>2</v>
      </c>
      <c r="H134" t="str">
        <f t="shared" si="2"/>
        <v>INSERT INTO sm_cedula VALUES (133,33,"Urn with zoomorphic effigy","Highlands, La Lagunita, El Quiché ","Late Pre Classic Period (250 BC – 250 AD)","11942 a/b MNAE REG. 1.1.1.9894 a/b",2);</v>
      </c>
    </row>
    <row r="135" spans="1:8" x14ac:dyDescent="0.35">
      <c r="A135">
        <v>134</v>
      </c>
      <c r="B135">
        <v>34</v>
      </c>
      <c r="C135" t="s">
        <v>556</v>
      </c>
      <c r="D135" t="s">
        <v>553</v>
      </c>
      <c r="E135" t="s">
        <v>105</v>
      </c>
      <c r="F135" t="s">
        <v>407</v>
      </c>
      <c r="G135">
        <v>2</v>
      </c>
      <c r="H135" t="str">
        <f t="shared" si="2"/>
        <v>INSERT INTO sm_cedula VALUES (134,34,"Anthropomorphic bowl","Highlands, La Lagunita, El Quiché ","Late Pre Classic Period (250 BC – 250 AD)","9945 MNAE REG. 1.1.1.3664",2);</v>
      </c>
    </row>
    <row r="136" spans="1:8" x14ac:dyDescent="0.35">
      <c r="A136">
        <v>135</v>
      </c>
      <c r="B136">
        <v>35</v>
      </c>
      <c r="C136" t="s">
        <v>557</v>
      </c>
      <c r="D136" t="s">
        <v>558</v>
      </c>
      <c r="E136" t="s">
        <v>97</v>
      </c>
      <c r="F136" t="s">
        <v>410</v>
      </c>
      <c r="G136">
        <v>2</v>
      </c>
      <c r="H136" t="str">
        <f t="shared" si="2"/>
        <v>INSERT INTO sm_cedula VALUES (135,35,"Miniature jar","Southern Coast, Escuintla ","Early Classic Period (250 BC – 600 AD)","9637 MNAE REG. 1.1.1.9917",2);</v>
      </c>
    </row>
    <row r="137" spans="1:8" x14ac:dyDescent="0.35">
      <c r="A137">
        <v>136</v>
      </c>
      <c r="B137">
        <v>36</v>
      </c>
      <c r="C137" t="s">
        <v>559</v>
      </c>
      <c r="D137" t="s">
        <v>560</v>
      </c>
      <c r="E137" t="s">
        <v>100</v>
      </c>
      <c r="F137" t="s">
        <v>413</v>
      </c>
      <c r="G137">
        <v>2</v>
      </c>
      <c r="H137" t="str">
        <f t="shared" si="2"/>
        <v>INSERT INTO sm_cedula VALUES (136,36,"Anthropomorphic double jar","Highlands San Andrés Sajcabajá, El Quiché ","Post Classic Period (900 BC – 1524 AD)","6605 MNAE REG. 1.1.1.2616",2);</v>
      </c>
    </row>
    <row r="138" spans="1:8" x14ac:dyDescent="0.35">
      <c r="A138">
        <v>137</v>
      </c>
      <c r="B138">
        <v>37</v>
      </c>
      <c r="C138" t="s">
        <v>561</v>
      </c>
      <c r="D138" t="s">
        <v>160</v>
      </c>
      <c r="E138" t="s">
        <v>105</v>
      </c>
      <c r="F138" t="s">
        <v>415</v>
      </c>
      <c r="G138">
        <v>2</v>
      </c>
      <c r="H138" t="str">
        <f t="shared" si="2"/>
        <v>INSERT INTO sm_cedula VALUES (137,37,"Black incense burner with three peaks","Highlands, Kaminaljuyu, Guatemala","Late Pre Classic Period (250 BC – 250 AD)","20054 MNAE",2);</v>
      </c>
    </row>
    <row r="139" spans="1:8" x14ac:dyDescent="0.35">
      <c r="A139">
        <v>138</v>
      </c>
      <c r="B139">
        <v>38</v>
      </c>
      <c r="C139" t="s">
        <v>562</v>
      </c>
      <c r="D139" t="s">
        <v>183</v>
      </c>
      <c r="E139" t="s">
        <v>97</v>
      </c>
      <c r="F139" t="s">
        <v>417</v>
      </c>
      <c r="G139">
        <v>2</v>
      </c>
      <c r="H139" t="str">
        <f t="shared" si="2"/>
        <v>INSERT INTO sm_cedula VALUES (138,38,"Polycrome vessel with lid","Lowlands, Río Azul, Petén","Early Classic Period (250 BC – 600 AD)","12059 MNAE REG. 1.1.1.1488",2);</v>
      </c>
    </row>
    <row r="140" spans="1:8" x14ac:dyDescent="0.35">
      <c r="A140">
        <v>139</v>
      </c>
      <c r="B140">
        <v>39</v>
      </c>
      <c r="C140" t="s">
        <v>563</v>
      </c>
      <c r="D140" t="s">
        <v>149</v>
      </c>
      <c r="E140" t="s">
        <v>105</v>
      </c>
      <c r="F140" t="s">
        <v>419</v>
      </c>
      <c r="G140">
        <v>2</v>
      </c>
      <c r="H140" t="str">
        <f t="shared" si="2"/>
        <v>INSERT INTO sm_cedula VALUES (139,39,"Vessel with anthropomorphic effigy","Southern Coast","Late Pre Classic Period (250 BC – 250 AD)","7512 MNAE REG. 1.1.1.9250",2);</v>
      </c>
    </row>
    <row r="141" spans="1:8" x14ac:dyDescent="0.35">
      <c r="A141">
        <v>140</v>
      </c>
      <c r="B141">
        <v>40</v>
      </c>
      <c r="C141" t="s">
        <v>564</v>
      </c>
      <c r="D141" t="s">
        <v>157</v>
      </c>
      <c r="E141" t="s">
        <v>105</v>
      </c>
      <c r="F141" t="s">
        <v>421</v>
      </c>
      <c r="G141">
        <v>2</v>
      </c>
      <c r="H141" t="str">
        <f t="shared" si="2"/>
        <v>INSERT INTO sm_cedula VALUES (140,40,"Shoe-shaped vessel","Highlands, Chiboy, Huehuetenango","Late Pre Classic Period (250 BC – 250 AD)","6418 MNAE REG. 1.1.1.554",2);</v>
      </c>
    </row>
    <row r="142" spans="1:8" x14ac:dyDescent="0.35">
      <c r="A142">
        <v>141</v>
      </c>
      <c r="B142">
        <v>41</v>
      </c>
      <c r="C142" t="s">
        <v>565</v>
      </c>
      <c r="D142" t="s">
        <v>161</v>
      </c>
      <c r="E142" t="s">
        <v>105</v>
      </c>
      <c r="F142" t="s">
        <v>423</v>
      </c>
      <c r="G142">
        <v>2</v>
      </c>
      <c r="H142" t="str">
        <f t="shared" si="2"/>
        <v>INSERT INTO sm_cedula VALUES (141,41,"Bowl with zoomorphic effigy","Highlands, La Lagunita, El Quiché","Late Pre Classic Period (250 BC – 250 AD)","MNAE 20311  REG. 1.1.1.3816",2);</v>
      </c>
    </row>
    <row r="143" spans="1:8" x14ac:dyDescent="0.35">
      <c r="A143">
        <v>142</v>
      </c>
      <c r="B143">
        <v>42</v>
      </c>
      <c r="C143" t="s">
        <v>566</v>
      </c>
      <c r="D143" t="s">
        <v>187</v>
      </c>
      <c r="E143" t="s">
        <v>97</v>
      </c>
      <c r="F143" t="s">
        <v>425</v>
      </c>
      <c r="G143">
        <v>2</v>
      </c>
      <c r="H143" t="str">
        <f t="shared" si="2"/>
        <v>INSERT INTO sm_cedula VALUES (142,42,"Polychrome bowl with lid","Lowlands, Tikal, Petén","Early Classic Period (250 BC – 600 AD)","MNAE 11152 a/b  REG. 1.1.1.125 a/b",2);</v>
      </c>
    </row>
    <row r="144" spans="1:8" x14ac:dyDescent="0.35">
      <c r="A144">
        <v>143</v>
      </c>
      <c r="B144">
        <v>43</v>
      </c>
      <c r="C144" t="s">
        <v>566</v>
      </c>
      <c r="D144" t="s">
        <v>187</v>
      </c>
      <c r="E144" t="s">
        <v>97</v>
      </c>
      <c r="F144" t="s">
        <v>426</v>
      </c>
      <c r="G144">
        <v>2</v>
      </c>
      <c r="H144" t="str">
        <f t="shared" si="2"/>
        <v>INSERT INTO sm_cedula VALUES (143,43,"Polychrome bowl with lid","Lowlands, Tikal, Petén","Early Classic Period (250 BC – 600 AD)","MNAE 11336 a/b  REG. 1.1.1.507",2);</v>
      </c>
    </row>
    <row r="145" spans="1:8" x14ac:dyDescent="0.35">
      <c r="A145">
        <v>144</v>
      </c>
      <c r="B145">
        <v>44</v>
      </c>
      <c r="C145" t="s">
        <v>567</v>
      </c>
      <c r="D145" t="s">
        <v>161</v>
      </c>
      <c r="E145" t="s">
        <v>93</v>
      </c>
      <c r="F145" t="s">
        <v>428</v>
      </c>
      <c r="G145">
        <v>2</v>
      </c>
      <c r="H145" t="str">
        <f t="shared" si="2"/>
        <v>INSERT INTO sm_cedula VALUES (144,44,"Pitcher-shaped vessel","Highlands, La Lagunita, El Quiché","Classic Period (250 BC – 900 AD)","MNAE 12064  REG. 1.1.1.567",2);</v>
      </c>
    </row>
    <row r="146" spans="1:8" x14ac:dyDescent="0.35">
      <c r="A146">
        <v>145</v>
      </c>
      <c r="B146">
        <v>45</v>
      </c>
      <c r="C146" t="s">
        <v>568</v>
      </c>
      <c r="D146" t="s">
        <v>167</v>
      </c>
      <c r="E146" t="s">
        <v>100</v>
      </c>
      <c r="F146" t="s">
        <v>430</v>
      </c>
      <c r="G146">
        <v>2</v>
      </c>
      <c r="H146" t="str">
        <f t="shared" si="2"/>
        <v>INSERT INTO sm_cedula VALUES (145,45,"Funerary urn","Highlands, Q’um’arcaj, El Quiché","Post Classic Period (900 BC – 1524 AD)","MNAE 10435  REG. 1.1.1.241",2);</v>
      </c>
    </row>
    <row r="147" spans="1:8" x14ac:dyDescent="0.35">
      <c r="A147">
        <v>146</v>
      </c>
      <c r="B147">
        <v>46</v>
      </c>
      <c r="C147" t="s">
        <v>568</v>
      </c>
      <c r="D147" t="s">
        <v>164</v>
      </c>
      <c r="E147" t="s">
        <v>100</v>
      </c>
      <c r="F147" t="s">
        <v>431</v>
      </c>
      <c r="G147">
        <v>2</v>
      </c>
      <c r="H147" t="str">
        <f t="shared" si="2"/>
        <v>INSERT INTO sm_cedula VALUES (146,46,"Funerary urn","Highlands, Mixco Viejo, Chimaltenango","Post Classic Period (900 BC – 1524 AD)","MNAE 6826  REG. 1.1.1.508",2);</v>
      </c>
    </row>
    <row r="148" spans="1:8" x14ac:dyDescent="0.35">
      <c r="A148">
        <v>147</v>
      </c>
      <c r="B148">
        <v>47</v>
      </c>
      <c r="C148" t="s">
        <v>569</v>
      </c>
      <c r="D148" t="s">
        <v>570</v>
      </c>
      <c r="E148" t="s">
        <v>100</v>
      </c>
      <c r="F148" t="s">
        <v>434</v>
      </c>
      <c r="G148">
        <v>2</v>
      </c>
      <c r="H148" t="str">
        <f t="shared" si="2"/>
        <v>INSERT INTO sm_cedula VALUES (147,47,"Leaden vessel with zoomorphic effigy","Highlands, Asunción Mita, Jutiapa ","Post Classic Period (900 BC – 1524 AD)","MNAE 4406  REG. 1.1.1.264",2);</v>
      </c>
    </row>
    <row r="149" spans="1:8" x14ac:dyDescent="0.35">
      <c r="A149">
        <v>148</v>
      </c>
      <c r="B149">
        <v>48</v>
      </c>
      <c r="C149" t="s">
        <v>563</v>
      </c>
      <c r="D149" t="s">
        <v>149</v>
      </c>
      <c r="E149" t="s">
        <v>100</v>
      </c>
      <c r="F149" t="s">
        <v>436</v>
      </c>
      <c r="G149">
        <v>2</v>
      </c>
      <c r="H149" t="str">
        <f t="shared" si="2"/>
        <v>INSERT INTO sm_cedula VALUES (148,48,"Vessel with anthropomorphic effigy","Southern Coast","Post Classic Period (900 BC – 1524 AD)","MNAE 7194  REG. 1.1.1.3685",2);</v>
      </c>
    </row>
    <row r="150" spans="1:8" x14ac:dyDescent="0.35">
      <c r="A150">
        <v>149</v>
      </c>
      <c r="B150">
        <v>49</v>
      </c>
      <c r="C150" t="s">
        <v>571</v>
      </c>
      <c r="D150" t="s">
        <v>168</v>
      </c>
      <c r="E150" t="s">
        <v>100</v>
      </c>
      <c r="F150" t="s">
        <v>438</v>
      </c>
      <c r="G150">
        <v>2</v>
      </c>
      <c r="H150" t="str">
        <f t="shared" si="2"/>
        <v>INSERT INTO sm_cedula VALUES (149,49,"Lid for incense burner","Highlands, El Quiché","Post Classic Period (900 BC – 1524 AD)","MNAE 4342  REG. 1.1.1.163",2);</v>
      </c>
    </row>
    <row r="151" spans="1:8" x14ac:dyDescent="0.35">
      <c r="A151">
        <v>150</v>
      </c>
      <c r="B151">
        <v>50</v>
      </c>
      <c r="C151" t="s">
        <v>572</v>
      </c>
      <c r="D151" t="s">
        <v>160</v>
      </c>
      <c r="E151" t="s">
        <v>105</v>
      </c>
      <c r="F151" t="s">
        <v>440</v>
      </c>
      <c r="G151">
        <v>2</v>
      </c>
      <c r="H151" t="str">
        <f t="shared" si="2"/>
        <v>INSERT INTO sm_cedula VALUES (150,50,"Anthropomorphic vessel","Highlands, Kaminaljuyu, Guatemala","Late Pre Classic Period (250 BC – 250 AD)","MNAE 3452  REG. 1.1.1.1971",2);</v>
      </c>
    </row>
    <row r="152" spans="1:8" x14ac:dyDescent="0.35">
      <c r="A152">
        <v>151</v>
      </c>
      <c r="B152">
        <v>51</v>
      </c>
      <c r="C152" t="s">
        <v>573</v>
      </c>
      <c r="D152" t="s">
        <v>160</v>
      </c>
      <c r="E152" t="s">
        <v>97</v>
      </c>
      <c r="F152" t="s">
        <v>442</v>
      </c>
      <c r="G152">
        <v>2</v>
      </c>
      <c r="H152" t="str">
        <f t="shared" si="2"/>
        <v>INSERT INTO sm_cedula VALUES (151,51,"Teotihuacan-style, anthropomorphic incense burner","Highlands, Kaminaljuyu, Guatemala","Early Classic Period (250 BC – 600 AD)","MNAE 2485",2);</v>
      </c>
    </row>
    <row r="153" spans="1:8" x14ac:dyDescent="0.35">
      <c r="A153">
        <v>152</v>
      </c>
      <c r="B153">
        <v>52</v>
      </c>
      <c r="C153" t="s">
        <v>574</v>
      </c>
      <c r="D153" t="s">
        <v>151</v>
      </c>
      <c r="E153" t="s">
        <v>93</v>
      </c>
      <c r="F153" t="s">
        <v>444</v>
      </c>
      <c r="G153">
        <v>2</v>
      </c>
      <c r="H153" t="str">
        <f t="shared" si="2"/>
        <v>INSERT INTO sm_cedula VALUES (152,52,"Zoomorphic axe","Southern Coast, Escuintla","Classic Period (250 BC – 900 AD)","MNAE 10053  REG. 1.1.1.9936",2);</v>
      </c>
    </row>
    <row r="154" spans="1:8" x14ac:dyDescent="0.35">
      <c r="A154">
        <v>153</v>
      </c>
      <c r="B154">
        <v>53</v>
      </c>
      <c r="C154" t="s">
        <v>575</v>
      </c>
      <c r="D154" t="s">
        <v>175</v>
      </c>
      <c r="E154" t="s">
        <v>95</v>
      </c>
      <c r="F154" t="s">
        <v>446</v>
      </c>
      <c r="G154">
        <v>2</v>
      </c>
      <c r="H154" t="str">
        <f t="shared" si="2"/>
        <v>INSERT INTO sm_cedula VALUES (153,53,"Mask on stucco","Lowlands, Cancuén, Petén","Late Classic Period (600 BC–  900 AD)","MNAE 22561  REG. 17.7.54.119",2);</v>
      </c>
    </row>
    <row r="155" spans="1:8" x14ac:dyDescent="0.35">
      <c r="A155">
        <v>154</v>
      </c>
      <c r="B155">
        <v>54</v>
      </c>
      <c r="C155" t="s">
        <v>544</v>
      </c>
      <c r="D155" t="s">
        <v>161</v>
      </c>
      <c r="E155" t="s">
        <v>100</v>
      </c>
      <c r="F155" t="s">
        <v>447</v>
      </c>
      <c r="G155">
        <v>2</v>
      </c>
      <c r="H155" t="str">
        <f t="shared" si="2"/>
        <v>INSERT INTO sm_cedula VALUES (154,54,"Zoomorphic incense burner","Highlands, La Lagunita, El Quiché","Post Classic Period (900 BC – 1524 AD)","MNAE 12362/12370  REG. 1.1.1.1980",2);</v>
      </c>
    </row>
    <row r="156" spans="1:8" x14ac:dyDescent="0.35">
      <c r="A156">
        <v>155</v>
      </c>
      <c r="B156">
        <v>55</v>
      </c>
      <c r="C156" t="s">
        <v>576</v>
      </c>
      <c r="D156" t="s">
        <v>160</v>
      </c>
      <c r="E156" t="s">
        <v>105</v>
      </c>
      <c r="F156" t="s">
        <v>449</v>
      </c>
      <c r="G156">
        <v>2</v>
      </c>
      <c r="H156" t="str">
        <f t="shared" si="2"/>
        <v>INSERT INTO sm_cedula VALUES (155,55,"Zoomorphic mushroom","Highlands, Kaminaljuyu, Guatemala","Late Pre Classic Period (250 BC – 250 AD)","MNAE 9708  REG. 1.1.1.520",2);</v>
      </c>
    </row>
    <row r="157" spans="1:8" x14ac:dyDescent="0.35">
      <c r="A157">
        <v>156</v>
      </c>
      <c r="B157">
        <v>56</v>
      </c>
      <c r="C157" t="s">
        <v>577</v>
      </c>
      <c r="D157" t="s">
        <v>165</v>
      </c>
      <c r="E157" t="s">
        <v>95</v>
      </c>
      <c r="F157" t="s">
        <v>451</v>
      </c>
      <c r="G157">
        <v>2</v>
      </c>
      <c r="H157" t="str">
        <f t="shared" si="2"/>
        <v>INSERT INTO sm_cedula VALUES (156,56,"Plate on green stone","Highlands, Nebaj, El Quiché","Late Classic Period (600 BC–  900 AD)","MNAE 4733  REG. 1.1.1.534",2);</v>
      </c>
    </row>
    <row r="158" spans="1:8" x14ac:dyDescent="0.35">
      <c r="A158">
        <v>157</v>
      </c>
      <c r="B158">
        <v>57</v>
      </c>
      <c r="C158" t="s">
        <v>578</v>
      </c>
      <c r="D158" t="s">
        <v>152</v>
      </c>
      <c r="E158" t="s">
        <v>105</v>
      </c>
      <c r="F158" t="s">
        <v>453</v>
      </c>
      <c r="G158">
        <v>2</v>
      </c>
      <c r="H158" t="str">
        <f t="shared" si="2"/>
        <v>INSERT INTO sm_cedula VALUES (157,57,"Vessel with modelled figurine","Southern Coast, Finca Arizona, Escuintla","Late Pre Classic Period (250 BC – 250 AD)","MNAE 4526  REG. 1.1.1.9896",2);</v>
      </c>
    </row>
    <row r="159" spans="1:8" x14ac:dyDescent="0.35">
      <c r="A159">
        <v>158</v>
      </c>
      <c r="B159">
        <v>58</v>
      </c>
      <c r="C159" t="s">
        <v>579</v>
      </c>
      <c r="D159" t="s">
        <v>162</v>
      </c>
      <c r="E159" t="s">
        <v>97</v>
      </c>
      <c r="F159" t="s">
        <v>455</v>
      </c>
      <c r="G159">
        <v>2</v>
      </c>
      <c r="H159" t="str">
        <f t="shared" si="2"/>
        <v>INSERT INTO sm_cedula VALUES (158,58,"Zoomorph incense burner (octopus)","Highlands, Los Cimientos Chustum, El Quiché","Early Classic Period (250 BC – 600 AD)","MNAE 9879  REG. 1.1.1.9899",2);</v>
      </c>
    </row>
    <row r="160" spans="1:8" x14ac:dyDescent="0.35">
      <c r="A160">
        <v>159</v>
      </c>
      <c r="B160">
        <v>59</v>
      </c>
      <c r="C160" t="s">
        <v>580</v>
      </c>
      <c r="D160" t="s">
        <v>158</v>
      </c>
      <c r="E160" t="s">
        <v>100</v>
      </c>
      <c r="F160" t="s">
        <v>457</v>
      </c>
      <c r="G160">
        <v>2</v>
      </c>
      <c r="H160" t="str">
        <f t="shared" si="2"/>
        <v>INSERT INTO sm_cedula VALUES (159,59,"Urn with antropomorphic accessory","Highlands, Coatepeque, Quetzaltenango ","Post Classic Period (900 BC – 1524 AD)","MNAE 4629  REG. 1.1.1.165",2);</v>
      </c>
    </row>
    <row r="161" spans="1:8" x14ac:dyDescent="0.35">
      <c r="A161">
        <v>160</v>
      </c>
      <c r="B161">
        <v>60</v>
      </c>
      <c r="C161" t="s">
        <v>580</v>
      </c>
      <c r="D161" t="s">
        <v>165</v>
      </c>
      <c r="E161" t="s">
        <v>102</v>
      </c>
      <c r="F161" t="s">
        <v>458</v>
      </c>
      <c r="G161">
        <v>2</v>
      </c>
      <c r="H161" t="str">
        <f t="shared" si="2"/>
        <v>INSERT INTO sm_cedula VALUES (160,60,"Urn with antropomorphic accessory","Highlands, Nebaj, El Quiché","Late Post Classic Period (1200 BC – 1524 AD)","MNAE 4886  REG. 1.1.1.170",2);</v>
      </c>
    </row>
    <row r="162" spans="1:8" ht="15.5" x14ac:dyDescent="0.35">
      <c r="A162">
        <v>161</v>
      </c>
      <c r="B162">
        <v>61</v>
      </c>
      <c r="C162" s="3" t="s">
        <v>581</v>
      </c>
      <c r="D162" s="3" t="s">
        <v>161</v>
      </c>
      <c r="E162" t="s">
        <v>100</v>
      </c>
      <c r="F162" s="3" t="s">
        <v>460</v>
      </c>
      <c r="G162">
        <v>2</v>
      </c>
      <c r="H162" t="str">
        <f t="shared" si="2"/>
        <v>INSERT INTO sm_cedula VALUES (161,61,"Anthropomorphic and zoomorphic-shaped incense burner","Highlands, La Lagunita, El Quiché","Post Classic Period (900 BC – 1524 AD)","MNAE 9881  REG. 1.1.1.9971",2);</v>
      </c>
    </row>
    <row r="163" spans="1:8" x14ac:dyDescent="0.35">
      <c r="A163">
        <v>162</v>
      </c>
      <c r="B163">
        <v>62</v>
      </c>
      <c r="C163" t="s">
        <v>582</v>
      </c>
      <c r="D163" t="s">
        <v>177</v>
      </c>
      <c r="E163" t="s">
        <v>100</v>
      </c>
      <c r="F163" t="s">
        <v>462</v>
      </c>
      <c r="G163">
        <v>2</v>
      </c>
      <c r="H163" t="str">
        <f t="shared" si="2"/>
        <v>INSERT INTO sm_cedula VALUES (162,62,"Anthropomorphic incense burner","Lowlands, Flores, Petén","Post Classic Period (900 BC – 1524 AD)","MNAE 4493  REG. 1.1.1.616",2);</v>
      </c>
    </row>
    <row r="164" spans="1:8" x14ac:dyDescent="0.35">
      <c r="A164">
        <v>163</v>
      </c>
      <c r="B164">
        <v>63</v>
      </c>
      <c r="C164" t="s">
        <v>583</v>
      </c>
      <c r="D164" t="s">
        <v>170</v>
      </c>
      <c r="E164" t="s">
        <v>100</v>
      </c>
      <c r="F164" t="s">
        <v>464</v>
      </c>
      <c r="G164">
        <v>2</v>
      </c>
      <c r="H164" t="str">
        <f t="shared" si="2"/>
        <v>INSERT INTO sm_cedula VALUES (163,63,"Zoomorphic face","Highlands, Zaculeu, Huehuetenango","Post Classic Period (900 BC – 1524 AD)","MNAE 9018  REG. 1.1.1.4769",2);</v>
      </c>
    </row>
    <row r="165" spans="1:8" x14ac:dyDescent="0.35">
      <c r="A165">
        <v>164</v>
      </c>
      <c r="B165">
        <v>64</v>
      </c>
      <c r="C165" t="s">
        <v>584</v>
      </c>
      <c r="D165" t="s">
        <v>154</v>
      </c>
      <c r="E165" t="s">
        <v>100</v>
      </c>
      <c r="F165" t="s">
        <v>466</v>
      </c>
      <c r="G165">
        <v>2</v>
      </c>
      <c r="H165" t="str">
        <f t="shared" si="2"/>
        <v>INSERT INTO sm_cedula VALUES (164,64,"Incense burner","Highlands","Post Classic Period (900 BC – 1524 AD)","MNAE 13779  REG. 1.1.1.016",2);</v>
      </c>
    </row>
    <row r="166" spans="1:8" x14ac:dyDescent="0.35">
      <c r="A166">
        <v>165</v>
      </c>
      <c r="B166">
        <v>65</v>
      </c>
      <c r="C166" t="s">
        <v>582</v>
      </c>
      <c r="D166" t="s">
        <v>585</v>
      </c>
      <c r="E166" t="s">
        <v>105</v>
      </c>
      <c r="F166" t="s">
        <v>468</v>
      </c>
      <c r="G166">
        <v>2</v>
      </c>
      <c r="H166" t="str">
        <f t="shared" si="2"/>
        <v>INSERT INTO sm_cedula VALUES (165,65,"Anthropomorphic incense burner","Highlands, Kaminaljuyu, Guatemala ","Late Pre Classic Period (250 BC – 250 AD)","MNAE 2709",2);</v>
      </c>
    </row>
    <row r="167" spans="1:8" x14ac:dyDescent="0.35">
      <c r="A167">
        <v>166</v>
      </c>
      <c r="B167">
        <v>66</v>
      </c>
      <c r="C167" t="s">
        <v>582</v>
      </c>
      <c r="D167" t="s">
        <v>585</v>
      </c>
      <c r="E167" t="s">
        <v>105</v>
      </c>
      <c r="F167" t="s">
        <v>469</v>
      </c>
      <c r="G167">
        <v>2</v>
      </c>
      <c r="H167" t="str">
        <f t="shared" si="2"/>
        <v>INSERT INTO sm_cedula VALUES (166,66,"Anthropomorphic incense burner","Highlands, Kaminaljuyu, Guatemala ","Late Pre Classic Period (250 BC – 250 AD)","MNAE 9650",2);</v>
      </c>
    </row>
    <row r="168" spans="1:8" x14ac:dyDescent="0.35">
      <c r="A168">
        <v>167</v>
      </c>
      <c r="B168">
        <v>67</v>
      </c>
      <c r="C168" t="s">
        <v>582</v>
      </c>
      <c r="D168" t="s">
        <v>160</v>
      </c>
      <c r="E168" t="s">
        <v>105</v>
      </c>
      <c r="F168" t="s">
        <v>470</v>
      </c>
      <c r="G168">
        <v>2</v>
      </c>
      <c r="H168" t="str">
        <f t="shared" si="2"/>
        <v>INSERT INTO sm_cedula VALUES (167,67,"Anthropomorphic incense burner","Highlands, Kaminaljuyu, Guatemala","Late Pre Classic Period (250 BC – 250 AD)","MNAE 2351  REG. 1.1.1.714",2);</v>
      </c>
    </row>
    <row r="169" spans="1:8" x14ac:dyDescent="0.35">
      <c r="A169">
        <v>168</v>
      </c>
      <c r="B169">
        <v>68</v>
      </c>
      <c r="C169" t="s">
        <v>582</v>
      </c>
      <c r="D169" t="s">
        <v>149</v>
      </c>
      <c r="E169" t="s">
        <v>97</v>
      </c>
      <c r="F169" t="s">
        <v>472</v>
      </c>
      <c r="G169">
        <v>2</v>
      </c>
      <c r="H169" t="str">
        <f t="shared" si="2"/>
        <v>INSERT INTO sm_cedula VALUES (168,68,"Anthropomorphic incense burner","Southern Coast","Early Classic Period (250 BC – 600 AD)","MNAE 22557  REG. 1.1.1.9914",2);</v>
      </c>
    </row>
    <row r="170" spans="1:8" x14ac:dyDescent="0.35">
      <c r="A170">
        <v>169</v>
      </c>
      <c r="B170">
        <v>69</v>
      </c>
      <c r="C170" t="s">
        <v>582</v>
      </c>
      <c r="D170" t="s">
        <v>149</v>
      </c>
      <c r="E170" t="s">
        <v>97</v>
      </c>
      <c r="F170" t="s">
        <v>473</v>
      </c>
      <c r="G170">
        <v>2</v>
      </c>
      <c r="H170" t="str">
        <f t="shared" si="2"/>
        <v>INSERT INTO sm_cedula VALUES (169,69,"Anthropomorphic incense burner","Southern Coast","Early Classic Period (250 BC – 600 AD)","MNAE 15957  REG. 1.4.37.17",2);</v>
      </c>
    </row>
    <row r="171" spans="1:8" x14ac:dyDescent="0.35">
      <c r="A171">
        <v>170</v>
      </c>
      <c r="B171">
        <v>70</v>
      </c>
      <c r="C171" t="s">
        <v>586</v>
      </c>
      <c r="D171" t="s">
        <v>149</v>
      </c>
      <c r="E171" t="s">
        <v>97</v>
      </c>
      <c r="F171" t="s">
        <v>474</v>
      </c>
      <c r="G171">
        <v>2</v>
      </c>
      <c r="H171" t="str">
        <f t="shared" si="2"/>
        <v>INSERT INTO sm_cedula VALUES (170,70,"Teotihuacan-style, human-shaped incense burner ","Southern Coast","Early Classic Period (250 BC – 600 AD)","MNAE 15811  REG. 1.4.37.19",2);</v>
      </c>
    </row>
    <row r="172" spans="1:8" x14ac:dyDescent="0.35">
      <c r="A172">
        <v>171</v>
      </c>
      <c r="B172">
        <v>71</v>
      </c>
      <c r="C172" t="s">
        <v>542</v>
      </c>
      <c r="D172" t="s">
        <v>166</v>
      </c>
      <c r="E172" t="s">
        <v>97</v>
      </c>
      <c r="F172" t="s">
        <v>475</v>
      </c>
      <c r="G172">
        <v>2</v>
      </c>
      <c r="H172" t="str">
        <f t="shared" si="2"/>
        <v>INSERT INTO sm_cedula VALUES (171,71,"Zoomorphic urn","Highlands, Purulhá, Alta Verapaz","Early Classic Period (250 BC – 600 AD)","MNAE 7892  REG. 1.1.1.514",2);</v>
      </c>
    </row>
    <row r="173" spans="1:8" x14ac:dyDescent="0.35">
      <c r="A173">
        <v>172</v>
      </c>
      <c r="B173">
        <v>72</v>
      </c>
      <c r="C173" t="s">
        <v>587</v>
      </c>
      <c r="D173" t="s">
        <v>149</v>
      </c>
      <c r="E173" t="s">
        <v>97</v>
      </c>
      <c r="F173" t="s">
        <v>477</v>
      </c>
      <c r="G173">
        <v>2</v>
      </c>
      <c r="H173" t="str">
        <f t="shared" si="2"/>
        <v>INSERT INTO sm_cedula VALUES (172,72,"Anthropomorphic incense burner ","Southern Coast","Early Classic Period (250 BC – 600 AD)","REG. 1.4.37.084",2);</v>
      </c>
    </row>
    <row r="174" spans="1:8" x14ac:dyDescent="0.35">
      <c r="A174">
        <v>173</v>
      </c>
      <c r="B174">
        <v>73</v>
      </c>
      <c r="C174" t="s">
        <v>588</v>
      </c>
      <c r="D174" t="s">
        <v>168</v>
      </c>
      <c r="E174" t="s">
        <v>95</v>
      </c>
      <c r="F174" t="s">
        <v>479</v>
      </c>
      <c r="G174">
        <v>2</v>
      </c>
      <c r="H174" t="str">
        <f t="shared" si="2"/>
        <v>INSERT INTO sm_cedula VALUES (173,73,"Urn","Highlands, El Quiché","Late Classic Period (600 BC–  900 AD)","MNAE 10019  REG. 1.1.1.517",2);</v>
      </c>
    </row>
    <row r="175" spans="1:8" x14ac:dyDescent="0.35">
      <c r="A175">
        <v>174</v>
      </c>
      <c r="B175">
        <v>74</v>
      </c>
      <c r="C175" t="s">
        <v>587</v>
      </c>
      <c r="D175" t="s">
        <v>153</v>
      </c>
      <c r="E175" t="s">
        <v>97</v>
      </c>
      <c r="F175" t="s">
        <v>480</v>
      </c>
      <c r="G175">
        <v>2</v>
      </c>
      <c r="H175" t="str">
        <f t="shared" si="2"/>
        <v>INSERT INTO sm_cedula VALUES (174,74,"Anthropomorphic incense burner ","Southern Coast, Los Chatos, Escuintla","Early Classic Period (250 BC – 600 AD)","MNAE 14592 a/b  REG. 1.1.1.799 a/b",2);</v>
      </c>
    </row>
    <row r="176" spans="1:8" x14ac:dyDescent="0.35">
      <c r="A176">
        <v>175</v>
      </c>
      <c r="B176">
        <v>75</v>
      </c>
      <c r="C176" t="s">
        <v>589</v>
      </c>
      <c r="D176" t="s">
        <v>153</v>
      </c>
      <c r="E176" t="s">
        <v>97</v>
      </c>
      <c r="F176" t="s">
        <v>482</v>
      </c>
      <c r="G176">
        <v>2</v>
      </c>
      <c r="H176" t="str">
        <f t="shared" si="2"/>
        <v>INSERT INTO sm_cedula VALUES (175,75,"Fragment of incense burner","Southern Coast, Los Chatos, Escuintla","Early Classic Period (250 BC – 600 AD)","MNAE 8465   REG. 1.1.1.1982",2);</v>
      </c>
    </row>
    <row r="177" spans="1:8" x14ac:dyDescent="0.35">
      <c r="A177">
        <v>176</v>
      </c>
      <c r="B177">
        <v>76</v>
      </c>
      <c r="C177" t="s">
        <v>590</v>
      </c>
      <c r="D177" t="s">
        <v>182</v>
      </c>
      <c r="E177" t="s">
        <v>93</v>
      </c>
      <c r="F177" t="s">
        <v>484</v>
      </c>
      <c r="G177">
        <v>2</v>
      </c>
      <c r="H177" t="str">
        <f t="shared" si="2"/>
        <v>INSERT INTO sm_cedula VALUES (176,76,"Disc on stone","Lowlands, Poptún, Petén","Classic Period (250 BC – 900 AD)","MNAE 4114  REG. 1.1.1.2034",2);</v>
      </c>
    </row>
    <row r="178" spans="1:8" x14ac:dyDescent="0.35">
      <c r="A178">
        <v>177</v>
      </c>
      <c r="B178">
        <v>77</v>
      </c>
      <c r="C178" t="s">
        <v>591</v>
      </c>
      <c r="D178" t="s">
        <v>181</v>
      </c>
      <c r="E178" t="s">
        <v>95</v>
      </c>
      <c r="F178" t="s">
        <v>486</v>
      </c>
      <c r="G178">
        <v>2</v>
      </c>
      <c r="H178" t="str">
        <f t="shared" si="2"/>
        <v>INSERT INTO sm_cedula VALUES (177,77,"Mask","Lowlands, Piedras Negras, Petén","Late Classic Period (600 BC–  900 AD)","MNAE 611  REG. 1.1.1.129",2);</v>
      </c>
    </row>
    <row r="179" spans="1:8" x14ac:dyDescent="0.35">
      <c r="A179">
        <v>178</v>
      </c>
      <c r="B179">
        <v>78</v>
      </c>
      <c r="C179" t="s">
        <v>584</v>
      </c>
      <c r="D179" t="s">
        <v>188</v>
      </c>
      <c r="E179" t="s">
        <v>95</v>
      </c>
      <c r="F179" t="s">
        <v>487</v>
      </c>
      <c r="G179">
        <v>2</v>
      </c>
      <c r="H179" t="str">
        <f t="shared" si="2"/>
        <v>INSERT INTO sm_cedula VALUES (178,78,"Incense burner","Lowlands, Topoxte, Petén","Late Classic Period (600 BC–  900 AD)","MNAE 20167  REG. 17.7.21.056",2);</v>
      </c>
    </row>
    <row r="180" spans="1:8" x14ac:dyDescent="0.35">
      <c r="A180">
        <v>179</v>
      </c>
      <c r="B180">
        <v>79</v>
      </c>
      <c r="C180" t="s">
        <v>592</v>
      </c>
      <c r="D180" t="s">
        <v>186</v>
      </c>
      <c r="E180" t="s">
        <v>95</v>
      </c>
      <c r="F180" t="s">
        <v>489</v>
      </c>
      <c r="G180">
        <v>2</v>
      </c>
      <c r="H180" t="str">
        <f t="shared" si="2"/>
        <v>INSERT INTO sm_cedula VALUES (179,79,"Modelled antropomorphic head","Lowlands, Tayasal, Petén","Late Classic Period (600 BC–  900 AD)","MNAE 7213  REG. 1.1.1.2239",2);</v>
      </c>
    </row>
    <row r="181" spans="1:8" x14ac:dyDescent="0.35">
      <c r="A181">
        <v>180</v>
      </c>
      <c r="B181">
        <v>80</v>
      </c>
      <c r="C181" t="s">
        <v>593</v>
      </c>
      <c r="D181" t="s">
        <v>171</v>
      </c>
      <c r="E181" t="s">
        <v>97</v>
      </c>
      <c r="F181" t="s">
        <v>491</v>
      </c>
      <c r="G181">
        <v>2</v>
      </c>
      <c r="H181" t="str">
        <f t="shared" si="2"/>
        <v>INSERT INTO sm_cedula VALUES (180,80,"Carved vase","Lowlands","Early Classic Period (250 BC – 600 AD)","MNAE 11833  REG. 1.1.1.2072",2);</v>
      </c>
    </row>
    <row r="182" spans="1:8" x14ac:dyDescent="0.35">
      <c r="A182">
        <v>181</v>
      </c>
      <c r="B182">
        <v>81</v>
      </c>
      <c r="C182" t="s">
        <v>594</v>
      </c>
      <c r="D182" t="s">
        <v>185</v>
      </c>
      <c r="E182" t="s">
        <v>100</v>
      </c>
      <c r="F182" t="s">
        <v>493</v>
      </c>
      <c r="G182">
        <v>2</v>
      </c>
      <c r="H182" t="str">
        <f t="shared" si="2"/>
        <v>INSERT INTO sm_cedula VALUES (181,81,"Vase with pedestal stand","Lowlands, Ceibal, Petén","Post Classic Period (900 BC – 1524 AD)","MNAE 8244  REG. 1.1.1.224",2);</v>
      </c>
    </row>
    <row r="183" spans="1:8" x14ac:dyDescent="0.35">
      <c r="A183">
        <v>182</v>
      </c>
      <c r="B183">
        <v>82</v>
      </c>
      <c r="C183" t="s">
        <v>595</v>
      </c>
      <c r="D183" t="s">
        <v>171</v>
      </c>
      <c r="E183" t="s">
        <v>95</v>
      </c>
      <c r="F183" t="s">
        <v>495</v>
      </c>
      <c r="G183">
        <v>2</v>
      </c>
      <c r="H183" t="str">
        <f t="shared" si="2"/>
        <v>INSERT INTO sm_cedula VALUES (182,82,"Head on stucco","Lowlands","Late Classic Period (600 BC–  900 AD)","MNAE 5847  REG. 1.1.1.784",2);</v>
      </c>
    </row>
    <row r="184" spans="1:8" x14ac:dyDescent="0.35">
      <c r="A184">
        <v>183</v>
      </c>
      <c r="B184">
        <v>83</v>
      </c>
      <c r="C184" t="s">
        <v>534</v>
      </c>
      <c r="D184" t="s">
        <v>186</v>
      </c>
      <c r="E184" t="s">
        <v>95</v>
      </c>
      <c r="F184" t="s">
        <v>496</v>
      </c>
      <c r="G184">
        <v>2</v>
      </c>
      <c r="H184" t="str">
        <f t="shared" si="2"/>
        <v>INSERT INTO sm_cedula VALUES (183,83,"Polychrome vase","Lowlands, Tayasal, Petén","Late Classic Period (600 BC–  900 AD)","MNAE 9967  REG. 1.1.1.499",2);</v>
      </c>
    </row>
    <row r="185" spans="1:8" x14ac:dyDescent="0.35">
      <c r="A185">
        <v>184</v>
      </c>
      <c r="B185">
        <v>84</v>
      </c>
      <c r="C185" t="s">
        <v>596</v>
      </c>
      <c r="D185" t="s">
        <v>156</v>
      </c>
      <c r="E185" t="s">
        <v>93</v>
      </c>
      <c r="F185" t="s">
        <v>498</v>
      </c>
      <c r="G185">
        <v>2</v>
      </c>
      <c r="H185" t="str">
        <f t="shared" si="2"/>
        <v>INSERT INTO sm_cedula VALUES (184,84,"Vase of alabaster","Highlands, Asunción Mita, Jutiapa","Classic Period (250 BC – 900 AD)","MNAE 4416  REG. 1.1.1.3240",2);</v>
      </c>
    </row>
    <row r="186" spans="1:8" x14ac:dyDescent="0.35">
      <c r="A186">
        <v>185</v>
      </c>
      <c r="B186">
        <v>85</v>
      </c>
      <c r="C186" t="s">
        <v>597</v>
      </c>
      <c r="D186" t="s">
        <v>190</v>
      </c>
      <c r="E186" t="s">
        <v>95</v>
      </c>
      <c r="F186" t="s">
        <v>500</v>
      </c>
      <c r="G186">
        <v>2</v>
      </c>
      <c r="H186" t="str">
        <f t="shared" si="2"/>
        <v>INSERT INTO sm_cedula VALUES (185,85,"Carved bone","Lowlands, Yaxhá, Petén","Late Classic Period (600 BC–  900 AD)","MNAE 20231  REG. 17.7.19.086",2);</v>
      </c>
    </row>
    <row r="187" spans="1:8" x14ac:dyDescent="0.35">
      <c r="A187">
        <v>186</v>
      </c>
      <c r="B187">
        <v>86</v>
      </c>
      <c r="C187" t="s">
        <v>598</v>
      </c>
      <c r="D187" t="s">
        <v>181</v>
      </c>
      <c r="E187" t="s">
        <v>93</v>
      </c>
      <c r="F187" t="s">
        <v>502</v>
      </c>
      <c r="G187">
        <v>2</v>
      </c>
      <c r="H187" t="str">
        <f t="shared" si="2"/>
        <v>INSERT INTO sm_cedula VALUES (186,86,"Fragment carved in stone","Lowlands, Piedras Negras, Petén","Classic Period (250 BC – 900 AD)","MNAE 6804  REG. 1.1.1.2194",2);</v>
      </c>
    </row>
    <row r="188" spans="1:8" x14ac:dyDescent="0.35">
      <c r="A188">
        <v>187</v>
      </c>
      <c r="B188">
        <v>87</v>
      </c>
      <c r="C188" t="s">
        <v>599</v>
      </c>
      <c r="D188" t="s">
        <v>187</v>
      </c>
      <c r="E188" t="s">
        <v>105</v>
      </c>
      <c r="F188" t="s">
        <v>504</v>
      </c>
      <c r="G188">
        <v>2</v>
      </c>
      <c r="H188" t="str">
        <f t="shared" si="2"/>
        <v>INSERT INTO sm_cedula VALUES (187,87,"Antropomorphic figurine","Lowlands, Tikal, Petén","Late Pre Classic Period (250 BC – 250 AD)","MNAE 15214  REG. 1.1.1.2414",2);</v>
      </c>
    </row>
    <row r="189" spans="1:8" x14ac:dyDescent="0.35">
      <c r="A189">
        <v>188</v>
      </c>
      <c r="B189">
        <v>88</v>
      </c>
      <c r="C189" t="s">
        <v>600</v>
      </c>
      <c r="D189" t="s">
        <v>171</v>
      </c>
      <c r="E189" t="s">
        <v>93</v>
      </c>
      <c r="F189" t="s">
        <v>506</v>
      </c>
      <c r="G189">
        <v>2</v>
      </c>
      <c r="H189" t="str">
        <f t="shared" si="2"/>
        <v>INSERT INTO sm_cedula VALUES (188,88,"Musical device","Lowlands","Classic Period (250 BC – 900 AD)","MNAE 2844  REG. 1.1.1.4058",2);</v>
      </c>
    </row>
    <row r="190" spans="1:8" x14ac:dyDescent="0.35">
      <c r="A190">
        <v>189</v>
      </c>
      <c r="B190">
        <v>89</v>
      </c>
      <c r="C190" t="s">
        <v>601</v>
      </c>
      <c r="D190" t="s">
        <v>180</v>
      </c>
      <c r="E190" t="s">
        <v>95</v>
      </c>
      <c r="F190" t="s">
        <v>508</v>
      </c>
      <c r="G190">
        <v>2</v>
      </c>
      <c r="H190" t="str">
        <f t="shared" si="2"/>
        <v>INSERT INTO sm_cedula VALUES (189,89,"Upper jaw with jade Inlays on its teeth","Lowlands, Petén","Late Classic Period (600 BC–  900 AD)","MNAE 9482  REG. 1.1.1.9932",2);</v>
      </c>
    </row>
    <row r="191" spans="1:8" x14ac:dyDescent="0.35">
      <c r="A191">
        <v>190</v>
      </c>
      <c r="B191">
        <v>90</v>
      </c>
      <c r="C191" t="s">
        <v>602</v>
      </c>
      <c r="D191" t="s">
        <v>165</v>
      </c>
      <c r="E191" t="s">
        <v>95</v>
      </c>
      <c r="F191" t="s">
        <v>510</v>
      </c>
      <c r="G191">
        <v>2</v>
      </c>
      <c r="H191" t="str">
        <f t="shared" si="2"/>
        <v>INSERT INTO sm_cedula VALUES (190,90,"Zoomorphic face (Jaguar)","Highlands, Nebaj, El Quiché","Late Classic Period (600 BC–  900 AD)","MNAE 4763  REG. 1.1.1.9935",2);</v>
      </c>
    </row>
    <row r="192" spans="1:8" x14ac:dyDescent="0.35">
      <c r="A192">
        <v>191</v>
      </c>
      <c r="B192">
        <v>91</v>
      </c>
      <c r="C192" t="s">
        <v>511</v>
      </c>
      <c r="D192" t="s">
        <v>159</v>
      </c>
      <c r="E192" t="s">
        <v>95</v>
      </c>
      <c r="F192" t="s">
        <v>512</v>
      </c>
      <c r="G192">
        <v>2</v>
      </c>
      <c r="H192" t="str">
        <f t="shared" si="2"/>
        <v>INSERT INTO sm_cedula VALUES (191,91,"Camahuil","Highlands, El Jocote, Baja Verapaz","Late Classic Period (600 BC–  900 AD)","MNAE 22562  REG. 1.1.1.9952",2);</v>
      </c>
    </row>
    <row r="193" spans="1:8" x14ac:dyDescent="0.35">
      <c r="A193">
        <v>192</v>
      </c>
      <c r="B193">
        <v>92</v>
      </c>
      <c r="C193" t="s">
        <v>511</v>
      </c>
      <c r="D193" t="s">
        <v>159</v>
      </c>
      <c r="E193" t="s">
        <v>95</v>
      </c>
      <c r="F193" t="s">
        <v>513</v>
      </c>
      <c r="G193">
        <v>2</v>
      </c>
      <c r="H193" t="str">
        <f t="shared" si="2"/>
        <v>INSERT INTO sm_cedula VALUES (192,92,"Camahuil","Highlands, El Jocote, Baja Verapaz","Late Classic Period (600 BC–  900 AD)","MNAE 22563  REG. 1.1.1.9953",2);</v>
      </c>
    </row>
    <row r="194" spans="1:8" x14ac:dyDescent="0.35">
      <c r="A194">
        <v>193</v>
      </c>
      <c r="B194">
        <v>93</v>
      </c>
      <c r="C194" t="s">
        <v>603</v>
      </c>
      <c r="D194" t="s">
        <v>179</v>
      </c>
      <c r="E194" t="s">
        <v>95</v>
      </c>
      <c r="F194" t="s">
        <v>515</v>
      </c>
      <c r="G194">
        <v>2</v>
      </c>
      <c r="H194" t="str">
        <f t="shared" si="2"/>
        <v>INSERT INTO sm_cedula VALUES (193,93,"Antropomorphic face","Lowlands, Nakum, Petén","Late Classic Period (600 BC–  900 AD)","MNAE 20175  REG. 17.7.20.092",2);</v>
      </c>
    </row>
    <row r="195" spans="1:8" x14ac:dyDescent="0.35">
      <c r="A195">
        <v>194</v>
      </c>
      <c r="B195">
        <v>94</v>
      </c>
      <c r="C195" t="s">
        <v>604</v>
      </c>
      <c r="D195" t="s">
        <v>154</v>
      </c>
      <c r="E195" t="s">
        <v>93</v>
      </c>
      <c r="F195" t="s">
        <v>517</v>
      </c>
      <c r="G195">
        <v>2</v>
      </c>
      <c r="H195" t="str">
        <f t="shared" ref="H195:H201" si="3">CONCATENATE("INSERT INTO sm_cedula VALUES (",A195,",",B195,",","""",C195,"""",",","""",D195,"""",",","""",E195,"""",",","""",F195,"""",",",G195,");")</f>
        <v>INSERT INTO sm_cedula VALUES (194,94,"Grindstone","Highlands","Classic Period (250 BC – 900 AD)","MNAE 2173  REG. 1.1.1.112",2);</v>
      </c>
    </row>
    <row r="196" spans="1:8" x14ac:dyDescent="0.35">
      <c r="A196">
        <v>195</v>
      </c>
      <c r="B196">
        <v>95</v>
      </c>
      <c r="C196" t="s">
        <v>605</v>
      </c>
      <c r="D196" t="s">
        <v>173</v>
      </c>
      <c r="E196" t="s">
        <v>93</v>
      </c>
      <c r="F196" t="s">
        <v>519</v>
      </c>
      <c r="G196">
        <v>2</v>
      </c>
      <c r="H196" t="str">
        <f t="shared" si="3"/>
        <v>INSERT INTO sm_cedula VALUES (195,95,"Four-footed mortar","Lowlands, Aguateca, Petén","Classic Period (250 BC – 900 AD)","MNAE 8509",2);</v>
      </c>
    </row>
    <row r="197" spans="1:8" x14ac:dyDescent="0.35">
      <c r="A197">
        <v>196</v>
      </c>
      <c r="B197">
        <v>96</v>
      </c>
      <c r="C197" t="s">
        <v>606</v>
      </c>
      <c r="D197" t="s">
        <v>154</v>
      </c>
      <c r="E197" t="s">
        <v>93</v>
      </c>
      <c r="F197" t="s">
        <v>521</v>
      </c>
      <c r="G197">
        <v>2</v>
      </c>
      <c r="H197" t="str">
        <f t="shared" si="3"/>
        <v>INSERT INTO sm_cedula VALUES (196,96,"Four-footed, zoomorphic mortar","Highlands","Classic Period (250 BC – 900 AD)","MNAE 8502",2);</v>
      </c>
    </row>
    <row r="198" spans="1:8" x14ac:dyDescent="0.35">
      <c r="A198">
        <v>197</v>
      </c>
      <c r="B198">
        <v>97</v>
      </c>
      <c r="C198" t="s">
        <v>607</v>
      </c>
      <c r="D198" t="s">
        <v>154</v>
      </c>
      <c r="E198" t="s">
        <v>93</v>
      </c>
      <c r="F198" t="s">
        <v>523</v>
      </c>
      <c r="G198">
        <v>2</v>
      </c>
      <c r="H198" t="str">
        <f t="shared" si="3"/>
        <v>INSERT INTO sm_cedula VALUES (197,97,"Yoke","Highlands","Classic Period (250 BC – 900 AD)","MNAE 9715",2);</v>
      </c>
    </row>
    <row r="199" spans="1:8" x14ac:dyDescent="0.35">
      <c r="A199">
        <v>198</v>
      </c>
      <c r="B199">
        <v>98</v>
      </c>
      <c r="C199" t="s">
        <v>608</v>
      </c>
      <c r="D199" t="s">
        <v>178</v>
      </c>
      <c r="E199" t="s">
        <v>95</v>
      </c>
      <c r="F199" t="s">
        <v>525</v>
      </c>
      <c r="G199">
        <v>2</v>
      </c>
      <c r="H199" t="str">
        <f t="shared" si="3"/>
        <v>INSERT INTO sm_cedula VALUES (198,98,"Hieroglyphic panel ","Lowlands, La Corona, Petén","Late Classic Period (600 BC–  900 AD)","REG. 17.7.662",2);</v>
      </c>
    </row>
    <row r="200" spans="1:8" x14ac:dyDescent="0.35">
      <c r="A200">
        <v>199</v>
      </c>
      <c r="B200">
        <v>99</v>
      </c>
      <c r="C200" t="s">
        <v>609</v>
      </c>
      <c r="D200" t="s">
        <v>173</v>
      </c>
      <c r="E200" t="s">
        <v>95</v>
      </c>
      <c r="F200" t="s">
        <v>527</v>
      </c>
      <c r="G200">
        <v>2</v>
      </c>
      <c r="H200" t="str">
        <f t="shared" si="3"/>
        <v>INSERT INTO sm_cedula VALUES (199,99,"Whistle","Lowlands, Aguateca, Petén","Late Classic Period (600 BC–  900 AD)","MNAE 5922  REG. 1.1.1.763",2);</v>
      </c>
    </row>
    <row r="201" spans="1:8" x14ac:dyDescent="0.35">
      <c r="A201">
        <v>200</v>
      </c>
      <c r="B201">
        <v>100</v>
      </c>
      <c r="C201" t="s">
        <v>599</v>
      </c>
      <c r="D201" t="s">
        <v>183</v>
      </c>
      <c r="E201" t="s">
        <v>97</v>
      </c>
      <c r="F201" t="s">
        <v>528</v>
      </c>
      <c r="G201">
        <v>2</v>
      </c>
      <c r="H201" t="str">
        <f t="shared" si="3"/>
        <v>INSERT INTO sm_cedula VALUES (200,100,"Antropomorphic figurine","Lowlands, Río Azul, Petén","Early Classic Period (250 BC – 600 AD)","MNAE 11462",2);</v>
      </c>
    </row>
  </sheetData>
  <pageMargins left="0.7" right="0.7" top="0.75" bottom="0.75" header="0.3" footer="0.3"/>
  <pageSetup paperSize="9" orientation="portrait"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sm_idioma</vt:lpstr>
      <vt:lpstr>sm_clasificacionunesco</vt:lpstr>
      <vt:lpstr>sm_mapa</vt:lpstr>
      <vt:lpstr>sm_material</vt:lpstr>
      <vt:lpstr>sm_periodohistorico</vt:lpstr>
      <vt:lpstr>sm_procedencia</vt:lpstr>
      <vt:lpstr>sm_ruta</vt:lpstr>
      <vt:lpstr>sm_usoyforma</vt:lpstr>
      <vt:lpstr>sm_cedula</vt:lpstr>
      <vt:lpstr>sm_item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EROMERO</dc:creator>
  <cp:lastModifiedBy>Erick Romero</cp:lastModifiedBy>
  <dcterms:created xsi:type="dcterms:W3CDTF">2017-04-21T13:51:19Z</dcterms:created>
  <dcterms:modified xsi:type="dcterms:W3CDTF">2025-06-06T16:36:45Z</dcterms:modified>
</cp:coreProperties>
</file>