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D:\Proyectos\Net\MercedesBenzWeb\MercedesBenzMaqueta\"/>
    </mc:Choice>
  </mc:AlternateContent>
  <xr:revisionPtr revIDLastSave="0" documentId="13_ncr:1_{A846410B-20A4-4BD9-AEBF-498CF0D47C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tilos" sheetId="1" r:id="rId1"/>
    <sheet name="Estilos (2)" sheetId="5" r:id="rId2"/>
    <sheet name="TiposDocumentos" sheetId="2" r:id="rId3"/>
    <sheet name="Documentos" sheetId="3" r:id="rId4"/>
    <sheet name="Docs-Ctas" sheetId="4" r:id="rId5"/>
  </sheets>
  <definedNames>
    <definedName name="_xlnm._FilterDatabase" localSheetId="2" hidden="1">TiposDocumentos!$A$1:$E$129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5" l="1"/>
  <c r="P4" i="5"/>
  <c r="P15" i="5"/>
  <c r="P3" i="5"/>
  <c r="P17" i="5" s="1"/>
  <c r="P11" i="5"/>
  <c r="P7" i="5"/>
  <c r="K11" i="5"/>
  <c r="K10" i="5"/>
  <c r="K7" i="5"/>
  <c r="K6" i="5"/>
  <c r="K14" i="5"/>
  <c r="K4" i="5"/>
  <c r="K3" i="5"/>
  <c r="K17" i="5" s="1"/>
  <c r="U55" i="5"/>
  <c r="U51" i="5"/>
  <c r="U45" i="5"/>
  <c r="T45" i="5"/>
  <c r="U39" i="5"/>
  <c r="U31" i="5"/>
  <c r="U27" i="5"/>
  <c r="U25" i="5"/>
  <c r="T25" i="5"/>
  <c r="U15" i="5"/>
  <c r="U11" i="5"/>
  <c r="U7" i="5"/>
  <c r="T5" i="5"/>
  <c r="F4" i="5"/>
  <c r="F2" i="5"/>
  <c r="R9" i="1"/>
  <c r="R5" i="1"/>
  <c r="D6" i="1"/>
  <c r="R13" i="1"/>
  <c r="Q3" i="1"/>
  <c r="W51" i="1"/>
  <c r="W45" i="1" s="1"/>
  <c r="V45" i="1"/>
  <c r="W55" i="1"/>
  <c r="W11" i="1"/>
  <c r="W15" i="1"/>
  <c r="W7" i="1"/>
  <c r="Y11" i="1" s="1"/>
  <c r="W31" i="1"/>
  <c r="V25" i="1"/>
  <c r="V5" i="1"/>
  <c r="W27" i="1"/>
  <c r="W39" i="1"/>
  <c r="F8" i="1"/>
  <c r="F4" i="1"/>
  <c r="F2" i="1"/>
  <c r="F5" i="1" s="1"/>
  <c r="L4" i="1"/>
  <c r="M4" i="1" s="1"/>
  <c r="L9" i="1"/>
  <c r="M9" i="1" s="1"/>
  <c r="K6" i="1"/>
  <c r="J4" i="5" l="1"/>
  <c r="W11" i="5"/>
  <c r="V27" i="5"/>
  <c r="U5" i="5"/>
  <c r="V11" i="5" s="1"/>
  <c r="F5" i="5"/>
  <c r="V39" i="5"/>
  <c r="V31" i="5"/>
  <c r="V7" i="5"/>
  <c r="V15" i="5"/>
  <c r="R3" i="1"/>
  <c r="W5" i="1"/>
  <c r="X7" i="1" s="1"/>
  <c r="W25" i="1"/>
  <c r="X27" i="1" l="1"/>
  <c r="X39" i="1"/>
  <c r="X31" i="1"/>
  <c r="X15" i="1"/>
  <c r="X11" i="1"/>
</calcChain>
</file>

<file path=xl/sharedStrings.xml><?xml version="1.0" encoding="utf-8"?>
<sst xmlns="http://schemas.openxmlformats.org/spreadsheetml/2006/main" count="1019" uniqueCount="232">
  <si>
    <t>Login</t>
  </si>
  <si>
    <t>Titulo</t>
  </si>
  <si>
    <t>Sesión</t>
  </si>
  <si>
    <t>top</t>
  </si>
  <si>
    <t>left</t>
  </si>
  <si>
    <t>width</t>
  </si>
  <si>
    <t>height</t>
  </si>
  <si>
    <t>Ventana</t>
  </si>
  <si>
    <t>Valor</t>
  </si>
  <si>
    <t>Espacio</t>
  </si>
  <si>
    <t>Formulario</t>
  </si>
  <si>
    <t>Input</t>
  </si>
  <si>
    <t>Button</t>
  </si>
  <si>
    <t>Izq</t>
  </si>
  <si>
    <t>Cont</t>
  </si>
  <si>
    <t>Der</t>
  </si>
  <si>
    <t>Contenido</t>
  </si>
  <si>
    <t>Content</t>
  </si>
  <si>
    <t>Consulta</t>
  </si>
  <si>
    <t>Captura</t>
  </si>
  <si>
    <t>Objeto</t>
  </si>
  <si>
    <t>Pagina 11</t>
  </si>
  <si>
    <t>Div Persona</t>
  </si>
  <si>
    <t>Div Semáforo</t>
  </si>
  <si>
    <t>x</t>
  </si>
  <si>
    <t>Propiedad</t>
  </si>
  <si>
    <t>Boton Ver</t>
  </si>
  <si>
    <t>Foto</t>
  </si>
  <si>
    <t>Mapa</t>
  </si>
  <si>
    <t>Boton Sema</t>
  </si>
  <si>
    <t>Imagen Sema</t>
  </si>
  <si>
    <t>Imagen Score</t>
  </si>
  <si>
    <t>Datos</t>
  </si>
  <si>
    <t>Nombre Sema</t>
  </si>
  <si>
    <t>Espacio Aval</t>
  </si>
  <si>
    <t>Nombre Aval</t>
  </si>
  <si>
    <t>Boton Aval</t>
  </si>
  <si>
    <t>Div Aval</t>
  </si>
  <si>
    <t>Algeria (DZA) ePassport</t>
  </si>
  <si>
    <t>Argentina (ARG) ePassport</t>
  </si>
  <si>
    <t>Argentina (ARG) Passport</t>
  </si>
  <si>
    <t>Austria (AUT) ePassport</t>
  </si>
  <si>
    <t>Belgium (BEL) ePassport</t>
  </si>
  <si>
    <t>Belize (BLZ) Passport</t>
  </si>
  <si>
    <t>Bolivia (BOL) Passport</t>
  </si>
  <si>
    <t>Brazil (BRA) ePassport</t>
  </si>
  <si>
    <t>Brazil (BRA) Official ePassport</t>
  </si>
  <si>
    <t>Brazil (BRA) Passport</t>
  </si>
  <si>
    <t>Bulgaria (BGR) ePassport</t>
  </si>
  <si>
    <t>Canada (CAN) ePassport</t>
  </si>
  <si>
    <t>Canada (CAN) Passport</t>
  </si>
  <si>
    <t>Chile (CHL) ePassport</t>
  </si>
  <si>
    <t>Chile (CHL) Passport</t>
  </si>
  <si>
    <t>China (CHN) ePassport</t>
  </si>
  <si>
    <t>Colombia (COL) ePassport</t>
  </si>
  <si>
    <t>Colombia (COL) Identification Card</t>
  </si>
  <si>
    <t>Colombia (COL) Passport</t>
  </si>
  <si>
    <t>Costa Rica (CRI) Passport</t>
  </si>
  <si>
    <t>Croatia (HRV) ePassport</t>
  </si>
  <si>
    <t>Cuba (CUB) Passport</t>
  </si>
  <si>
    <t>Dominican Republic (DOM) Passport</t>
  </si>
  <si>
    <t>Ecuador (ECU) Passport</t>
  </si>
  <si>
    <t>El Salvador (SLV) Passport</t>
  </si>
  <si>
    <t>El Salvador (SLV) Passport Renewal</t>
  </si>
  <si>
    <t>France (FRA) ePassport</t>
  </si>
  <si>
    <t>Germany (D) ePassport</t>
  </si>
  <si>
    <t>Germany (DEU) ePassport</t>
  </si>
  <si>
    <t>Guatemala (GTM) Passport</t>
  </si>
  <si>
    <t>Guinea (GIN) Passport</t>
  </si>
  <si>
    <t>Haiti (HTI) Passport</t>
  </si>
  <si>
    <t>Honduras (HND) Passport</t>
  </si>
  <si>
    <t>Hungary (HUN) ePassport</t>
  </si>
  <si>
    <t>X</t>
  </si>
  <si>
    <t>India (IND) Passport</t>
  </si>
  <si>
    <t>Ireland (IRL) ePassport Base</t>
  </si>
  <si>
    <t>Italy (ITA) ePassport</t>
  </si>
  <si>
    <t>Japan (JPN) ePassport</t>
  </si>
  <si>
    <t>Kazakhstan (KAZ) ePassport</t>
  </si>
  <si>
    <t>Lebanon (LBN) Passport</t>
  </si>
  <si>
    <t>Lithuania (LTU) ePassport</t>
  </si>
  <si>
    <t>Mexico (MEX) Consulate-Issued Passport</t>
  </si>
  <si>
    <t>Mexico (MEX) Driver's License - Federal District</t>
  </si>
  <si>
    <t>Mexico (MEX) Driver's License - Mexico City</t>
  </si>
  <si>
    <t>Mexico (MEX) Driver's License - Mexico City - Back</t>
  </si>
  <si>
    <t>Mexico (MEX) Driver's License - Nuevo Leon</t>
  </si>
  <si>
    <t>Mexico (MEX) Driver's License - Puebla</t>
  </si>
  <si>
    <t>Mexico (MEX) Driver's License - San Luis Potosi</t>
  </si>
  <si>
    <t>Mexico (MEX) ePassport</t>
  </si>
  <si>
    <t>Mexico (MEX) Passport</t>
  </si>
  <si>
    <t>Mexico (MEX) Permanent Resident Card</t>
  </si>
  <si>
    <t>Mexico (MEX) Permanent Resident Card - Back</t>
  </si>
  <si>
    <t>Mexico (MEX) Professional License</t>
  </si>
  <si>
    <t>Mexico (MEX) State of Mexico Driver's License</t>
  </si>
  <si>
    <t>Mexico (MEX) Voter Identification Card</t>
  </si>
  <si>
    <t>Mexico (MEX) Voter Identification Card - Back</t>
  </si>
  <si>
    <t>Morocco (MAR) ePassport</t>
  </si>
  <si>
    <t>Netherlands (NLD) ePassport</t>
  </si>
  <si>
    <t>Nicaragua (NIC) Passport</t>
  </si>
  <si>
    <t>Nigeria (NGA) ePassport</t>
  </si>
  <si>
    <t>Norway (NOR) ePassport</t>
  </si>
  <si>
    <t>Omisión de identificación</t>
  </si>
  <si>
    <t>Pakistan (PAK) ePassport</t>
  </si>
  <si>
    <t>Panama (PAN) ePassport</t>
  </si>
  <si>
    <t>Panama (PAN) Passport</t>
  </si>
  <si>
    <t>Peru (PER) ePassport</t>
  </si>
  <si>
    <t>Peru (PER) Passport</t>
  </si>
  <si>
    <t>Philippines (PHL) ePassport</t>
  </si>
  <si>
    <t>Poland (POL) ePassport</t>
  </si>
  <si>
    <t>Portugal (PRT) ePassport</t>
  </si>
  <si>
    <t>Republic of Korea (KOR) ePassport</t>
  </si>
  <si>
    <t>Romania (ROU) ePassport</t>
  </si>
  <si>
    <t>Russian Federation (RUS) ePassport</t>
  </si>
  <si>
    <t>South Africa (ZAF) Passport</t>
  </si>
  <si>
    <t>Spain (ESP) ePassport</t>
  </si>
  <si>
    <t>Switzerland (CHE) ePassport</t>
  </si>
  <si>
    <t>Switzerland (CHE) Passport</t>
  </si>
  <si>
    <t>Taiwan, Province of China (TWN) ePassport</t>
  </si>
  <si>
    <t>Thailand (THA) ePassport</t>
  </si>
  <si>
    <t>The former Yugoslav Republic of Macedonia (MKD) eP</t>
  </si>
  <si>
    <t>Turkey (TUR) ePassport</t>
  </si>
  <si>
    <t>Ukraine (UKR) ePassport</t>
  </si>
  <si>
    <t>Ukraine (UKR) Passport</t>
  </si>
  <si>
    <t>United Kingdom (Citizen) (GBR) ePassport</t>
  </si>
  <si>
    <t>United States (USA) Border Crossing Card</t>
  </si>
  <si>
    <t>United States (USA) ePassport</t>
  </si>
  <si>
    <t>United States (USA) Passport Card</t>
  </si>
  <si>
    <t>Unknown</t>
  </si>
  <si>
    <t>Uruguay (URY) ePassport</t>
  </si>
  <si>
    <t>Uruguay (URY) Passport</t>
  </si>
  <si>
    <t>Venezuela (VEN) ePassport</t>
  </si>
  <si>
    <t>Viet Nam (VNM) Passport</t>
  </si>
  <si>
    <t>Tipo Identificación</t>
  </si>
  <si>
    <t>Serie</t>
  </si>
  <si>
    <t>Extranjero</t>
  </si>
  <si>
    <t>Nombre Identificación</t>
  </si>
  <si>
    <t>Pasaporte</t>
  </si>
  <si>
    <t>Nacionalidad</t>
  </si>
  <si>
    <t>Algeria</t>
  </si>
  <si>
    <t>Argentina</t>
  </si>
  <si>
    <t>Austria</t>
  </si>
  <si>
    <t>Belgium</t>
  </si>
  <si>
    <t>Belize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</si>
  <si>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</si>
  <si>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</si>
  <si>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</si>
  <si>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</si>
  <si>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</si>
  <si>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</si>
  <si>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</si>
  <si>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</si>
  <si>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</si>
  <si>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Cuba</t>
  </si>
  <si>
    <t>Dominican Republic</t>
  </si>
  <si>
    <t>Ecuador</t>
  </si>
  <si>
    <t>El Salvador</t>
  </si>
  <si>
    <t>France</t>
  </si>
  <si>
    <t>Germany</t>
  </si>
  <si>
    <t>Guatemala</t>
  </si>
  <si>
    <t>Guinea</t>
  </si>
  <si>
    <t>Haiti</t>
  </si>
  <si>
    <t>Honduras</t>
  </si>
  <si>
    <t>Hungary</t>
  </si>
  <si>
    <t>India</t>
  </si>
  <si>
    <t>Ireland</t>
  </si>
  <si>
    <t>Italy</t>
  </si>
  <si>
    <t>Japan</t>
  </si>
  <si>
    <t>Kazakhstan</t>
  </si>
  <si>
    <t>Lebanon</t>
  </si>
  <si>
    <t>Lithuania</t>
  </si>
  <si>
    <t>Mexico</t>
  </si>
  <si>
    <t>Morocco</t>
  </si>
  <si>
    <t>Netherlands</t>
  </si>
  <si>
    <t>Nicaragua</t>
  </si>
  <si>
    <t>Nigeria</t>
  </si>
  <si>
    <t>Norway</t>
  </si>
  <si>
    <t>Omisión</t>
  </si>
  <si>
    <t>Pakistan</t>
  </si>
  <si>
    <t>Panama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</si>
  <si>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</si>
  <si>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</si>
  <si>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</si>
  <si>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</si>
  <si>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</si>
  <si>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</si>
  <si>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</si>
  <si>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South Africa</t>
  </si>
  <si>
    <t>Spain</t>
  </si>
  <si>
    <t>Switzerland</t>
  </si>
  <si>
    <t>Taiwan, Province of China</t>
  </si>
  <si>
    <t>Thailand</t>
  </si>
  <si>
    <t>The former Yugoslav Republic of Macedonia</t>
  </si>
  <si>
    <t>Turkey</t>
  </si>
  <si>
    <t>Ukraine</t>
  </si>
  <si>
    <t>United Kingdom (Citizen)</t>
  </si>
  <si>
    <t>United States</t>
  </si>
  <si>
    <t>Uruguay</t>
  </si>
  <si>
    <t>Venezuela</t>
  </si>
  <si>
    <t>Viet Nam</t>
  </si>
  <si>
    <t>Identification Card</t>
  </si>
  <si>
    <t>Licencia Manejo</t>
  </si>
  <si>
    <t>Resident Card</t>
  </si>
  <si>
    <t>Voter Identification Card</t>
  </si>
  <si>
    <t>Nacional</t>
  </si>
  <si>
    <t>Resident Card - Back</t>
  </si>
  <si>
    <t>Voter Identification Card - Back</t>
  </si>
  <si>
    <t>Professional License</t>
  </si>
  <si>
    <t>Etiquetas de fila</t>
  </si>
  <si>
    <t>Total general</t>
  </si>
  <si>
    <t>Tipo Documento</t>
  </si>
  <si>
    <t>Lista Negra</t>
  </si>
  <si>
    <t>S</t>
  </si>
  <si>
    <t>Score</t>
  </si>
  <si>
    <t>Sem Identificación</t>
  </si>
  <si>
    <t>Portal INE</t>
  </si>
  <si>
    <t>N</t>
  </si>
  <si>
    <t>Sem Ver Facial</t>
  </si>
  <si>
    <t>Sem E-mail</t>
  </si>
  <si>
    <t>Sem Teléfono</t>
  </si>
  <si>
    <t>Sem CURP</t>
  </si>
  <si>
    <t>Sem Comp Domicilio</t>
  </si>
  <si>
    <t>Sem Comp Ingresos</t>
  </si>
  <si>
    <t>Reportes</t>
  </si>
  <si>
    <t>Contenedor</t>
  </si>
  <si>
    <t>Opcion 1</t>
  </si>
  <si>
    <t>Opcion 2</t>
  </si>
  <si>
    <t>Opcion 3</t>
  </si>
  <si>
    <t>Menu lateral</t>
  </si>
  <si>
    <t>Inicio</t>
  </si>
  <si>
    <t>Espacio interno</t>
  </si>
  <si>
    <t>Conten-Main</t>
  </si>
  <si>
    <t>Add Agencia</t>
  </si>
  <si>
    <t>Modal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</si>
</sst>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2" fillId="0" borderId="0" xfId="0" applyFont="1"/>
    <xf numFmtId="0" fontId="1" fillId="2" borderId="0" xfId="0" applyFont="1" applyFill="1"/>
    <xf numFmtId="9" fontId="0" fillId="0" borderId="0" xfId="0" applyNumberFormat="1"/>
    <xf numFmtId="2" fontId="0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so Aguilar" refreshedDate="44778.484696296298" createdVersion="8" refreshedVersion="8" minRefreshableVersion="3" recordCount="128" xr:uid="{0A143DE7-0BC5-4E6B-81EA-96DB0545F2AE}">
  <cacheSource type="worksheet">
    <worksheetSource ref="A1:E129" sheet="TiposDocumentos"/>
  </cacheSource>
  <cacheFields count="5">
    <cacheField name="Tipo Identificación" numFmtId="0">
      <sharedItems/>
    </cacheField>
    <cacheField name="Serie" numFmtId="0">
      <sharedItems containsBlank="1" containsMixedTypes="1" containsNumber="1" containsInteger="1" minValue="1" maxValue="2021" count="29">
        <n v="2012"/>
        <n v="2014"/>
        <n v="2009"/>
        <n v="2007"/>
        <n v="2008"/>
        <n v="2010"/>
        <n v="2018"/>
        <n v="2015"/>
        <n v="2013"/>
        <n v="2002"/>
        <n v="2004"/>
        <n v="2006"/>
        <n v="2017"/>
        <n v="2000"/>
        <n v="2005"/>
        <n v="2003"/>
        <n v="2011"/>
        <n v="1999"/>
        <n v="2016"/>
        <n v="2021"/>
        <n v="1991"/>
        <n v="2001"/>
        <n v="2019"/>
        <m/>
        <s v="X"/>
        <n v="2" u="1"/>
        <n v="1" u="1"/>
        <n v="3" u="1"/>
        <n v="4" u="1"/>
      </sharedItems>
    </cacheField>
    <cacheField name="Nombre Identificación" numFmtId="0">
      <sharedItems count="12">
        <s v="Pasaporte"/>
        <s v="Identification Card"/>
        <s v="Licencia Manejo"/>
        <s v="Resident Card"/>
        <s v="Resident Card - Back"/>
        <s v="Professional License"/>
        <s v="Voter Identification Card"/>
        <s v="Voter Identification Card - Back"/>
        <s v="Omisión de identificación"/>
        <s v="Unknown"/>
        <s v="Immigrant Card" u="1"/>
        <s v="Visa" u="1"/>
      </sharedItems>
    </cacheField>
    <cacheField name="Nacionalidad" numFmtId="0">
      <sharedItems/>
    </cacheField>
    <cacheField name="Tipo Documento" numFmtId="0">
      <sharedItems count="2">
        <s v="Extranjero"/>
        <s v="Naci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Algeria (DZA) ePassport"/>
    <x v="0"/>
    <x v="0"/>
    <s v="Algeria"/>
    <x v="0"/>
  </r>
  <r>
    <s v="Argentina (ARG) ePassport"/>
    <x v="0"/>
    <x v="0"/>
    <s v="Argentina"/>
    <x v="0"/>
  </r>
  <r>
    <s v="Argentina (ARG) ePassport"/>
    <x v="1"/>
    <x v="0"/>
    <s v="Argentina"/>
    <x v="0"/>
  </r>
  <r>
    <s v="Argentina (ARG) Passport"/>
    <x v="2"/>
    <x v="0"/>
    <s v="Argentina"/>
    <x v="0"/>
  </r>
  <r>
    <s v="Austria (AUT) ePassport"/>
    <x v="3"/>
    <x v="0"/>
    <s v="Austria"/>
    <x v="0"/>
  </r>
  <r>
    <s v="Belgium (BEL) ePassport"/>
    <x v="4"/>
    <x v="0"/>
    <s v="Belgium"/>
    <x v="0"/>
  </r>
  <r>
    <s v="Belize (BLZ) Passport"/>
    <x v="2"/>
    <x v="0"/>
    <s v="Belize"/>
    <x v="0"/>
  </r>
  <r>
    <s v="Bolivia (BOL) Passport"/>
    <x v="5"/>
    <x v="0"/>
    <s v="Bolivia"/>
    <x v="0"/>
  </r>
  <r>
    <s v="Bolivia (BOL) Passport"/>
    <x v="6"/>
    <x v="0"/>
    <s v="Bolivia"/>
    <x v="0"/>
  </r>
  <r>
    <s v="Brazil (BRA) ePassport"/>
    <x v="7"/>
    <x v="0"/>
    <s v="Brazil"/>
    <x v="0"/>
  </r>
  <r>
    <s v="Brazil (BRA) Official ePassport"/>
    <x v="7"/>
    <x v="0"/>
    <s v="Brazil"/>
    <x v="0"/>
  </r>
  <r>
    <s v="Brazil (BRA) Passport"/>
    <x v="3"/>
    <x v="0"/>
    <s v="Brazil"/>
    <x v="0"/>
  </r>
  <r>
    <s v="Bulgaria (BGR) ePassport"/>
    <x v="5"/>
    <x v="0"/>
    <s v="Bulgaria"/>
    <x v="0"/>
  </r>
  <r>
    <s v="Canada (CAN) ePassport"/>
    <x v="8"/>
    <x v="0"/>
    <s v="Canada"/>
    <x v="0"/>
  </r>
  <r>
    <s v="Canada (CAN) Passport"/>
    <x v="5"/>
    <x v="0"/>
    <s v="Canada"/>
    <x v="0"/>
  </r>
  <r>
    <s v="Chile (CHL) ePassport"/>
    <x v="8"/>
    <x v="0"/>
    <s v="Chile"/>
    <x v="0"/>
  </r>
  <r>
    <s v="Chile (CHL) Passport"/>
    <x v="9"/>
    <x v="0"/>
    <s v="Chile"/>
    <x v="0"/>
  </r>
  <r>
    <s v="China (CHN) ePassport"/>
    <x v="0"/>
    <x v="0"/>
    <s v="China"/>
    <x v="0"/>
  </r>
  <r>
    <s v="Colombia (COL) ePassport"/>
    <x v="7"/>
    <x v="0"/>
    <s v="Colombia"/>
    <x v="0"/>
  </r>
  <r>
    <s v="Colombia (COL) ePassport"/>
    <x v="6"/>
    <x v="0"/>
    <s v="Colombia"/>
    <x v="0"/>
  </r>
  <r>
    <s v="Colombia (COL) Identification Card"/>
    <x v="10"/>
    <x v="1"/>
    <s v="Colombia"/>
    <x v="0"/>
  </r>
  <r>
    <s v="Colombia (COL) Passport"/>
    <x v="5"/>
    <x v="0"/>
    <s v="Colombia"/>
    <x v="0"/>
  </r>
  <r>
    <s v="Costa Rica (CRI) Passport"/>
    <x v="11"/>
    <x v="0"/>
    <s v="Costa Rica"/>
    <x v="0"/>
  </r>
  <r>
    <s v="Costa Rica (CRI) Passport"/>
    <x v="12"/>
    <x v="0"/>
    <s v="Costa Rica"/>
    <x v="0"/>
  </r>
  <r>
    <s v="Croatia (HRV) ePassport"/>
    <x v="2"/>
    <x v="0"/>
    <s v="Croatia"/>
    <x v="0"/>
  </r>
  <r>
    <s v="Cuba (CUB) Passport"/>
    <x v="13"/>
    <x v="0"/>
    <s v="Cuba"/>
    <x v="0"/>
  </r>
  <r>
    <s v="Cuba (CUB) Passport"/>
    <x v="4"/>
    <x v="0"/>
    <s v="Cuba"/>
    <x v="0"/>
  </r>
  <r>
    <s v="Cuba (CUB) Passport"/>
    <x v="1"/>
    <x v="0"/>
    <s v="Cuba"/>
    <x v="0"/>
  </r>
  <r>
    <s v="Dominican Republic (DOM) Passport"/>
    <x v="14"/>
    <x v="0"/>
    <s v="Dominican Republic"/>
    <x v="0"/>
  </r>
  <r>
    <s v="Dominican Republic (DOM) Passport"/>
    <x v="7"/>
    <x v="0"/>
    <s v="Dominican Republic"/>
    <x v="0"/>
  </r>
  <r>
    <s v="Dominican Republic (DOM) Passport"/>
    <x v="12"/>
    <x v="0"/>
    <s v="Dominican Republic"/>
    <x v="0"/>
  </r>
  <r>
    <s v="Ecuador (ECU) Passport"/>
    <x v="15"/>
    <x v="0"/>
    <s v="Ecuador"/>
    <x v="0"/>
  </r>
  <r>
    <s v="Ecuador (ECU) Passport"/>
    <x v="8"/>
    <x v="0"/>
    <s v="Ecuador"/>
    <x v="0"/>
  </r>
  <r>
    <s v="El Salvador (SLV) Passport"/>
    <x v="16"/>
    <x v="0"/>
    <s v="El Salvador"/>
    <x v="0"/>
  </r>
  <r>
    <s v="El Salvador (SLV) Passport Renewal"/>
    <x v="1"/>
    <x v="0"/>
    <s v="El Salvador"/>
    <x v="0"/>
  </r>
  <r>
    <s v="France (FRA) ePassport"/>
    <x v="11"/>
    <x v="0"/>
    <s v="France"/>
    <x v="0"/>
  </r>
  <r>
    <s v="Germany (D) ePassport"/>
    <x v="12"/>
    <x v="0"/>
    <s v="Germany"/>
    <x v="0"/>
  </r>
  <r>
    <s v="Germany (DEU) ePassport"/>
    <x v="11"/>
    <x v="0"/>
    <s v="Germany"/>
    <x v="0"/>
  </r>
  <r>
    <s v="Germany (DEU) ePassport"/>
    <x v="12"/>
    <x v="0"/>
    <s v="Germany"/>
    <x v="0"/>
  </r>
  <r>
    <s v="Guatemala (GTM) Passport"/>
    <x v="17"/>
    <x v="0"/>
    <s v="Guatemala"/>
    <x v="0"/>
  </r>
  <r>
    <s v="Guinea (GIN) Passport"/>
    <x v="3"/>
    <x v="0"/>
    <s v="Guinea"/>
    <x v="0"/>
  </r>
  <r>
    <s v="Haiti (HTI) Passport"/>
    <x v="13"/>
    <x v="0"/>
    <s v="Haiti"/>
    <x v="0"/>
  </r>
  <r>
    <s v="Haiti (HTI) Passport"/>
    <x v="14"/>
    <x v="0"/>
    <s v="Haiti"/>
    <x v="0"/>
  </r>
  <r>
    <s v="Honduras (HND) Passport"/>
    <x v="14"/>
    <x v="0"/>
    <s v="Honduras"/>
    <x v="0"/>
  </r>
  <r>
    <s v="Honduras (HND) Passport"/>
    <x v="2"/>
    <x v="0"/>
    <s v="Honduras"/>
    <x v="0"/>
  </r>
  <r>
    <s v="Honduras (HND) Passport"/>
    <x v="0"/>
    <x v="0"/>
    <s v="Honduras"/>
    <x v="0"/>
  </r>
  <r>
    <s v="Hungary (HUN) ePassport"/>
    <x v="11"/>
    <x v="0"/>
    <s v="Hungary"/>
    <x v="0"/>
  </r>
  <r>
    <s v="India (IND) Passport"/>
    <x v="4"/>
    <x v="0"/>
    <s v="India"/>
    <x v="0"/>
  </r>
  <r>
    <s v="Ireland (IRL) ePassport Base"/>
    <x v="8"/>
    <x v="0"/>
    <s v="Ireland"/>
    <x v="0"/>
  </r>
  <r>
    <s v="Italy (ITA) ePassport"/>
    <x v="11"/>
    <x v="0"/>
    <s v="Italy"/>
    <x v="0"/>
  </r>
  <r>
    <s v="Italy (ITA) ePassport"/>
    <x v="5"/>
    <x v="0"/>
    <s v="Italy"/>
    <x v="0"/>
  </r>
  <r>
    <s v="Japan (JPN) ePassport"/>
    <x v="3"/>
    <x v="0"/>
    <s v="Japan"/>
    <x v="0"/>
  </r>
  <r>
    <s v="Japan (JPN) ePassport"/>
    <x v="8"/>
    <x v="0"/>
    <s v="Japan"/>
    <x v="0"/>
  </r>
  <r>
    <s v="Kazakhstan (KAZ) ePassport"/>
    <x v="2"/>
    <x v="0"/>
    <s v="Kazakhstan"/>
    <x v="0"/>
  </r>
  <r>
    <s v="Lebanon (LBN) Passport"/>
    <x v="2"/>
    <x v="0"/>
    <s v="Lebanon"/>
    <x v="0"/>
  </r>
  <r>
    <s v="Lithuania (LTU) ePassport"/>
    <x v="4"/>
    <x v="0"/>
    <s v="Lithuania"/>
    <x v="0"/>
  </r>
  <r>
    <s v="Mexico (MEX) Consulate-Issued Passport"/>
    <x v="8"/>
    <x v="0"/>
    <s v="Mexico"/>
    <x v="1"/>
  </r>
  <r>
    <s v="Mexico (MEX) Driver's License - Federal District"/>
    <x v="17"/>
    <x v="2"/>
    <s v="Mexico"/>
    <x v="1"/>
  </r>
  <r>
    <s v="Mexico (MEX) Driver's License - Federal District"/>
    <x v="9"/>
    <x v="2"/>
    <s v="Mexico"/>
    <x v="1"/>
  </r>
  <r>
    <s v="Mexico (MEX) Driver's License - Federal District"/>
    <x v="14"/>
    <x v="2"/>
    <s v="Mexico"/>
    <x v="1"/>
  </r>
  <r>
    <s v="Mexico (MEX) Driver's License - Federal District"/>
    <x v="1"/>
    <x v="2"/>
    <s v="Mexico"/>
    <x v="1"/>
  </r>
  <r>
    <s v="Mexico (MEX) Driver's License - Mexico City"/>
    <x v="18"/>
    <x v="2"/>
    <s v="Mexico"/>
    <x v="1"/>
  </r>
  <r>
    <s v="Mexico (MEX) Driver's License - Mexico City - Back"/>
    <x v="18"/>
    <x v="2"/>
    <s v="Mexico"/>
    <x v="1"/>
  </r>
  <r>
    <s v="Mexico (MEX) Driver's License - Nuevo Leon"/>
    <x v="16"/>
    <x v="2"/>
    <s v="Mexico"/>
    <x v="1"/>
  </r>
  <r>
    <s v="Mexico (MEX) Driver's License - Puebla"/>
    <x v="16"/>
    <x v="2"/>
    <s v="Mexico"/>
    <x v="1"/>
  </r>
  <r>
    <s v="Mexico (MEX) Driver's License - San Luis Potosi"/>
    <x v="0"/>
    <x v="2"/>
    <s v="Mexico"/>
    <x v="1"/>
  </r>
  <r>
    <s v="Mexico (MEX) ePassport"/>
    <x v="19"/>
    <x v="0"/>
    <s v="Mexico"/>
    <x v="1"/>
  </r>
  <r>
    <s v="Mexico (MEX) Passport"/>
    <x v="9"/>
    <x v="0"/>
    <s v="Mexico"/>
    <x v="1"/>
  </r>
  <r>
    <s v="Mexico (MEX) Passport"/>
    <x v="4"/>
    <x v="0"/>
    <s v="Mexico"/>
    <x v="1"/>
  </r>
  <r>
    <s v="Mexico (MEX) Passport"/>
    <x v="0"/>
    <x v="0"/>
    <s v="Mexico"/>
    <x v="1"/>
  </r>
  <r>
    <s v="Mexico (MEX) Passport"/>
    <x v="7"/>
    <x v="0"/>
    <s v="Mexico"/>
    <x v="1"/>
  </r>
  <r>
    <s v="Mexico (MEX) Permanent Resident Card"/>
    <x v="8"/>
    <x v="3"/>
    <s v="Mexico"/>
    <x v="1"/>
  </r>
  <r>
    <s v="Mexico (MEX) Permanent Resident Card - Back"/>
    <x v="8"/>
    <x v="4"/>
    <s v="Mexico"/>
    <x v="1"/>
  </r>
  <r>
    <s v="Mexico (MEX) Professional License"/>
    <x v="7"/>
    <x v="5"/>
    <s v="Mexico"/>
    <x v="1"/>
  </r>
  <r>
    <s v="Mexico (MEX) State of Mexico Driver's License"/>
    <x v="12"/>
    <x v="2"/>
    <s v="Mexico"/>
    <x v="1"/>
  </r>
  <r>
    <s v="Mexico (MEX) Voter Identification Card"/>
    <x v="20"/>
    <x v="6"/>
    <s v="Mexico"/>
    <x v="1"/>
  </r>
  <r>
    <s v="Mexico (MEX) Voter Identification Card"/>
    <x v="21"/>
    <x v="6"/>
    <s v="Mexico"/>
    <x v="1"/>
  </r>
  <r>
    <s v="Mexico (MEX) Voter Identification Card"/>
    <x v="10"/>
    <x v="6"/>
    <s v="Mexico"/>
    <x v="1"/>
  </r>
  <r>
    <s v="Mexico (MEX) Voter Identification Card"/>
    <x v="8"/>
    <x v="6"/>
    <s v="Mexico"/>
    <x v="1"/>
  </r>
  <r>
    <s v="Mexico (MEX) Voter Identification Card"/>
    <x v="1"/>
    <x v="6"/>
    <s v="Mexico"/>
    <x v="1"/>
  </r>
  <r>
    <s v="Mexico (MEX) Voter Identification Card"/>
    <x v="22"/>
    <x v="6"/>
    <s v="Mexico"/>
    <x v="1"/>
  </r>
  <r>
    <s v="Mexico (MEX) Voter Identification Card - Back"/>
    <x v="8"/>
    <x v="7"/>
    <s v="Mexico"/>
    <x v="1"/>
  </r>
  <r>
    <s v="Mexico (MEX) Voter Identification Card - Back"/>
    <x v="1"/>
    <x v="7"/>
    <s v="Mexico"/>
    <x v="1"/>
  </r>
  <r>
    <s v="Mexico (MEX) Voter Identification Card - Back"/>
    <x v="22"/>
    <x v="7"/>
    <s v="Mexico"/>
    <x v="1"/>
  </r>
  <r>
    <s v="Morocco (MAR) ePassport"/>
    <x v="2"/>
    <x v="0"/>
    <s v="Morocco"/>
    <x v="0"/>
  </r>
  <r>
    <s v="Netherlands (NLD) ePassport"/>
    <x v="1"/>
    <x v="0"/>
    <s v="Netherlands"/>
    <x v="0"/>
  </r>
  <r>
    <s v="Nicaragua (NIC) Passport"/>
    <x v="5"/>
    <x v="0"/>
    <s v="Nicaragua"/>
    <x v="0"/>
  </r>
  <r>
    <s v="Nicaragua (NIC) Passport"/>
    <x v="0"/>
    <x v="0"/>
    <s v="Nicaragua"/>
    <x v="0"/>
  </r>
  <r>
    <s v="Nigeria (NGA) ePassport"/>
    <x v="3"/>
    <x v="0"/>
    <s v="Nigeria"/>
    <x v="0"/>
  </r>
  <r>
    <s v="Norway (NOR) ePassport"/>
    <x v="16"/>
    <x v="0"/>
    <s v="Norway"/>
    <x v="0"/>
  </r>
  <r>
    <s v="Omisión de identificación"/>
    <x v="23"/>
    <x v="8"/>
    <s v="Omisión"/>
    <x v="0"/>
  </r>
  <r>
    <s v="Pakistan (PAK) ePassport"/>
    <x v="14"/>
    <x v="0"/>
    <s v="Pakistan"/>
    <x v="0"/>
  </r>
  <r>
    <s v="Panama (PAN) ePassport"/>
    <x v="8"/>
    <x v="0"/>
    <s v="Panama"/>
    <x v="0"/>
  </r>
  <r>
    <s v="Panama (PAN) Passport"/>
    <x v="5"/>
    <x v="0"/>
    <s v="Panama"/>
    <x v="0"/>
  </r>
  <r>
    <s v="Peru (PER) ePassport"/>
    <x v="7"/>
    <x v="0"/>
    <s v="Peru"/>
    <x v="0"/>
  </r>
  <r>
    <s v="Peru (PER) Passport"/>
    <x v="0"/>
    <x v="0"/>
    <s v="Peru"/>
    <x v="0"/>
  </r>
  <r>
    <s v="Philippines (PHL) ePassport"/>
    <x v="0"/>
    <x v="0"/>
    <s v="Philippines"/>
    <x v="0"/>
  </r>
  <r>
    <s v="Philippines (PHL) ePassport"/>
    <x v="18"/>
    <x v="0"/>
    <s v="Philippines"/>
    <x v="0"/>
  </r>
  <r>
    <s v="Poland (POL) ePassport"/>
    <x v="11"/>
    <x v="0"/>
    <s v="Poland"/>
    <x v="0"/>
  </r>
  <r>
    <s v="Portugal (PRT) ePassport"/>
    <x v="3"/>
    <x v="0"/>
    <s v="Portugal"/>
    <x v="0"/>
  </r>
  <r>
    <s v="Portugal (PRT) ePassport"/>
    <x v="12"/>
    <x v="0"/>
    <s v="Portugal"/>
    <x v="0"/>
  </r>
  <r>
    <s v="Republic of Korea (KOR) ePassport"/>
    <x v="4"/>
    <x v="0"/>
    <s v="Republic of Korea"/>
    <x v="0"/>
  </r>
  <r>
    <s v="Romania (ROU) ePassport"/>
    <x v="5"/>
    <x v="0"/>
    <s v="Romania"/>
    <x v="0"/>
  </r>
  <r>
    <s v="Russian Federation (RUS) ePassport"/>
    <x v="5"/>
    <x v="0"/>
    <s v="Russian Federation"/>
    <x v="0"/>
  </r>
  <r>
    <s v="South Africa (ZAF) Passport"/>
    <x v="2"/>
    <x v="0"/>
    <s v="South Africa"/>
    <x v="0"/>
  </r>
  <r>
    <s v="Spain (ESP) ePassport"/>
    <x v="3"/>
    <x v="0"/>
    <s v="Spain"/>
    <x v="0"/>
  </r>
  <r>
    <s v="Spain (ESP) ePassport"/>
    <x v="7"/>
    <x v="0"/>
    <s v="Spain"/>
    <x v="0"/>
  </r>
  <r>
    <s v="Switzerland (CHE) ePassport"/>
    <x v="11"/>
    <x v="0"/>
    <s v="Switzerland"/>
    <x v="0"/>
  </r>
  <r>
    <s v="Switzerland (CHE) Passport"/>
    <x v="13"/>
    <x v="0"/>
    <s v="Switzerland"/>
    <x v="0"/>
  </r>
  <r>
    <s v="Taiwan, Province of China (TWN) ePassport"/>
    <x v="4"/>
    <x v="0"/>
    <s v="Taiwan, Province of China"/>
    <x v="0"/>
  </r>
  <r>
    <s v="Thailand (THA) ePassport"/>
    <x v="0"/>
    <x v="0"/>
    <s v="Thailand"/>
    <x v="0"/>
  </r>
  <r>
    <s v="The former Yugoslav Republic of Macedonia (MKD) eP"/>
    <x v="3"/>
    <x v="0"/>
    <s v="The former Yugoslav Republic of Macedonia"/>
    <x v="0"/>
  </r>
  <r>
    <s v="Turkey (TUR) ePassport"/>
    <x v="5"/>
    <x v="0"/>
    <s v="Turkey"/>
    <x v="0"/>
  </r>
  <r>
    <s v="Ukraine (UKR) ePassport"/>
    <x v="7"/>
    <x v="0"/>
    <s v="Ukraine"/>
    <x v="0"/>
  </r>
  <r>
    <s v="Ukraine (UKR) Passport"/>
    <x v="3"/>
    <x v="0"/>
    <s v="Ukraine"/>
    <x v="0"/>
  </r>
  <r>
    <s v="United Kingdom (Citizen) (GBR) ePassport"/>
    <x v="11"/>
    <x v="0"/>
    <s v="United Kingdom (Citizen)"/>
    <x v="0"/>
  </r>
  <r>
    <s v="United Kingdom (Citizen) (GBR) ePassport"/>
    <x v="5"/>
    <x v="0"/>
    <s v="United Kingdom (Citizen)"/>
    <x v="0"/>
  </r>
  <r>
    <s v="United Kingdom (Citizen) (GBR) ePassport"/>
    <x v="7"/>
    <x v="0"/>
    <s v="United Kingdom (Citizen)"/>
    <x v="0"/>
  </r>
  <r>
    <s v="United States (USA) Border Crossing Card"/>
    <x v="1"/>
    <x v="1"/>
    <s v="United States"/>
    <x v="0"/>
  </r>
  <r>
    <s v="United States (USA) ePassport"/>
    <x v="11"/>
    <x v="0"/>
    <s v="United States"/>
    <x v="0"/>
  </r>
  <r>
    <s v="United States (USA) Passport Card"/>
    <x v="4"/>
    <x v="0"/>
    <s v="United States"/>
    <x v="0"/>
  </r>
  <r>
    <s v="United States (USA) Passport Card"/>
    <x v="5"/>
    <x v="0"/>
    <s v="United States"/>
    <x v="0"/>
  </r>
  <r>
    <s v="Unknown"/>
    <x v="24"/>
    <x v="9"/>
    <s v="Unknown"/>
    <x v="0"/>
  </r>
  <r>
    <s v="Uruguay (URY) ePassport"/>
    <x v="7"/>
    <x v="0"/>
    <s v="Uruguay"/>
    <x v="0"/>
  </r>
  <r>
    <s v="Uruguay (URY) Passport"/>
    <x v="1"/>
    <x v="0"/>
    <s v="Uruguay"/>
    <x v="0"/>
  </r>
  <r>
    <s v="Uruguay (URY) Passport"/>
    <x v="7"/>
    <x v="0"/>
    <s v="Uruguay"/>
    <x v="0"/>
  </r>
  <r>
    <s v="Venezuela (VEN) ePassport"/>
    <x v="3"/>
    <x v="0"/>
    <s v="Venezuela"/>
    <x v="0"/>
  </r>
  <r>
    <s v="Viet Nam (VNM) Passport"/>
    <x v="11"/>
    <x v="0"/>
    <s v="Viet Nam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BAC06-DA7C-4354-A046-4D1F4D75223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3" firstHeaderRow="1" firstDataRow="1" firstDataCol="1" rowPageCount="1" colPageCount="1"/>
  <pivotFields count="5">
    <pivotField showAll="0"/>
    <pivotField axis="axisRow" showAll="0">
      <items count="30">
        <item m="1" x="26"/>
        <item m="1" x="25"/>
        <item m="1" x="27"/>
        <item m="1" x="28"/>
        <item x="20"/>
        <item x="17"/>
        <item x="13"/>
        <item x="21"/>
        <item x="9"/>
        <item x="15"/>
        <item x="10"/>
        <item x="14"/>
        <item x="11"/>
        <item x="3"/>
        <item x="4"/>
        <item x="2"/>
        <item x="5"/>
        <item x="16"/>
        <item x="0"/>
        <item x="8"/>
        <item x="1"/>
        <item x="7"/>
        <item x="18"/>
        <item x="12"/>
        <item x="6"/>
        <item x="22"/>
        <item x="19"/>
        <item x="24"/>
        <item x="23"/>
        <item t="default"/>
      </items>
    </pivotField>
    <pivotField axis="axisRow" showAll="0">
      <items count="13">
        <item x="1"/>
        <item sd="0" m="1" x="10"/>
        <item sd="0" x="2"/>
        <item x="8"/>
        <item x="0"/>
        <item sd="0" x="5"/>
        <item sd="0" x="3"/>
        <item sd="0" x="4"/>
        <item x="9"/>
        <item m="1" x="11"/>
        <item x="6"/>
        <item sd="0" x="7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</pivotFields>
  <rowFields count="2">
    <field x="2"/>
    <field x="1"/>
  </rowFields>
  <rowItems count="20">
    <i>
      <x v="2"/>
    </i>
    <i>
      <x v="4"/>
    </i>
    <i r="1">
      <x v="8"/>
    </i>
    <i r="1">
      <x v="14"/>
    </i>
    <i r="1">
      <x v="18"/>
    </i>
    <i r="1">
      <x v="19"/>
    </i>
    <i r="1">
      <x v="21"/>
    </i>
    <i r="1">
      <x v="26"/>
    </i>
    <i>
      <x v="5"/>
    </i>
    <i>
      <x v="6"/>
    </i>
    <i>
      <x v="7"/>
    </i>
    <i>
      <x v="10"/>
    </i>
    <i r="1">
      <x v="4"/>
    </i>
    <i r="1">
      <x v="7"/>
    </i>
    <i r="1">
      <x v="10"/>
    </i>
    <i r="1">
      <x v="19"/>
    </i>
    <i r="1">
      <x v="20"/>
    </i>
    <i r="1">
      <x v="25"/>
    </i>
    <i>
      <x v="11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"/>
  <sheetViews>
    <sheetView zoomScale="90" zoomScaleNormal="90" workbookViewId="0">
      <selection activeCell="F4" sqref="F4"/>
    </sheetView>
  </sheetViews>
  <sheetFormatPr baseColWidth="10" defaultColWidth="9.140625" defaultRowHeight="15" x14ac:dyDescent="0.25"/>
  <cols>
    <col min="1" max="1" width="4.7109375" customWidth="1"/>
    <col min="2" max="2" width="12.42578125" bestFit="1" customWidth="1"/>
    <col min="3" max="3" width="3.5703125" bestFit="1" customWidth="1"/>
    <col min="4" max="4" width="5.5703125" bestFit="1" customWidth="1"/>
    <col min="5" max="5" width="4.140625" bestFit="1" customWidth="1"/>
    <col min="6" max="6" width="5.5703125" bestFit="1" customWidth="1"/>
    <col min="7" max="7" width="4.7109375" customWidth="1"/>
    <col min="9" max="9" width="10.7109375" bestFit="1" customWidth="1"/>
    <col min="10" max="10" width="10.140625" bestFit="1" customWidth="1"/>
    <col min="11" max="11" width="5.7109375" style="3" bestFit="1" customWidth="1"/>
    <col min="12" max="13" width="4.42578125" bestFit="1" customWidth="1"/>
    <col min="14" max="14" width="4.7109375" customWidth="1"/>
    <col min="16" max="16" width="11.5703125" bestFit="1" customWidth="1"/>
    <col min="17" max="17" width="10.140625" bestFit="1" customWidth="1"/>
    <col min="18" max="18" width="6" style="3" bestFit="1" customWidth="1"/>
    <col min="19" max="19" width="4.7109375" customWidth="1"/>
    <col min="21" max="21" width="12.85546875" bestFit="1" customWidth="1"/>
    <col min="22" max="22" width="10.140625" bestFit="1" customWidth="1"/>
    <col min="23" max="23" width="7.140625" bestFit="1" customWidth="1"/>
    <col min="24" max="24" width="4.7109375" customWidth="1"/>
    <col min="26" max="26" width="7.140625" bestFit="1" customWidth="1"/>
    <col min="27" max="27" width="10.140625" bestFit="1" customWidth="1"/>
    <col min="28" max="28" width="5.7109375" bestFit="1" customWidth="1"/>
  </cols>
  <sheetData>
    <row r="1" spans="1:28" x14ac:dyDescent="0.25">
      <c r="B1" s="1" t="s">
        <v>222</v>
      </c>
      <c r="C1" s="1" t="s">
        <v>13</v>
      </c>
      <c r="D1" s="1" t="s">
        <v>14</v>
      </c>
      <c r="E1" s="1" t="s">
        <v>15</v>
      </c>
      <c r="F1" s="1">
        <v>1366</v>
      </c>
      <c r="H1" s="1" t="s">
        <v>7</v>
      </c>
      <c r="I1" s="1" t="s">
        <v>20</v>
      </c>
      <c r="J1" s="1" t="s">
        <v>25</v>
      </c>
      <c r="K1" s="2" t="s">
        <v>8</v>
      </c>
      <c r="O1" s="1" t="s">
        <v>7</v>
      </c>
      <c r="P1" s="1" t="s">
        <v>20</v>
      </c>
      <c r="Q1" s="1" t="s">
        <v>25</v>
      </c>
      <c r="R1" s="2" t="s">
        <v>8</v>
      </c>
      <c r="T1" s="1" t="s">
        <v>7</v>
      </c>
      <c r="U1" s="1" t="s">
        <v>20</v>
      </c>
      <c r="V1" s="1" t="s">
        <v>25</v>
      </c>
      <c r="W1" s="2" t="s">
        <v>8</v>
      </c>
      <c r="Y1" s="1" t="s">
        <v>7</v>
      </c>
      <c r="Z1" s="1" t="s">
        <v>20</v>
      </c>
      <c r="AA1" s="1" t="s">
        <v>25</v>
      </c>
      <c r="AB1" s="2" t="s">
        <v>8</v>
      </c>
    </row>
    <row r="2" spans="1:28" x14ac:dyDescent="0.25">
      <c r="B2" s="19" t="s">
        <v>226</v>
      </c>
      <c r="C2">
        <v>44</v>
      </c>
      <c r="D2">
        <v>190</v>
      </c>
      <c r="E2">
        <v>26</v>
      </c>
      <c r="F2">
        <f>SUM(C2:E2)</f>
        <v>260</v>
      </c>
      <c r="H2" s="18" t="s">
        <v>0</v>
      </c>
      <c r="I2" t="s">
        <v>1</v>
      </c>
      <c r="J2" t="s">
        <v>3</v>
      </c>
      <c r="K2" s="3">
        <v>0</v>
      </c>
      <c r="O2" s="18" t="s">
        <v>221</v>
      </c>
      <c r="P2" t="s">
        <v>222</v>
      </c>
      <c r="Q2" t="s">
        <v>5</v>
      </c>
      <c r="R2" s="3">
        <v>1026</v>
      </c>
      <c r="T2" s="18" t="s">
        <v>18</v>
      </c>
      <c r="U2" s="1" t="s">
        <v>22</v>
      </c>
      <c r="V2" t="s">
        <v>3</v>
      </c>
      <c r="Y2" t="s">
        <v>19</v>
      </c>
      <c r="Z2" t="s">
        <v>11</v>
      </c>
      <c r="AA2" t="s">
        <v>3</v>
      </c>
      <c r="AB2" s="3"/>
    </row>
    <row r="3" spans="1:28" x14ac:dyDescent="0.25">
      <c r="J3" t="s">
        <v>4</v>
      </c>
      <c r="K3" s="3">
        <v>0</v>
      </c>
      <c r="Q3" s="3">
        <f>R2-20</f>
        <v>1006</v>
      </c>
      <c r="R3" s="3">
        <f>R5+R9+R13</f>
        <v>996</v>
      </c>
      <c r="T3" t="s">
        <v>21</v>
      </c>
      <c r="V3" t="s">
        <v>5</v>
      </c>
      <c r="W3" s="7">
        <v>1026</v>
      </c>
      <c r="Z3" s="6"/>
      <c r="AA3" t="s">
        <v>4</v>
      </c>
      <c r="AB3" s="3"/>
    </row>
    <row r="4" spans="1:28" x14ac:dyDescent="0.25">
      <c r="A4" s="3"/>
      <c r="B4" s="1" t="s">
        <v>16</v>
      </c>
      <c r="D4">
        <v>1106</v>
      </c>
      <c r="F4" s="1">
        <f>SUM(C4:E4)</f>
        <v>1106</v>
      </c>
      <c r="J4" t="s">
        <v>5</v>
      </c>
      <c r="K4" s="3">
        <v>1366</v>
      </c>
      <c r="L4" s="3">
        <f>K9</f>
        <v>534</v>
      </c>
      <c r="M4" s="3">
        <f>(K4-L4)/2</f>
        <v>416</v>
      </c>
      <c r="P4" t="s">
        <v>223</v>
      </c>
      <c r="Q4" t="s">
        <v>4</v>
      </c>
      <c r="R4" s="3">
        <v>0</v>
      </c>
      <c r="S4" s="3"/>
      <c r="V4" t="s">
        <v>6</v>
      </c>
      <c r="W4">
        <v>486</v>
      </c>
      <c r="X4" s="3"/>
      <c r="AA4" t="s">
        <v>5</v>
      </c>
      <c r="AB4" s="3"/>
    </row>
    <row r="5" spans="1:28" x14ac:dyDescent="0.25">
      <c r="F5">
        <f>F2+F4</f>
        <v>1366</v>
      </c>
      <c r="J5" t="s">
        <v>6</v>
      </c>
      <c r="K5" s="3">
        <v>56</v>
      </c>
      <c r="Q5" t="s">
        <v>5</v>
      </c>
      <c r="R5" s="3">
        <f>10+322+10</f>
        <v>342</v>
      </c>
      <c r="V5">
        <f>W3-20</f>
        <v>1006</v>
      </c>
      <c r="W5">
        <f>W7+W11+W15</f>
        <v>1006</v>
      </c>
      <c r="AA5" t="s">
        <v>6</v>
      </c>
      <c r="AB5" s="3">
        <v>52</v>
      </c>
    </row>
    <row r="6" spans="1:28" x14ac:dyDescent="0.25">
      <c r="B6" t="s">
        <v>17</v>
      </c>
      <c r="D6">
        <f>D4-80</f>
        <v>1026</v>
      </c>
      <c r="J6" s="4" t="s">
        <v>9</v>
      </c>
      <c r="K6" s="5">
        <f>+K7-K5</f>
        <v>76</v>
      </c>
      <c r="Q6" t="s">
        <v>6</v>
      </c>
      <c r="R6" s="3">
        <v>150</v>
      </c>
      <c r="U6" t="s">
        <v>27</v>
      </c>
      <c r="V6" t="s">
        <v>3</v>
      </c>
      <c r="AB6" s="3"/>
    </row>
    <row r="7" spans="1:28" x14ac:dyDescent="0.25">
      <c r="I7" t="s">
        <v>2</v>
      </c>
      <c r="J7" t="s">
        <v>3</v>
      </c>
      <c r="K7" s="3">
        <v>132</v>
      </c>
      <c r="V7" t="s">
        <v>5</v>
      </c>
      <c r="W7">
        <f>10+160+10</f>
        <v>180</v>
      </c>
      <c r="X7" s="9">
        <f>W7/$W$5</f>
        <v>0.17892644135188868</v>
      </c>
      <c r="Z7" t="s">
        <v>12</v>
      </c>
      <c r="AA7" t="s">
        <v>3</v>
      </c>
      <c r="AB7" s="3"/>
    </row>
    <row r="8" spans="1:28" x14ac:dyDescent="0.25">
      <c r="C8">
        <v>80</v>
      </c>
      <c r="D8">
        <v>36</v>
      </c>
      <c r="E8">
        <v>80</v>
      </c>
      <c r="F8">
        <f>SUM(C8:E8)</f>
        <v>196</v>
      </c>
      <c r="J8" t="s">
        <v>4</v>
      </c>
      <c r="K8" s="3">
        <v>417</v>
      </c>
      <c r="P8" t="s">
        <v>224</v>
      </c>
      <c r="Q8" t="s">
        <v>4</v>
      </c>
      <c r="R8" s="3">
        <v>0</v>
      </c>
      <c r="V8" t="s">
        <v>6</v>
      </c>
      <c r="W8">
        <v>192</v>
      </c>
      <c r="AA8" t="s">
        <v>4</v>
      </c>
      <c r="AB8" s="3"/>
    </row>
    <row r="9" spans="1:28" x14ac:dyDescent="0.25">
      <c r="A9" s="3"/>
      <c r="J9" t="s">
        <v>5</v>
      </c>
      <c r="K9" s="3">
        <v>534</v>
      </c>
      <c r="L9" s="3">
        <f>K14</f>
        <v>328</v>
      </c>
      <c r="M9" s="3">
        <f>(K9-L9)/2</f>
        <v>103</v>
      </c>
      <c r="Q9" t="s">
        <v>5</v>
      </c>
      <c r="R9" s="3">
        <f>10+300+10</f>
        <v>320</v>
      </c>
      <c r="S9" s="3"/>
      <c r="X9" s="3"/>
      <c r="AA9" t="s">
        <v>5</v>
      </c>
      <c r="AB9" s="3"/>
    </row>
    <row r="10" spans="1:28" x14ac:dyDescent="0.25">
      <c r="J10" t="s">
        <v>6</v>
      </c>
      <c r="K10" s="3">
        <v>482</v>
      </c>
      <c r="Q10" t="s">
        <v>6</v>
      </c>
      <c r="R10" s="3">
        <v>150</v>
      </c>
      <c r="U10" t="s">
        <v>32</v>
      </c>
      <c r="V10" t="s">
        <v>3</v>
      </c>
      <c r="AA10" t="s">
        <v>6</v>
      </c>
      <c r="AB10" s="3">
        <v>50</v>
      </c>
    </row>
    <row r="11" spans="1:28" x14ac:dyDescent="0.25">
      <c r="V11" t="s">
        <v>5</v>
      </c>
      <c r="W11" s="7">
        <f>10+460+10</f>
        <v>480</v>
      </c>
      <c r="X11" s="10">
        <f>W11/$W$5</f>
        <v>0.47713717693836977</v>
      </c>
      <c r="Y11">
        <f>W7+W11</f>
        <v>660</v>
      </c>
    </row>
    <row r="12" spans="1:28" x14ac:dyDescent="0.25">
      <c r="I12" t="s">
        <v>10</v>
      </c>
      <c r="J12" t="s">
        <v>3</v>
      </c>
      <c r="P12" t="s">
        <v>225</v>
      </c>
      <c r="Q12" t="s">
        <v>4</v>
      </c>
      <c r="R12" s="3">
        <v>0</v>
      </c>
      <c r="V12" t="s">
        <v>6</v>
      </c>
      <c r="W12">
        <v>192</v>
      </c>
    </row>
    <row r="13" spans="1:28" x14ac:dyDescent="0.25">
      <c r="J13" t="s">
        <v>4</v>
      </c>
      <c r="Q13" t="s">
        <v>5</v>
      </c>
      <c r="R13" s="3">
        <f>10+314+10</f>
        <v>334</v>
      </c>
    </row>
    <row r="14" spans="1:28" x14ac:dyDescent="0.25">
      <c r="J14" t="s">
        <v>5</v>
      </c>
      <c r="K14" s="3">
        <v>328</v>
      </c>
      <c r="Q14" t="s">
        <v>6</v>
      </c>
      <c r="R14" s="3">
        <v>150</v>
      </c>
      <c r="U14" t="s">
        <v>28</v>
      </c>
      <c r="V14" t="s">
        <v>3</v>
      </c>
    </row>
    <row r="15" spans="1:28" x14ac:dyDescent="0.25">
      <c r="J15" t="s">
        <v>6</v>
      </c>
      <c r="V15" t="s">
        <v>5</v>
      </c>
      <c r="W15">
        <f>10+326+10</f>
        <v>346</v>
      </c>
      <c r="X15" s="10">
        <f>W15/$W$5</f>
        <v>0.34393638170974156</v>
      </c>
    </row>
    <row r="16" spans="1:28" x14ac:dyDescent="0.25">
      <c r="V16" t="s">
        <v>6</v>
      </c>
      <c r="W16">
        <v>216</v>
      </c>
    </row>
    <row r="17" spans="9:24" x14ac:dyDescent="0.25">
      <c r="I17" t="s">
        <v>11</v>
      </c>
      <c r="J17" t="s">
        <v>3</v>
      </c>
    </row>
    <row r="18" spans="9:24" x14ac:dyDescent="0.25">
      <c r="I18" s="6"/>
      <c r="J18" t="s">
        <v>4</v>
      </c>
      <c r="P18" s="6"/>
      <c r="U18" t="s">
        <v>26</v>
      </c>
      <c r="V18" t="s">
        <v>3</v>
      </c>
    </row>
    <row r="19" spans="9:24" x14ac:dyDescent="0.25">
      <c r="J19" t="s">
        <v>5</v>
      </c>
      <c r="V19" t="s">
        <v>5</v>
      </c>
      <c r="W19">
        <v>56</v>
      </c>
    </row>
    <row r="20" spans="9:24" x14ac:dyDescent="0.25">
      <c r="J20" t="s">
        <v>6</v>
      </c>
      <c r="K20" s="3">
        <v>56</v>
      </c>
      <c r="V20" t="s">
        <v>6</v>
      </c>
      <c r="W20">
        <v>56</v>
      </c>
    </row>
    <row r="22" spans="9:24" x14ac:dyDescent="0.25">
      <c r="I22" t="s">
        <v>12</v>
      </c>
      <c r="J22" t="s">
        <v>3</v>
      </c>
      <c r="U22" s="1" t="s">
        <v>23</v>
      </c>
      <c r="V22" t="s">
        <v>3</v>
      </c>
    </row>
    <row r="23" spans="9:24" x14ac:dyDescent="0.25">
      <c r="J23" t="s">
        <v>4</v>
      </c>
      <c r="U23" s="6"/>
      <c r="V23" t="s">
        <v>5</v>
      </c>
      <c r="W23" s="7">
        <v>1026</v>
      </c>
    </row>
    <row r="24" spans="9:24" x14ac:dyDescent="0.25">
      <c r="J24" t="s">
        <v>5</v>
      </c>
      <c r="K24" s="8">
        <v>1</v>
      </c>
      <c r="R24" s="8"/>
      <c r="V24" t="s">
        <v>6</v>
      </c>
      <c r="W24">
        <v>62</v>
      </c>
    </row>
    <row r="25" spans="9:24" x14ac:dyDescent="0.25">
      <c r="J25" t="s">
        <v>6</v>
      </c>
      <c r="K25" s="3">
        <v>56</v>
      </c>
      <c r="V25">
        <f>W23-20</f>
        <v>1006</v>
      </c>
      <c r="W25" s="3">
        <f>W27+W31+W39</f>
        <v>1006</v>
      </c>
    </row>
    <row r="26" spans="9:24" x14ac:dyDescent="0.25">
      <c r="U26" t="s">
        <v>30</v>
      </c>
      <c r="V26" t="s">
        <v>3</v>
      </c>
    </row>
    <row r="27" spans="9:24" x14ac:dyDescent="0.25">
      <c r="I27" t="s">
        <v>24</v>
      </c>
      <c r="J27" t="s">
        <v>3</v>
      </c>
      <c r="V27" t="s">
        <v>5</v>
      </c>
      <c r="W27">
        <f>80+36+80</f>
        <v>196</v>
      </c>
      <c r="X27" s="9">
        <f>W27/$W$25</f>
        <v>0.19483101391650098</v>
      </c>
    </row>
    <row r="28" spans="9:24" x14ac:dyDescent="0.25">
      <c r="J28" t="s">
        <v>4</v>
      </c>
      <c r="V28" t="s">
        <v>6</v>
      </c>
      <c r="W28">
        <v>36</v>
      </c>
    </row>
    <row r="29" spans="9:24" x14ac:dyDescent="0.25">
      <c r="J29" t="s">
        <v>5</v>
      </c>
    </row>
    <row r="30" spans="9:24" x14ac:dyDescent="0.25">
      <c r="J30" t="s">
        <v>6</v>
      </c>
      <c r="U30" t="s">
        <v>33</v>
      </c>
      <c r="V30" t="s">
        <v>3</v>
      </c>
    </row>
    <row r="31" spans="9:24" x14ac:dyDescent="0.25">
      <c r="V31" t="s">
        <v>5</v>
      </c>
      <c r="W31">
        <f>10+642+10</f>
        <v>662</v>
      </c>
      <c r="X31" s="9">
        <f>W31/$W$25</f>
        <v>0.65805168986083495</v>
      </c>
    </row>
    <row r="32" spans="9:24" x14ac:dyDescent="0.25">
      <c r="V32" t="s">
        <v>6</v>
      </c>
    </row>
    <row r="34" spans="21:24" x14ac:dyDescent="0.25">
      <c r="U34" t="s">
        <v>31</v>
      </c>
      <c r="V34" t="s">
        <v>3</v>
      </c>
    </row>
    <row r="35" spans="21:24" x14ac:dyDescent="0.25">
      <c r="V35" t="s">
        <v>5</v>
      </c>
      <c r="W35">
        <v>60</v>
      </c>
    </row>
    <row r="36" spans="21:24" x14ac:dyDescent="0.25">
      <c r="V36" t="s">
        <v>6</v>
      </c>
      <c r="W36">
        <v>60</v>
      </c>
    </row>
    <row r="38" spans="21:24" x14ac:dyDescent="0.25">
      <c r="U38" t="s">
        <v>29</v>
      </c>
      <c r="V38" t="s">
        <v>3</v>
      </c>
      <c r="W38" s="3"/>
    </row>
    <row r="39" spans="21:24" x14ac:dyDescent="0.25">
      <c r="V39" t="s">
        <v>5</v>
      </c>
      <c r="W39" s="3">
        <f>10+128+10</f>
        <v>148</v>
      </c>
      <c r="X39" s="9">
        <f>W39/$W$25</f>
        <v>0.14711729622266401</v>
      </c>
    </row>
    <row r="40" spans="21:24" x14ac:dyDescent="0.25">
      <c r="V40" t="s">
        <v>6</v>
      </c>
      <c r="W40" s="3">
        <v>28</v>
      </c>
    </row>
    <row r="42" spans="21:24" x14ac:dyDescent="0.25">
      <c r="U42" s="1" t="s">
        <v>37</v>
      </c>
      <c r="V42" t="s">
        <v>3</v>
      </c>
    </row>
    <row r="43" spans="21:24" x14ac:dyDescent="0.25">
      <c r="U43" s="6"/>
      <c r="V43" t="s">
        <v>5</v>
      </c>
      <c r="W43" s="7">
        <v>1026</v>
      </c>
    </row>
    <row r="44" spans="21:24" x14ac:dyDescent="0.25">
      <c r="V44" t="s">
        <v>6</v>
      </c>
      <c r="W44">
        <v>62</v>
      </c>
    </row>
    <row r="45" spans="21:24" x14ac:dyDescent="0.25">
      <c r="V45">
        <f>W43-20</f>
        <v>1006</v>
      </c>
      <c r="W45" s="3">
        <f>W47+W51+W55</f>
        <v>1006</v>
      </c>
    </row>
    <row r="46" spans="21:24" x14ac:dyDescent="0.25">
      <c r="U46" t="s">
        <v>34</v>
      </c>
      <c r="V46" t="s">
        <v>3</v>
      </c>
    </row>
    <row r="47" spans="21:24" x14ac:dyDescent="0.25">
      <c r="V47" t="s">
        <v>5</v>
      </c>
      <c r="W47">
        <v>80</v>
      </c>
    </row>
    <row r="48" spans="21:24" x14ac:dyDescent="0.25">
      <c r="V48" t="s">
        <v>6</v>
      </c>
      <c r="W48">
        <v>36</v>
      </c>
    </row>
    <row r="50" spans="21:23" x14ac:dyDescent="0.25">
      <c r="U50" t="s">
        <v>35</v>
      </c>
      <c r="V50" t="s">
        <v>3</v>
      </c>
    </row>
    <row r="51" spans="21:23" x14ac:dyDescent="0.25">
      <c r="V51" t="s">
        <v>5</v>
      </c>
      <c r="W51">
        <f>10+758+10</f>
        <v>778</v>
      </c>
    </row>
    <row r="52" spans="21:23" x14ac:dyDescent="0.25">
      <c r="V52" t="s">
        <v>6</v>
      </c>
    </row>
    <row r="54" spans="21:23" x14ac:dyDescent="0.25">
      <c r="U54" t="s">
        <v>36</v>
      </c>
      <c r="V54" t="s">
        <v>3</v>
      </c>
      <c r="W54" s="3"/>
    </row>
    <row r="55" spans="21:23" x14ac:dyDescent="0.25">
      <c r="V55" t="s">
        <v>5</v>
      </c>
      <c r="W55" s="3">
        <f>10+128+10</f>
        <v>148</v>
      </c>
    </row>
    <row r="56" spans="21:23" x14ac:dyDescent="0.25">
      <c r="V56" t="s">
        <v>6</v>
      </c>
      <c r="W56" s="3">
        <v>28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8C80-DFA0-4DFC-AE0D-6C0E4EF60AE3}">
  <dimension ref="A1:Z56"/>
  <sheetViews>
    <sheetView tabSelected="1" zoomScale="90" zoomScaleNormal="90" workbookViewId="0">
      <selection activeCell="G10" sqref="G10"/>
    </sheetView>
  </sheetViews>
  <sheetFormatPr baseColWidth="10" defaultColWidth="9.140625" defaultRowHeight="15" x14ac:dyDescent="0.25"/>
  <cols>
    <col min="1" max="1" width="4.7109375" customWidth="1"/>
    <col min="2" max="2" width="12.42578125" bestFit="1" customWidth="1"/>
    <col min="3" max="3" width="3.5703125" customWidth="1"/>
    <col min="4" max="4" width="5.5703125" bestFit="1" customWidth="1"/>
    <col min="5" max="5" width="4.140625" bestFit="1" customWidth="1"/>
    <col min="6" max="6" width="5.5703125" bestFit="1" customWidth="1"/>
    <col min="7" max="7" width="4.7109375" customWidth="1"/>
    <col min="8" max="8" width="8.42578125" bestFit="1" customWidth="1"/>
    <col min="9" max="9" width="12.5703125" bestFit="1" customWidth="1"/>
    <col min="10" max="10" width="10.140625" bestFit="1" customWidth="1"/>
    <col min="11" max="11" width="6" style="3" bestFit="1" customWidth="1"/>
    <col min="12" max="12" width="4.7109375" customWidth="1"/>
    <col min="13" max="13" width="12" bestFit="1" customWidth="1"/>
    <col min="14" max="14" width="12.5703125" bestFit="1" customWidth="1"/>
    <col min="15" max="15" width="10.140625" bestFit="1" customWidth="1"/>
    <col min="16" max="16" width="6" style="3" bestFit="1" customWidth="1"/>
    <col min="17" max="17" width="4.7109375" customWidth="1"/>
    <col min="19" max="19" width="12.85546875" bestFit="1" customWidth="1"/>
    <col min="20" max="20" width="10.140625" bestFit="1" customWidth="1"/>
    <col min="21" max="21" width="7.140625" bestFit="1" customWidth="1"/>
    <col min="22" max="22" width="4.7109375" customWidth="1"/>
    <col min="24" max="24" width="7.140625" bestFit="1" customWidth="1"/>
    <col min="25" max="25" width="10.140625" bestFit="1" customWidth="1"/>
    <col min="26" max="26" width="5.7109375" bestFit="1" customWidth="1"/>
  </cols>
  <sheetData>
    <row r="1" spans="1:26" x14ac:dyDescent="0.25">
      <c r="B1" s="1" t="s">
        <v>222</v>
      </c>
      <c r="C1" s="1" t="s">
        <v>13</v>
      </c>
      <c r="D1" s="1" t="s">
        <v>14</v>
      </c>
      <c r="E1" s="1" t="s">
        <v>15</v>
      </c>
      <c r="F1" s="1">
        <v>1366</v>
      </c>
      <c r="H1" s="1" t="s">
        <v>7</v>
      </c>
      <c r="I1" s="1" t="s">
        <v>20</v>
      </c>
      <c r="J1" s="1" t="s">
        <v>25</v>
      </c>
      <c r="K1" s="2" t="s">
        <v>8</v>
      </c>
      <c r="M1" s="1" t="s">
        <v>7</v>
      </c>
      <c r="N1" s="1" t="s">
        <v>20</v>
      </c>
      <c r="O1" s="1" t="s">
        <v>25</v>
      </c>
      <c r="P1" s="2" t="s">
        <v>8</v>
      </c>
      <c r="R1" s="1" t="s">
        <v>7</v>
      </c>
      <c r="S1" s="1" t="s">
        <v>20</v>
      </c>
      <c r="T1" s="1" t="s">
        <v>25</v>
      </c>
      <c r="U1" s="2" t="s">
        <v>8</v>
      </c>
      <c r="W1" s="1" t="s">
        <v>7</v>
      </c>
      <c r="X1" s="1" t="s">
        <v>20</v>
      </c>
      <c r="Y1" s="1" t="s">
        <v>25</v>
      </c>
      <c r="Z1" s="2" t="s">
        <v>8</v>
      </c>
    </row>
    <row r="2" spans="1:26" x14ac:dyDescent="0.25">
      <c r="B2" s="1" t="s">
        <v>226</v>
      </c>
      <c r="C2">
        <v>44</v>
      </c>
      <c r="D2">
        <v>190</v>
      </c>
      <c r="E2">
        <v>26</v>
      </c>
      <c r="F2">
        <f>SUM(C2:E2)</f>
        <v>260</v>
      </c>
      <c r="H2" s="18" t="s">
        <v>227</v>
      </c>
      <c r="I2" t="s">
        <v>229</v>
      </c>
      <c r="J2" t="s">
        <v>3</v>
      </c>
      <c r="K2" s="3">
        <v>60</v>
      </c>
      <c r="M2" s="18" t="s">
        <v>230</v>
      </c>
      <c r="N2" t="s">
        <v>229</v>
      </c>
      <c r="O2" t="s">
        <v>3</v>
      </c>
      <c r="P2" s="3">
        <v>60</v>
      </c>
      <c r="R2" s="18" t="s">
        <v>18</v>
      </c>
      <c r="S2" s="1" t="s">
        <v>22</v>
      </c>
      <c r="T2" t="s">
        <v>3</v>
      </c>
      <c r="W2" t="s">
        <v>19</v>
      </c>
      <c r="X2" t="s">
        <v>11</v>
      </c>
      <c r="Y2" t="s">
        <v>3</v>
      </c>
      <c r="Z2" s="3"/>
    </row>
    <row r="3" spans="1:26" x14ac:dyDescent="0.25">
      <c r="I3" s="14"/>
      <c r="J3" t="s">
        <v>5</v>
      </c>
      <c r="K3" s="3">
        <f>F1-F2</f>
        <v>1106</v>
      </c>
      <c r="N3" s="14"/>
      <c r="O3" t="s">
        <v>5</v>
      </c>
      <c r="P3" s="3">
        <f>F1-F2</f>
        <v>1106</v>
      </c>
      <c r="R3" t="s">
        <v>21</v>
      </c>
      <c r="T3" t="s">
        <v>5</v>
      </c>
      <c r="U3" s="7">
        <v>1026</v>
      </c>
      <c r="X3" s="6"/>
      <c r="Y3" t="s">
        <v>4</v>
      </c>
      <c r="Z3" s="3"/>
    </row>
    <row r="4" spans="1:26" x14ac:dyDescent="0.25">
      <c r="A4" s="3"/>
      <c r="B4" s="1" t="s">
        <v>16</v>
      </c>
      <c r="D4">
        <v>1106</v>
      </c>
      <c r="F4" s="1">
        <f>SUM(C4:E4)</f>
        <v>1106</v>
      </c>
      <c r="J4" s="3">
        <f>K3-K4</f>
        <v>374</v>
      </c>
      <c r="K4" s="3">
        <f>K6+K10</f>
        <v>732</v>
      </c>
      <c r="O4" s="3">
        <v>1049</v>
      </c>
      <c r="P4" s="3">
        <f>P6+P10+P14</f>
        <v>1050</v>
      </c>
      <c r="Q4" s="3"/>
      <c r="T4" t="s">
        <v>6</v>
      </c>
      <c r="U4">
        <v>486</v>
      </c>
      <c r="V4" s="3"/>
      <c r="Y4" t="s">
        <v>5</v>
      </c>
      <c r="Z4" s="3"/>
    </row>
    <row r="5" spans="1:26" x14ac:dyDescent="0.25">
      <c r="F5">
        <f>F2+F4</f>
        <v>1366</v>
      </c>
      <c r="I5" t="s">
        <v>223</v>
      </c>
      <c r="J5" t="s">
        <v>4</v>
      </c>
      <c r="K5" s="3">
        <v>0</v>
      </c>
      <c r="N5" t="s">
        <v>223</v>
      </c>
      <c r="O5" t="s">
        <v>4</v>
      </c>
      <c r="P5" s="3">
        <v>0</v>
      </c>
      <c r="T5">
        <f>U3-20</f>
        <v>1006</v>
      </c>
      <c r="U5">
        <f>U7+U11+U15</f>
        <v>1006</v>
      </c>
      <c r="Y5" t="s">
        <v>6</v>
      </c>
      <c r="Z5" s="3">
        <v>52</v>
      </c>
    </row>
    <row r="6" spans="1:26" x14ac:dyDescent="0.25">
      <c r="J6" t="s">
        <v>5</v>
      </c>
      <c r="K6" s="3">
        <f>336+30</f>
        <v>366</v>
      </c>
      <c r="O6" t="s">
        <v>5</v>
      </c>
      <c r="P6" s="3">
        <v>350</v>
      </c>
      <c r="S6" t="s">
        <v>27</v>
      </c>
      <c r="T6" t="s">
        <v>3</v>
      </c>
      <c r="Z6" s="3"/>
    </row>
    <row r="7" spans="1:26" x14ac:dyDescent="0.25">
      <c r="B7" t="s">
        <v>231</v>
      </c>
      <c r="D7" t="s">
        <v>5</v>
      </c>
      <c r="E7" s="3">
        <v>640</v>
      </c>
      <c r="G7" s="4">
        <v>36</v>
      </c>
      <c r="J7" t="s">
        <v>6</v>
      </c>
      <c r="K7" s="3">
        <f>190+30</f>
        <v>220</v>
      </c>
      <c r="O7" t="s">
        <v>6</v>
      </c>
      <c r="P7" s="3">
        <f>190+30</f>
        <v>220</v>
      </c>
      <c r="T7" t="s">
        <v>5</v>
      </c>
      <c r="U7">
        <f>10+160+10</f>
        <v>180</v>
      </c>
      <c r="V7" s="9">
        <f>U7/$U$5</f>
        <v>0.17892644135188868</v>
      </c>
      <c r="X7" t="s">
        <v>12</v>
      </c>
      <c r="Y7" t="s">
        <v>3</v>
      </c>
      <c r="Z7" s="3"/>
    </row>
    <row r="8" spans="1:26" x14ac:dyDescent="0.25">
      <c r="D8" t="s">
        <v>6</v>
      </c>
      <c r="E8" s="3">
        <v>330</v>
      </c>
      <c r="G8" s="4">
        <v>24</v>
      </c>
      <c r="T8" t="s">
        <v>6</v>
      </c>
      <c r="U8">
        <v>192</v>
      </c>
      <c r="Y8" t="s">
        <v>4</v>
      </c>
      <c r="Z8" s="3"/>
    </row>
    <row r="9" spans="1:26" x14ac:dyDescent="0.25">
      <c r="A9" s="3"/>
      <c r="G9" s="4">
        <v>60</v>
      </c>
      <c r="I9" t="s">
        <v>224</v>
      </c>
      <c r="J9" t="s">
        <v>4</v>
      </c>
      <c r="K9" s="3">
        <v>0</v>
      </c>
      <c r="N9" t="s">
        <v>224</v>
      </c>
      <c r="O9" t="s">
        <v>4</v>
      </c>
      <c r="P9" s="3">
        <v>0</v>
      </c>
      <c r="Q9" s="3"/>
      <c r="V9" s="3"/>
      <c r="Y9" t="s">
        <v>5</v>
      </c>
      <c r="Z9" s="3"/>
    </row>
    <row r="10" spans="1:26" x14ac:dyDescent="0.25">
      <c r="B10" t="s">
        <v>231</v>
      </c>
      <c r="D10" t="s">
        <v>5</v>
      </c>
      <c r="E10" s="3">
        <v>640</v>
      </c>
      <c r="G10">
        <v>64</v>
      </c>
      <c r="J10" t="s">
        <v>5</v>
      </c>
      <c r="K10" s="3">
        <f>336+30</f>
        <v>366</v>
      </c>
      <c r="O10" t="s">
        <v>5</v>
      </c>
      <c r="P10" s="3">
        <v>350</v>
      </c>
      <c r="S10" t="s">
        <v>32</v>
      </c>
      <c r="T10" t="s">
        <v>3</v>
      </c>
      <c r="Y10" t="s">
        <v>6</v>
      </c>
      <c r="Z10" s="3">
        <v>50</v>
      </c>
    </row>
    <row r="11" spans="1:26" x14ac:dyDescent="0.25">
      <c r="D11" t="s">
        <v>6</v>
      </c>
      <c r="E11" s="3">
        <v>330</v>
      </c>
      <c r="G11">
        <v>90</v>
      </c>
      <c r="J11" t="s">
        <v>6</v>
      </c>
      <c r="K11" s="3">
        <f>190+30</f>
        <v>220</v>
      </c>
      <c r="O11" t="s">
        <v>6</v>
      </c>
      <c r="P11" s="3">
        <f>190+30</f>
        <v>220</v>
      </c>
      <c r="T11" t="s">
        <v>5</v>
      </c>
      <c r="U11" s="7">
        <f>10+460+10</f>
        <v>480</v>
      </c>
      <c r="V11" s="10">
        <f>U11/$U$5</f>
        <v>0.47713717693836977</v>
      </c>
      <c r="W11">
        <f>U7+U11</f>
        <v>660</v>
      </c>
    </row>
    <row r="12" spans="1:26" x14ac:dyDescent="0.25">
      <c r="G12">
        <v>56</v>
      </c>
      <c r="T12" t="s">
        <v>6</v>
      </c>
      <c r="U12">
        <v>192</v>
      </c>
    </row>
    <row r="13" spans="1:26" x14ac:dyDescent="0.25">
      <c r="G13">
        <f>SUM(G7:G12)</f>
        <v>330</v>
      </c>
      <c r="J13" t="s">
        <v>228</v>
      </c>
      <c r="K13" s="3">
        <v>60</v>
      </c>
      <c r="N13" t="s">
        <v>224</v>
      </c>
      <c r="O13" t="s">
        <v>4</v>
      </c>
      <c r="P13" s="3">
        <v>0</v>
      </c>
    </row>
    <row r="14" spans="1:26" x14ac:dyDescent="0.25">
      <c r="K14" s="3">
        <f>K13/2</f>
        <v>30</v>
      </c>
      <c r="O14" t="s">
        <v>5</v>
      </c>
      <c r="P14" s="3">
        <v>350</v>
      </c>
      <c r="S14" t="s">
        <v>28</v>
      </c>
      <c r="T14" t="s">
        <v>3</v>
      </c>
    </row>
    <row r="15" spans="1:26" x14ac:dyDescent="0.25">
      <c r="O15" t="s">
        <v>6</v>
      </c>
      <c r="P15" s="3">
        <f>190+30</f>
        <v>220</v>
      </c>
      <c r="T15" t="s">
        <v>5</v>
      </c>
      <c r="U15">
        <f>10+326+10</f>
        <v>346</v>
      </c>
      <c r="V15" s="10">
        <f>U15/$U$5</f>
        <v>0.34393638170974156</v>
      </c>
    </row>
    <row r="16" spans="1:26" x14ac:dyDescent="0.25">
      <c r="K16" s="3">
        <v>1049</v>
      </c>
      <c r="P16" s="3">
        <v>1049</v>
      </c>
      <c r="T16" t="s">
        <v>6</v>
      </c>
      <c r="U16">
        <v>216</v>
      </c>
    </row>
    <row r="17" spans="9:22" x14ac:dyDescent="0.25">
      <c r="K17" s="3">
        <f>K3-K16</f>
        <v>57</v>
      </c>
      <c r="P17" s="3">
        <f>P3-P16</f>
        <v>57</v>
      </c>
    </row>
    <row r="18" spans="9:22" x14ac:dyDescent="0.25">
      <c r="I18" s="6"/>
      <c r="N18" s="6"/>
      <c r="S18" t="s">
        <v>26</v>
      </c>
      <c r="T18" t="s">
        <v>3</v>
      </c>
    </row>
    <row r="19" spans="9:22" x14ac:dyDescent="0.25">
      <c r="T19" t="s">
        <v>5</v>
      </c>
      <c r="U19">
        <v>56</v>
      </c>
    </row>
    <row r="20" spans="9:22" x14ac:dyDescent="0.25">
      <c r="T20" t="s">
        <v>6</v>
      </c>
      <c r="U20">
        <v>56</v>
      </c>
    </row>
    <row r="22" spans="9:22" x14ac:dyDescent="0.25">
      <c r="S22" s="1" t="s">
        <v>23</v>
      </c>
      <c r="T22" t="s">
        <v>3</v>
      </c>
    </row>
    <row r="23" spans="9:22" x14ac:dyDescent="0.25">
      <c r="S23" s="6"/>
      <c r="T23" t="s">
        <v>5</v>
      </c>
      <c r="U23" s="7">
        <v>1026</v>
      </c>
    </row>
    <row r="24" spans="9:22" x14ac:dyDescent="0.25">
      <c r="K24" s="8"/>
      <c r="P24" s="8"/>
      <c r="T24" t="s">
        <v>6</v>
      </c>
      <c r="U24">
        <v>62</v>
      </c>
    </row>
    <row r="25" spans="9:22" x14ac:dyDescent="0.25">
      <c r="T25">
        <f>U23-20</f>
        <v>1006</v>
      </c>
      <c r="U25" s="3">
        <f>U27+U31+U39</f>
        <v>1006</v>
      </c>
    </row>
    <row r="26" spans="9:22" x14ac:dyDescent="0.25">
      <c r="S26" t="s">
        <v>30</v>
      </c>
      <c r="T26" t="s">
        <v>3</v>
      </c>
    </row>
    <row r="27" spans="9:22" x14ac:dyDescent="0.25">
      <c r="T27" t="s">
        <v>5</v>
      </c>
      <c r="U27">
        <f>80+36+80</f>
        <v>196</v>
      </c>
      <c r="V27" s="9">
        <f>U27/$U$25</f>
        <v>0.19483101391650098</v>
      </c>
    </row>
    <row r="28" spans="9:22" x14ac:dyDescent="0.25">
      <c r="T28" t="s">
        <v>6</v>
      </c>
      <c r="U28">
        <v>36</v>
      </c>
    </row>
    <row r="30" spans="9:22" x14ac:dyDescent="0.25">
      <c r="S30" t="s">
        <v>33</v>
      </c>
      <c r="T30" t="s">
        <v>3</v>
      </c>
    </row>
    <row r="31" spans="9:22" x14ac:dyDescent="0.25">
      <c r="T31" t="s">
        <v>5</v>
      </c>
      <c r="U31">
        <f>10+642+10</f>
        <v>662</v>
      </c>
      <c r="V31" s="9">
        <f>U31/$U$25</f>
        <v>0.65805168986083495</v>
      </c>
    </row>
    <row r="32" spans="9:22" x14ac:dyDescent="0.25">
      <c r="T32" t="s">
        <v>6</v>
      </c>
    </row>
    <row r="34" spans="19:22" x14ac:dyDescent="0.25">
      <c r="S34" t="s">
        <v>31</v>
      </c>
      <c r="T34" t="s">
        <v>3</v>
      </c>
    </row>
    <row r="35" spans="19:22" x14ac:dyDescent="0.25">
      <c r="T35" t="s">
        <v>5</v>
      </c>
      <c r="U35">
        <v>60</v>
      </c>
    </row>
    <row r="36" spans="19:22" x14ac:dyDescent="0.25">
      <c r="T36" t="s">
        <v>6</v>
      </c>
      <c r="U36">
        <v>60</v>
      </c>
    </row>
    <row r="38" spans="19:22" x14ac:dyDescent="0.25">
      <c r="S38" t="s">
        <v>29</v>
      </c>
      <c r="T38" t="s">
        <v>3</v>
      </c>
      <c r="U38" s="3"/>
    </row>
    <row r="39" spans="19:22" x14ac:dyDescent="0.25">
      <c r="T39" t="s">
        <v>5</v>
      </c>
      <c r="U39" s="3">
        <f>10+128+10</f>
        <v>148</v>
      </c>
      <c r="V39" s="9">
        <f>U39/$U$25</f>
        <v>0.14711729622266401</v>
      </c>
    </row>
    <row r="40" spans="19:22" x14ac:dyDescent="0.25">
      <c r="T40" t="s">
        <v>6</v>
      </c>
      <c r="U40" s="3">
        <v>28</v>
      </c>
    </row>
    <row r="42" spans="19:22" x14ac:dyDescent="0.25">
      <c r="S42" s="1" t="s">
        <v>37</v>
      </c>
      <c r="T42" t="s">
        <v>3</v>
      </c>
    </row>
    <row r="43" spans="19:22" x14ac:dyDescent="0.25">
      <c r="S43" s="6"/>
      <c r="T43" t="s">
        <v>5</v>
      </c>
      <c r="U43" s="7">
        <v>1026</v>
      </c>
    </row>
    <row r="44" spans="19:22" x14ac:dyDescent="0.25">
      <c r="T44" t="s">
        <v>6</v>
      </c>
      <c r="U44">
        <v>62</v>
      </c>
    </row>
    <row r="45" spans="19:22" x14ac:dyDescent="0.25">
      <c r="T45">
        <f>U43-20</f>
        <v>1006</v>
      </c>
      <c r="U45" s="3">
        <f>U47+U51+U55</f>
        <v>1006</v>
      </c>
    </row>
    <row r="46" spans="19:22" x14ac:dyDescent="0.25">
      <c r="S46" t="s">
        <v>34</v>
      </c>
      <c r="T46" t="s">
        <v>3</v>
      </c>
    </row>
    <row r="47" spans="19:22" x14ac:dyDescent="0.25">
      <c r="T47" t="s">
        <v>5</v>
      </c>
      <c r="U47">
        <v>80</v>
      </c>
    </row>
    <row r="48" spans="19:22" x14ac:dyDescent="0.25">
      <c r="T48" t="s">
        <v>6</v>
      </c>
      <c r="U48">
        <v>36</v>
      </c>
    </row>
    <row r="50" spans="19:21" x14ac:dyDescent="0.25">
      <c r="S50" t="s">
        <v>35</v>
      </c>
      <c r="T50" t="s">
        <v>3</v>
      </c>
    </row>
    <row r="51" spans="19:21" x14ac:dyDescent="0.25">
      <c r="T51" t="s">
        <v>5</v>
      </c>
      <c r="U51">
        <f>10+758+10</f>
        <v>778</v>
      </c>
    </row>
    <row r="52" spans="19:21" x14ac:dyDescent="0.25">
      <c r="T52" t="s">
        <v>6</v>
      </c>
    </row>
    <row r="54" spans="19:21" x14ac:dyDescent="0.25">
      <c r="S54" t="s">
        <v>36</v>
      </c>
      <c r="T54" t="s">
        <v>3</v>
      </c>
      <c r="U54" s="3"/>
    </row>
    <row r="55" spans="19:21" x14ac:dyDescent="0.25">
      <c r="T55" t="s">
        <v>5</v>
      </c>
      <c r="U55" s="3">
        <f>10+128+10</f>
        <v>148</v>
      </c>
    </row>
    <row r="56" spans="19:21" x14ac:dyDescent="0.25">
      <c r="T56" t="s">
        <v>6</v>
      </c>
      <c r="U56" s="3">
        <v>28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CC01-B1CA-4D29-A6D3-2B6C1A3189B1}">
  <dimension ref="A1:E129"/>
  <sheetViews>
    <sheetView workbookViewId="0">
      <pane xSplit="1" ySplit="1" topLeftCell="B114" activePane="bottomRight" state="frozen"/>
      <selection pane="topRight" activeCell="B1" sqref="B1"/>
      <selection pane="bottomLeft" activeCell="A2" sqref="A2"/>
      <selection pane="bottomRight" activeCell="A134" sqref="A134"/>
    </sheetView>
  </sheetViews>
  <sheetFormatPr baseColWidth="10" defaultRowHeight="15" x14ac:dyDescent="0.25"/>
  <cols>
    <col min="1" max="1" width="49.28515625" bestFit="1" customWidth="1"/>
    <col min="2" max="2" width="10.7109375" bestFit="1" customWidth="1"/>
    <col min="3" max="3" width="23.85546875" bestFit="1" customWidth="1"/>
    <col min="4" max="4" width="21" customWidth="1"/>
  </cols>
  <sheetData>
    <row r="1" spans="1:5" x14ac:dyDescent="0.25">
      <c r="A1" s="1" t="s">
        <v>131</v>
      </c>
      <c r="B1" s="1" t="s">
        <v>132</v>
      </c>
      <c r="C1" s="1" t="s">
        <v>134</v>
      </c>
      <c r="D1" s="1" t="s">
        <v>136</v>
      </c>
      <c r="E1" s="1" t="s">
        <v>208</v>
      </c>
    </row>
    <row r="2" spans="1:5" x14ac:dyDescent="0.25">
      <c r="A2" t="s">
        <v>38</v>
      </c>
      <c r="B2">
        <v>2012</v>
      </c>
      <c r="C2" t="s">
        <v>135</v>
      </c>
      <c r="D2" t="s">
        <v>137</v>
      </c>
      <c r="E2" s="14" t="s">
        <v>133</v>
      </c>
    </row>
    <row r="3" spans="1:5" x14ac:dyDescent="0.25">
      <c r="A3" t="s">
        <v>39</v>
      </c>
      <c r="B3">
        <v>2012</v>
      </c>
      <c r="C3" t="s">
        <v>135</v>
      </c>
      <c r="D3" t="s">
        <v>138</v>
      </c>
      <c r="E3" t="s">
        <v>133</v>
      </c>
    </row>
    <row r="4" spans="1:5" x14ac:dyDescent="0.25">
      <c r="A4" t="s">
        <v>39</v>
      </c>
      <c r="B4">
        <v>2014</v>
      </c>
      <c r="C4" t="s">
        <v>135</v>
      </c>
      <c r="D4" t="s">
        <v>138</v>
      </c>
      <c r="E4" t="s">
        <v>133</v>
      </c>
    </row>
    <row r="5" spans="1:5" x14ac:dyDescent="0.25">
      <c r="A5" t="s">
        <v>40</v>
      </c>
      <c r="B5">
        <v>2009</v>
      </c>
      <c r="C5" t="s">
        <v>135</v>
      </c>
      <c r="D5" t="s">
        <v>138</v>
      </c>
      <c r="E5" t="s">
        <v>133</v>
      </c>
    </row>
    <row r="6" spans="1:5" x14ac:dyDescent="0.25">
      <c r="A6" t="s">
        <v>41</v>
      </c>
      <c r="B6">
        <v>2007</v>
      </c>
      <c r="C6" t="s">
        <v>135</v>
      </c>
      <c r="D6" t="s">
        <v>139</v>
      </c>
      <c r="E6" t="s">
        <v>133</v>
      </c>
    </row>
    <row r="7" spans="1:5" x14ac:dyDescent="0.25">
      <c r="A7" t="s">
        <v>42</v>
      </c>
      <c r="B7">
        <v>2008</v>
      </c>
      <c r="C7" t="s">
        <v>135</v>
      </c>
      <c r="D7" t="s">
        <v>140</v>
      </c>
      <c r="E7" t="s">
        <v>133</v>
      </c>
    </row>
    <row r="8" spans="1:5" x14ac:dyDescent="0.25">
      <c r="A8" t="s">
        <v>43</v>
      </c>
      <c r="B8">
        <v>2009</v>
      </c>
      <c r="C8" t="s">
        <v>135</v>
      </c>
      <c r="D8" t="s">
        <v>141</v>
      </c>
      <c r="E8" t="s">
        <v>133</v>
      </c>
    </row>
    <row r="9" spans="1:5" x14ac:dyDescent="0.25">
      <c r="A9" t="s">
        <v>44</v>
      </c>
      <c r="B9">
        <v>2010</v>
      </c>
      <c r="C9" t="s">
        <v>135</v>
      </c>
      <c r="D9" t="s">
        <v>142</v>
      </c>
      <c r="E9" t="s">
        <v>133</v>
      </c>
    </row>
    <row r="10" spans="1:5" x14ac:dyDescent="0.25">
      <c r="A10" t="s">
        <v>44</v>
      </c>
      <c r="B10">
        <v>2018</v>
      </c>
      <c r="C10" t="s">
        <v>135</v>
      </c>
      <c r="D10" t="s">
        <v>142</v>
      </c>
      <c r="E10" t="s">
        <v>133</v>
      </c>
    </row>
    <row r="11" spans="1:5" x14ac:dyDescent="0.25">
      <c r="A11" t="s">
        <v>45</v>
      </c>
      <c r="B11">
        <v>2015</v>
      </c>
      <c r="C11" t="s">
        <v>135</v>
      </c>
      <c r="D11" t="s">
        <v>143</v>
      </c>
      <c r="E11" t="s">
        <v>133</v>
      </c>
    </row>
    <row r="12" spans="1:5" x14ac:dyDescent="0.25">
      <c r="A12" t="s">
        <v>46</v>
      </c>
      <c r="B12">
        <v>2015</v>
      </c>
      <c r="C12" t="s">
        <v>135</v>
      </c>
      <c r="D12" t="s">
        <v>143</v>
      </c>
      <c r="E12" t="s">
        <v>133</v>
      </c>
    </row>
    <row r="13" spans="1:5" x14ac:dyDescent="0.25">
      <c r="A13" t="s">
        <v>47</v>
      </c>
      <c r="B13">
        <v>2007</v>
      </c>
      <c r="C13" t="s">
        <v>135</v>
      </c>
      <c r="D13" t="s">
        <v>143</v>
      </c>
      <c r="E13" t="s">
        <v>133</v>
      </c>
    </row>
    <row r="14" spans="1:5" x14ac:dyDescent="0.25">
      <c r="A14" t="s">
        <v>48</v>
      </c>
      <c r="B14">
        <v>2010</v>
      </c>
      <c r="C14" t="s">
        <v>135</v>
      </c>
      <c r="D14" t="s">
        <v>144</v>
      </c>
      <c r="E14" t="s">
        <v>133</v>
      </c>
    </row>
    <row r="15" spans="1:5" x14ac:dyDescent="0.25">
      <c r="A15" t="s">
        <v>49</v>
      </c>
      <c r="B15">
        <v>2013</v>
      </c>
      <c r="C15" t="s">
        <v>135</v>
      </c>
      <c r="D15" t="s">
        <v>145</v>
      </c>
      <c r="E15" t="s">
        <v>133</v>
      </c>
    </row>
    <row r="16" spans="1:5" x14ac:dyDescent="0.25">
      <c r="A16" t="s">
        <v>50</v>
      </c>
      <c r="B16">
        <v>2010</v>
      </c>
      <c r="C16" t="s">
        <v>135</v>
      </c>
      <c r="D16" t="s">
        <v>145</v>
      </c>
      <c r="E16" t="s">
        <v>133</v>
      </c>
    </row>
    <row r="17" spans="1:5" x14ac:dyDescent="0.25">
      <c r="A17" t="s">
        <v>51</v>
      </c>
      <c r="B17">
        <v>2013</v>
      </c>
      <c r="C17" t="s">
        <v>135</v>
      </c>
      <c r="D17" t="s">
        <v>146</v>
      </c>
      <c r="E17" t="s">
        <v>133</v>
      </c>
    </row>
    <row r="18" spans="1:5" x14ac:dyDescent="0.25">
      <c r="A18" t="s">
        <v>52</v>
      </c>
      <c r="B18">
        <v>2002</v>
      </c>
      <c r="C18" t="s">
        <v>135</v>
      </c>
      <c r="D18" t="s">
        <v>146</v>
      </c>
      <c r="E18" t="s">
        <v>133</v>
      </c>
    </row>
    <row r="19" spans="1:5" x14ac:dyDescent="0.25">
      <c r="A19" t="s">
        <v>53</v>
      </c>
      <c r="B19">
        <v>2012</v>
      </c>
      <c r="C19" t="s">
        <v>135</v>
      </c>
      <c r="D19" t="s">
        <v>147</v>
      </c>
      <c r="E19" t="s">
        <v>133</v>
      </c>
    </row>
    <row r="20" spans="1:5" x14ac:dyDescent="0.25">
      <c r="A20" t="s">
        <v>54</v>
      </c>
      <c r="B20">
        <v>2015</v>
      </c>
      <c r="C20" t="s">
        <v>135</v>
      </c>
      <c r="D20" t="s">
        <v>148</v>
      </c>
      <c r="E20" t="s">
        <v>133</v>
      </c>
    </row>
    <row r="21" spans="1:5" x14ac:dyDescent="0.25">
      <c r="A21" t="s">
        <v>54</v>
      </c>
      <c r="B21">
        <v>2018</v>
      </c>
      <c r="C21" t="s">
        <v>135</v>
      </c>
      <c r="D21" t="s">
        <v>148</v>
      </c>
      <c r="E21" t="s">
        <v>133</v>
      </c>
    </row>
    <row r="22" spans="1:5" x14ac:dyDescent="0.25">
      <c r="A22" t="s">
        <v>55</v>
      </c>
      <c r="B22">
        <v>2004</v>
      </c>
      <c r="C22" t="s">
        <v>198</v>
      </c>
      <c r="D22" t="s">
        <v>148</v>
      </c>
      <c r="E22" t="s">
        <v>133</v>
      </c>
    </row>
    <row r="23" spans="1:5" x14ac:dyDescent="0.25">
      <c r="A23" t="s">
        <v>56</v>
      </c>
      <c r="B23">
        <v>2010</v>
      </c>
      <c r="C23" t="s">
        <v>135</v>
      </c>
      <c r="D23" t="s">
        <v>148</v>
      </c>
      <c r="E23" t="s">
        <v>133</v>
      </c>
    </row>
    <row r="24" spans="1:5" x14ac:dyDescent="0.25">
      <c r="A24" t="s">
        <v>57</v>
      </c>
      <c r="B24">
        <v>2006</v>
      </c>
      <c r="C24" t="s">
        <v>135</v>
      </c>
      <c r="D24" t="s">
        <v>149</v>
      </c>
      <c r="E24" t="s">
        <v>133</v>
      </c>
    </row>
    <row r="25" spans="1:5" x14ac:dyDescent="0.25">
      <c r="A25" t="s">
        <v>57</v>
      </c>
      <c r="B25">
        <v>2017</v>
      </c>
      <c r="C25" t="s">
        <v>135</v>
      </c>
      <c r="D25" t="s">
        <v>149</v>
      </c>
      <c r="E25" t="s">
        <v>133</v>
      </c>
    </row>
    <row r="26" spans="1:5" x14ac:dyDescent="0.25">
      <c r="A26" t="s">
        <v>58</v>
      </c>
      <c r="B26">
        <v>2009</v>
      </c>
      <c r="C26" t="s">
        <v>135</v>
      </c>
      <c r="D26" t="s">
        <v>150</v>
      </c>
      <c r="E26" t="s">
        <v>133</v>
      </c>
    </row>
    <row r="27" spans="1:5" x14ac:dyDescent="0.25">
      <c r="A27" t="s">
        <v>59</v>
      </c>
      <c r="B27">
        <v>2000</v>
      </c>
      <c r="C27" t="s">
        <v>135</v>
      </c>
      <c r="D27" t="s">
        <v>151</v>
      </c>
      <c r="E27" t="s">
        <v>133</v>
      </c>
    </row>
    <row r="28" spans="1:5" x14ac:dyDescent="0.25">
      <c r="A28" t="s">
        <v>59</v>
      </c>
      <c r="B28">
        <v>2008</v>
      </c>
      <c r="C28" t="s">
        <v>135</v>
      </c>
      <c r="D28" t="s">
        <v>151</v>
      </c>
      <c r="E28" t="s">
        <v>133</v>
      </c>
    </row>
    <row r="29" spans="1:5" x14ac:dyDescent="0.25">
      <c r="A29" t="s">
        <v>59</v>
      </c>
      <c r="B29">
        <v>2014</v>
      </c>
      <c r="C29" t="s">
        <v>135</v>
      </c>
      <c r="D29" t="s">
        <v>151</v>
      </c>
      <c r="E29" t="s">
        <v>133</v>
      </c>
    </row>
    <row r="30" spans="1:5" x14ac:dyDescent="0.25">
      <c r="A30" t="s">
        <v>60</v>
      </c>
      <c r="B30">
        <v>2005</v>
      </c>
      <c r="C30" t="s">
        <v>135</v>
      </c>
      <c r="D30" t="s">
        <v>152</v>
      </c>
      <c r="E30" t="s">
        <v>133</v>
      </c>
    </row>
    <row r="31" spans="1:5" x14ac:dyDescent="0.25">
      <c r="A31" t="s">
        <v>60</v>
      </c>
      <c r="B31">
        <v>2015</v>
      </c>
      <c r="C31" t="s">
        <v>135</v>
      </c>
      <c r="D31" t="s">
        <v>152</v>
      </c>
      <c r="E31" t="s">
        <v>133</v>
      </c>
    </row>
    <row r="32" spans="1:5" x14ac:dyDescent="0.25">
      <c r="A32" t="s">
        <v>60</v>
      </c>
      <c r="B32">
        <v>2017</v>
      </c>
      <c r="C32" t="s">
        <v>135</v>
      </c>
      <c r="D32" t="s">
        <v>152</v>
      </c>
      <c r="E32" t="s">
        <v>133</v>
      </c>
    </row>
    <row r="33" spans="1:5" x14ac:dyDescent="0.25">
      <c r="A33" t="s">
        <v>61</v>
      </c>
      <c r="B33">
        <v>2003</v>
      </c>
      <c r="C33" t="s">
        <v>135</v>
      </c>
      <c r="D33" t="s">
        <v>153</v>
      </c>
      <c r="E33" t="s">
        <v>133</v>
      </c>
    </row>
    <row r="34" spans="1:5" x14ac:dyDescent="0.25">
      <c r="A34" t="s">
        <v>61</v>
      </c>
      <c r="B34">
        <v>2013</v>
      </c>
      <c r="C34" t="s">
        <v>135</v>
      </c>
      <c r="D34" t="s">
        <v>153</v>
      </c>
      <c r="E34" t="s">
        <v>133</v>
      </c>
    </row>
    <row r="35" spans="1:5" x14ac:dyDescent="0.25">
      <c r="A35" t="s">
        <v>62</v>
      </c>
      <c r="B35">
        <v>2011</v>
      </c>
      <c r="C35" t="s">
        <v>135</v>
      </c>
      <c r="D35" t="s">
        <v>154</v>
      </c>
      <c r="E35" t="s">
        <v>133</v>
      </c>
    </row>
    <row r="36" spans="1:5" x14ac:dyDescent="0.25">
      <c r="A36" t="s">
        <v>63</v>
      </c>
      <c r="B36">
        <v>2014</v>
      </c>
      <c r="C36" t="s">
        <v>135</v>
      </c>
      <c r="D36" t="s">
        <v>154</v>
      </c>
      <c r="E36" t="s">
        <v>133</v>
      </c>
    </row>
    <row r="37" spans="1:5" x14ac:dyDescent="0.25">
      <c r="A37" t="s">
        <v>64</v>
      </c>
      <c r="B37">
        <v>2006</v>
      </c>
      <c r="C37" t="s">
        <v>135</v>
      </c>
      <c r="D37" t="s">
        <v>155</v>
      </c>
      <c r="E37" t="s">
        <v>133</v>
      </c>
    </row>
    <row r="38" spans="1:5" x14ac:dyDescent="0.25">
      <c r="A38" t="s">
        <v>65</v>
      </c>
      <c r="B38">
        <v>2017</v>
      </c>
      <c r="C38" t="s">
        <v>135</v>
      </c>
      <c r="D38" t="s">
        <v>156</v>
      </c>
      <c r="E38" t="s">
        <v>133</v>
      </c>
    </row>
    <row r="39" spans="1:5" x14ac:dyDescent="0.25">
      <c r="A39" t="s">
        <v>66</v>
      </c>
      <c r="B39">
        <v>2006</v>
      </c>
      <c r="C39" t="s">
        <v>135</v>
      </c>
      <c r="D39" t="s">
        <v>156</v>
      </c>
      <c r="E39" t="s">
        <v>133</v>
      </c>
    </row>
    <row r="40" spans="1:5" x14ac:dyDescent="0.25">
      <c r="A40" t="s">
        <v>66</v>
      </c>
      <c r="B40">
        <v>2017</v>
      </c>
      <c r="C40" t="s">
        <v>135</v>
      </c>
      <c r="D40" t="s">
        <v>156</v>
      </c>
      <c r="E40" t="s">
        <v>133</v>
      </c>
    </row>
    <row r="41" spans="1:5" x14ac:dyDescent="0.25">
      <c r="A41" t="s">
        <v>67</v>
      </c>
      <c r="B41">
        <v>1999</v>
      </c>
      <c r="C41" t="s">
        <v>135</v>
      </c>
      <c r="D41" t="s">
        <v>157</v>
      </c>
      <c r="E41" t="s">
        <v>133</v>
      </c>
    </row>
    <row r="42" spans="1:5" x14ac:dyDescent="0.25">
      <c r="A42" t="s">
        <v>68</v>
      </c>
      <c r="B42">
        <v>2007</v>
      </c>
      <c r="C42" t="s">
        <v>135</v>
      </c>
      <c r="D42" t="s">
        <v>158</v>
      </c>
      <c r="E42" t="s">
        <v>133</v>
      </c>
    </row>
    <row r="43" spans="1:5" x14ac:dyDescent="0.25">
      <c r="A43" t="s">
        <v>69</v>
      </c>
      <c r="B43">
        <v>2000</v>
      </c>
      <c r="C43" t="s">
        <v>135</v>
      </c>
      <c r="D43" t="s">
        <v>159</v>
      </c>
      <c r="E43" t="s">
        <v>133</v>
      </c>
    </row>
    <row r="44" spans="1:5" x14ac:dyDescent="0.25">
      <c r="A44" t="s">
        <v>69</v>
      </c>
      <c r="B44">
        <v>2005</v>
      </c>
      <c r="C44" t="s">
        <v>135</v>
      </c>
      <c r="D44" t="s">
        <v>159</v>
      </c>
      <c r="E44" t="s">
        <v>133</v>
      </c>
    </row>
    <row r="45" spans="1:5" x14ac:dyDescent="0.25">
      <c r="A45" t="s">
        <v>70</v>
      </c>
      <c r="B45">
        <v>2005</v>
      </c>
      <c r="C45" t="s">
        <v>135</v>
      </c>
      <c r="D45" t="s">
        <v>160</v>
      </c>
      <c r="E45" t="s">
        <v>133</v>
      </c>
    </row>
    <row r="46" spans="1:5" x14ac:dyDescent="0.25">
      <c r="A46" t="s">
        <v>70</v>
      </c>
      <c r="B46">
        <v>2009</v>
      </c>
      <c r="C46" t="s">
        <v>135</v>
      </c>
      <c r="D46" t="s">
        <v>160</v>
      </c>
      <c r="E46" t="s">
        <v>133</v>
      </c>
    </row>
    <row r="47" spans="1:5" x14ac:dyDescent="0.25">
      <c r="A47" t="s">
        <v>70</v>
      </c>
      <c r="B47">
        <v>2012</v>
      </c>
      <c r="C47" t="s">
        <v>135</v>
      </c>
      <c r="D47" t="s">
        <v>160</v>
      </c>
      <c r="E47" t="s">
        <v>133</v>
      </c>
    </row>
    <row r="48" spans="1:5" x14ac:dyDescent="0.25">
      <c r="A48" t="s">
        <v>71</v>
      </c>
      <c r="B48">
        <v>2006</v>
      </c>
      <c r="C48" t="s">
        <v>135</v>
      </c>
      <c r="D48" t="s">
        <v>161</v>
      </c>
      <c r="E48" t="s">
        <v>133</v>
      </c>
    </row>
    <row r="49" spans="1:5" x14ac:dyDescent="0.25">
      <c r="A49" t="s">
        <v>73</v>
      </c>
      <c r="B49">
        <v>2008</v>
      </c>
      <c r="C49" t="s">
        <v>135</v>
      </c>
      <c r="D49" t="s">
        <v>162</v>
      </c>
      <c r="E49" t="s">
        <v>133</v>
      </c>
    </row>
    <row r="50" spans="1:5" x14ac:dyDescent="0.25">
      <c r="A50" t="s">
        <v>74</v>
      </c>
      <c r="B50">
        <v>2013</v>
      </c>
      <c r="C50" t="s">
        <v>135</v>
      </c>
      <c r="D50" t="s">
        <v>163</v>
      </c>
      <c r="E50" t="s">
        <v>133</v>
      </c>
    </row>
    <row r="51" spans="1:5" x14ac:dyDescent="0.25">
      <c r="A51" t="s">
        <v>75</v>
      </c>
      <c r="B51">
        <v>2006</v>
      </c>
      <c r="C51" t="s">
        <v>135</v>
      </c>
      <c r="D51" t="s">
        <v>164</v>
      </c>
      <c r="E51" t="s">
        <v>133</v>
      </c>
    </row>
    <row r="52" spans="1:5" x14ac:dyDescent="0.25">
      <c r="A52" t="s">
        <v>75</v>
      </c>
      <c r="B52">
        <v>2010</v>
      </c>
      <c r="C52" t="s">
        <v>135</v>
      </c>
      <c r="D52" t="s">
        <v>164</v>
      </c>
      <c r="E52" t="s">
        <v>133</v>
      </c>
    </row>
    <row r="53" spans="1:5" x14ac:dyDescent="0.25">
      <c r="A53" t="s">
        <v>76</v>
      </c>
      <c r="B53">
        <v>2007</v>
      </c>
      <c r="C53" t="s">
        <v>135</v>
      </c>
      <c r="D53" t="s">
        <v>165</v>
      </c>
      <c r="E53" t="s">
        <v>133</v>
      </c>
    </row>
    <row r="54" spans="1:5" x14ac:dyDescent="0.25">
      <c r="A54" t="s">
        <v>76</v>
      </c>
      <c r="B54">
        <v>2013</v>
      </c>
      <c r="C54" t="s">
        <v>135</v>
      </c>
      <c r="D54" t="s">
        <v>165</v>
      </c>
      <c r="E54" t="s">
        <v>133</v>
      </c>
    </row>
    <row r="55" spans="1:5" x14ac:dyDescent="0.25">
      <c r="A55" t="s">
        <v>77</v>
      </c>
      <c r="B55">
        <v>2009</v>
      </c>
      <c r="C55" t="s">
        <v>135</v>
      </c>
      <c r="D55" t="s">
        <v>166</v>
      </c>
      <c r="E55" t="s">
        <v>133</v>
      </c>
    </row>
    <row r="56" spans="1:5" x14ac:dyDescent="0.25">
      <c r="A56" t="s">
        <v>78</v>
      </c>
      <c r="B56">
        <v>2009</v>
      </c>
      <c r="C56" t="s">
        <v>135</v>
      </c>
      <c r="D56" t="s">
        <v>167</v>
      </c>
      <c r="E56" t="s">
        <v>133</v>
      </c>
    </row>
    <row r="57" spans="1:5" x14ac:dyDescent="0.25">
      <c r="A57" t="s">
        <v>79</v>
      </c>
      <c r="B57">
        <v>2008</v>
      </c>
      <c r="C57" t="s">
        <v>135</v>
      </c>
      <c r="D57" t="s">
        <v>168</v>
      </c>
      <c r="E57" t="s">
        <v>133</v>
      </c>
    </row>
    <row r="58" spans="1:5" x14ac:dyDescent="0.25">
      <c r="A58" t="s">
        <v>80</v>
      </c>
      <c r="B58">
        <v>2013</v>
      </c>
      <c r="C58" t="s">
        <v>135</v>
      </c>
      <c r="D58" t="s">
        <v>169</v>
      </c>
      <c r="E58" t="s">
        <v>202</v>
      </c>
    </row>
    <row r="59" spans="1:5" x14ac:dyDescent="0.25">
      <c r="A59" t="s">
        <v>81</v>
      </c>
      <c r="B59">
        <v>1999</v>
      </c>
      <c r="C59" t="s">
        <v>199</v>
      </c>
      <c r="D59" t="s">
        <v>169</v>
      </c>
      <c r="E59" t="s">
        <v>202</v>
      </c>
    </row>
    <row r="60" spans="1:5" x14ac:dyDescent="0.25">
      <c r="A60" t="s">
        <v>81</v>
      </c>
      <c r="B60">
        <v>2002</v>
      </c>
      <c r="C60" t="s">
        <v>199</v>
      </c>
      <c r="D60" t="s">
        <v>169</v>
      </c>
      <c r="E60" t="s">
        <v>202</v>
      </c>
    </row>
    <row r="61" spans="1:5" x14ac:dyDescent="0.25">
      <c r="A61" t="s">
        <v>81</v>
      </c>
      <c r="B61">
        <v>2005</v>
      </c>
      <c r="C61" t="s">
        <v>199</v>
      </c>
      <c r="D61" t="s">
        <v>169</v>
      </c>
      <c r="E61" t="s">
        <v>202</v>
      </c>
    </row>
    <row r="62" spans="1:5" x14ac:dyDescent="0.25">
      <c r="A62" t="s">
        <v>81</v>
      </c>
      <c r="B62">
        <v>2014</v>
      </c>
      <c r="C62" t="s">
        <v>199</v>
      </c>
      <c r="D62" t="s">
        <v>169</v>
      </c>
      <c r="E62" t="s">
        <v>202</v>
      </c>
    </row>
    <row r="63" spans="1:5" x14ac:dyDescent="0.25">
      <c r="A63" t="s">
        <v>82</v>
      </c>
      <c r="B63">
        <v>2016</v>
      </c>
      <c r="C63" t="s">
        <v>199</v>
      </c>
      <c r="D63" t="s">
        <v>169</v>
      </c>
      <c r="E63" t="s">
        <v>202</v>
      </c>
    </row>
    <row r="64" spans="1:5" x14ac:dyDescent="0.25">
      <c r="A64" t="s">
        <v>83</v>
      </c>
      <c r="B64">
        <v>2016</v>
      </c>
      <c r="C64" t="s">
        <v>199</v>
      </c>
      <c r="D64" t="s">
        <v>169</v>
      </c>
      <c r="E64" t="s">
        <v>202</v>
      </c>
    </row>
    <row r="65" spans="1:5" x14ac:dyDescent="0.25">
      <c r="A65" t="s">
        <v>84</v>
      </c>
      <c r="B65">
        <v>2011</v>
      </c>
      <c r="C65" t="s">
        <v>199</v>
      </c>
      <c r="D65" t="s">
        <v>169</v>
      </c>
      <c r="E65" t="s">
        <v>202</v>
      </c>
    </row>
    <row r="66" spans="1:5" x14ac:dyDescent="0.25">
      <c r="A66" t="s">
        <v>85</v>
      </c>
      <c r="B66">
        <v>2011</v>
      </c>
      <c r="C66" t="s">
        <v>199</v>
      </c>
      <c r="D66" t="s">
        <v>169</v>
      </c>
      <c r="E66" t="s">
        <v>202</v>
      </c>
    </row>
    <row r="67" spans="1:5" x14ac:dyDescent="0.25">
      <c r="A67" t="s">
        <v>86</v>
      </c>
      <c r="B67">
        <v>2012</v>
      </c>
      <c r="C67" t="s">
        <v>199</v>
      </c>
      <c r="D67" t="s">
        <v>169</v>
      </c>
      <c r="E67" t="s">
        <v>202</v>
      </c>
    </row>
    <row r="68" spans="1:5" x14ac:dyDescent="0.25">
      <c r="A68" t="s">
        <v>87</v>
      </c>
      <c r="B68">
        <v>2021</v>
      </c>
      <c r="C68" t="s">
        <v>135</v>
      </c>
      <c r="D68" t="s">
        <v>169</v>
      </c>
      <c r="E68" t="s">
        <v>202</v>
      </c>
    </row>
    <row r="69" spans="1:5" x14ac:dyDescent="0.25">
      <c r="A69" t="s">
        <v>88</v>
      </c>
      <c r="B69">
        <v>2002</v>
      </c>
      <c r="C69" t="s">
        <v>135</v>
      </c>
      <c r="D69" t="s">
        <v>169</v>
      </c>
      <c r="E69" t="s">
        <v>202</v>
      </c>
    </row>
    <row r="70" spans="1:5" x14ac:dyDescent="0.25">
      <c r="A70" t="s">
        <v>88</v>
      </c>
      <c r="B70">
        <v>2008</v>
      </c>
      <c r="C70" t="s">
        <v>135</v>
      </c>
      <c r="D70" t="s">
        <v>169</v>
      </c>
      <c r="E70" t="s">
        <v>202</v>
      </c>
    </row>
    <row r="71" spans="1:5" x14ac:dyDescent="0.25">
      <c r="A71" t="s">
        <v>88</v>
      </c>
      <c r="B71">
        <v>2012</v>
      </c>
      <c r="C71" t="s">
        <v>135</v>
      </c>
      <c r="D71" t="s">
        <v>169</v>
      </c>
      <c r="E71" t="s">
        <v>202</v>
      </c>
    </row>
    <row r="72" spans="1:5" x14ac:dyDescent="0.25">
      <c r="A72" t="s">
        <v>88</v>
      </c>
      <c r="B72">
        <v>2015</v>
      </c>
      <c r="C72" t="s">
        <v>135</v>
      </c>
      <c r="D72" t="s">
        <v>169</v>
      </c>
      <c r="E72" t="s">
        <v>202</v>
      </c>
    </row>
    <row r="73" spans="1:5" x14ac:dyDescent="0.25">
      <c r="A73" t="s">
        <v>89</v>
      </c>
      <c r="B73">
        <v>2013</v>
      </c>
      <c r="C73" t="s">
        <v>200</v>
      </c>
      <c r="D73" t="s">
        <v>169</v>
      </c>
      <c r="E73" t="s">
        <v>202</v>
      </c>
    </row>
    <row r="74" spans="1:5" x14ac:dyDescent="0.25">
      <c r="A74" t="s">
        <v>90</v>
      </c>
      <c r="B74">
        <v>2013</v>
      </c>
      <c r="C74" t="s">
        <v>203</v>
      </c>
      <c r="D74" t="s">
        <v>169</v>
      </c>
      <c r="E74" t="s">
        <v>202</v>
      </c>
    </row>
    <row r="75" spans="1:5" x14ac:dyDescent="0.25">
      <c r="A75" t="s">
        <v>91</v>
      </c>
      <c r="B75">
        <v>2015</v>
      </c>
      <c r="C75" t="s">
        <v>205</v>
      </c>
      <c r="D75" t="s">
        <v>169</v>
      </c>
      <c r="E75" t="s">
        <v>202</v>
      </c>
    </row>
    <row r="76" spans="1:5" x14ac:dyDescent="0.25">
      <c r="A76" t="s">
        <v>92</v>
      </c>
      <c r="B76">
        <v>2017</v>
      </c>
      <c r="C76" t="s">
        <v>199</v>
      </c>
      <c r="D76" t="s">
        <v>169</v>
      </c>
      <c r="E76" t="s">
        <v>202</v>
      </c>
    </row>
    <row r="77" spans="1:5" x14ac:dyDescent="0.25">
      <c r="A77" t="s">
        <v>93</v>
      </c>
      <c r="B77">
        <v>1991</v>
      </c>
      <c r="C77" t="s">
        <v>201</v>
      </c>
      <c r="D77" t="s">
        <v>169</v>
      </c>
      <c r="E77" t="s">
        <v>202</v>
      </c>
    </row>
    <row r="78" spans="1:5" x14ac:dyDescent="0.25">
      <c r="A78" t="s">
        <v>93</v>
      </c>
      <c r="B78">
        <v>2001</v>
      </c>
      <c r="C78" t="s">
        <v>201</v>
      </c>
      <c r="D78" t="s">
        <v>169</v>
      </c>
      <c r="E78" t="s">
        <v>202</v>
      </c>
    </row>
    <row r="79" spans="1:5" x14ac:dyDescent="0.25">
      <c r="A79" t="s">
        <v>93</v>
      </c>
      <c r="B79">
        <v>2004</v>
      </c>
      <c r="C79" t="s">
        <v>201</v>
      </c>
      <c r="D79" t="s">
        <v>169</v>
      </c>
      <c r="E79" t="s">
        <v>202</v>
      </c>
    </row>
    <row r="80" spans="1:5" x14ac:dyDescent="0.25">
      <c r="A80" t="s">
        <v>93</v>
      </c>
      <c r="B80">
        <v>2013</v>
      </c>
      <c r="C80" t="s">
        <v>201</v>
      </c>
      <c r="D80" t="s">
        <v>169</v>
      </c>
      <c r="E80" t="s">
        <v>202</v>
      </c>
    </row>
    <row r="81" spans="1:5" x14ac:dyDescent="0.25">
      <c r="A81" t="s">
        <v>93</v>
      </c>
      <c r="B81">
        <v>2014</v>
      </c>
      <c r="C81" t="s">
        <v>201</v>
      </c>
      <c r="D81" t="s">
        <v>169</v>
      </c>
      <c r="E81" t="s">
        <v>202</v>
      </c>
    </row>
    <row r="82" spans="1:5" x14ac:dyDescent="0.25">
      <c r="A82" t="s">
        <v>93</v>
      </c>
      <c r="B82">
        <v>2019</v>
      </c>
      <c r="C82" t="s">
        <v>201</v>
      </c>
      <c r="D82" t="s">
        <v>169</v>
      </c>
      <c r="E82" t="s">
        <v>202</v>
      </c>
    </row>
    <row r="83" spans="1:5" x14ac:dyDescent="0.25">
      <c r="A83" t="s">
        <v>94</v>
      </c>
      <c r="B83">
        <v>2013</v>
      </c>
      <c r="C83" t="s">
        <v>204</v>
      </c>
      <c r="D83" t="s">
        <v>169</v>
      </c>
      <c r="E83" t="s">
        <v>202</v>
      </c>
    </row>
    <row r="84" spans="1:5" x14ac:dyDescent="0.25">
      <c r="A84" t="s">
        <v>94</v>
      </c>
      <c r="B84">
        <v>2014</v>
      </c>
      <c r="C84" t="s">
        <v>204</v>
      </c>
      <c r="D84" t="s">
        <v>169</v>
      </c>
      <c r="E84" t="s">
        <v>202</v>
      </c>
    </row>
    <row r="85" spans="1:5" x14ac:dyDescent="0.25">
      <c r="A85" t="s">
        <v>94</v>
      </c>
      <c r="B85">
        <v>2019</v>
      </c>
      <c r="C85" t="s">
        <v>204</v>
      </c>
      <c r="D85" t="s">
        <v>169</v>
      </c>
      <c r="E85" t="s">
        <v>202</v>
      </c>
    </row>
    <row r="86" spans="1:5" x14ac:dyDescent="0.25">
      <c r="A86" t="s">
        <v>95</v>
      </c>
      <c r="B86">
        <v>2009</v>
      </c>
      <c r="C86" t="s">
        <v>135</v>
      </c>
      <c r="D86" t="s">
        <v>170</v>
      </c>
      <c r="E86" t="s">
        <v>133</v>
      </c>
    </row>
    <row r="87" spans="1:5" x14ac:dyDescent="0.25">
      <c r="A87" t="s">
        <v>96</v>
      </c>
      <c r="B87">
        <v>2014</v>
      </c>
      <c r="C87" t="s">
        <v>135</v>
      </c>
      <c r="D87" t="s">
        <v>171</v>
      </c>
      <c r="E87" t="s">
        <v>133</v>
      </c>
    </row>
    <row r="88" spans="1:5" x14ac:dyDescent="0.25">
      <c r="A88" t="s">
        <v>97</v>
      </c>
      <c r="B88">
        <v>2010</v>
      </c>
      <c r="C88" t="s">
        <v>135</v>
      </c>
      <c r="D88" t="s">
        <v>172</v>
      </c>
      <c r="E88" t="s">
        <v>133</v>
      </c>
    </row>
    <row r="89" spans="1:5" x14ac:dyDescent="0.25">
      <c r="A89" t="s">
        <v>97</v>
      </c>
      <c r="B89">
        <v>2012</v>
      </c>
      <c r="C89" t="s">
        <v>135</v>
      </c>
      <c r="D89" t="s">
        <v>172</v>
      </c>
      <c r="E89" t="s">
        <v>133</v>
      </c>
    </row>
    <row r="90" spans="1:5" x14ac:dyDescent="0.25">
      <c r="A90" t="s">
        <v>98</v>
      </c>
      <c r="B90">
        <v>2007</v>
      </c>
      <c r="C90" t="s">
        <v>135</v>
      </c>
      <c r="D90" t="s">
        <v>173</v>
      </c>
      <c r="E90" t="s">
        <v>133</v>
      </c>
    </row>
    <row r="91" spans="1:5" x14ac:dyDescent="0.25">
      <c r="A91" t="s">
        <v>99</v>
      </c>
      <c r="B91">
        <v>2011</v>
      </c>
      <c r="C91" t="s">
        <v>135</v>
      </c>
      <c r="D91" t="s">
        <v>174</v>
      </c>
      <c r="E91" t="s">
        <v>133</v>
      </c>
    </row>
    <row r="92" spans="1:5" x14ac:dyDescent="0.25">
      <c r="A92" t="s">
        <v>100</v>
      </c>
      <c r="C92" t="s">
        <v>100</v>
      </c>
      <c r="D92" t="s">
        <v>175</v>
      </c>
      <c r="E92" t="s">
        <v>133</v>
      </c>
    </row>
    <row r="93" spans="1:5" x14ac:dyDescent="0.25">
      <c r="A93" t="s">
        <v>101</v>
      </c>
      <c r="B93">
        <v>2005</v>
      </c>
      <c r="C93" t="s">
        <v>135</v>
      </c>
      <c r="D93" t="s">
        <v>176</v>
      </c>
      <c r="E93" t="s">
        <v>133</v>
      </c>
    </row>
    <row r="94" spans="1:5" x14ac:dyDescent="0.25">
      <c r="A94" t="s">
        <v>102</v>
      </c>
      <c r="B94">
        <v>2013</v>
      </c>
      <c r="C94" t="s">
        <v>135</v>
      </c>
      <c r="D94" t="s">
        <v>177</v>
      </c>
      <c r="E94" t="s">
        <v>133</v>
      </c>
    </row>
    <row r="95" spans="1:5" x14ac:dyDescent="0.25">
      <c r="A95" t="s">
        <v>103</v>
      </c>
      <c r="B95">
        <v>2010</v>
      </c>
      <c r="C95" t="s">
        <v>135</v>
      </c>
      <c r="D95" t="s">
        <v>177</v>
      </c>
      <c r="E95" t="s">
        <v>133</v>
      </c>
    </row>
    <row r="96" spans="1:5" x14ac:dyDescent="0.25">
      <c r="A96" t="s">
        <v>104</v>
      </c>
      <c r="B96">
        <v>2015</v>
      </c>
      <c r="C96" t="s">
        <v>135</v>
      </c>
      <c r="D96" t="s">
        <v>178</v>
      </c>
      <c r="E96" t="s">
        <v>133</v>
      </c>
    </row>
    <row r="97" spans="1:5" x14ac:dyDescent="0.25">
      <c r="A97" t="s">
        <v>105</v>
      </c>
      <c r="B97">
        <v>2012</v>
      </c>
      <c r="C97" t="s">
        <v>135</v>
      </c>
      <c r="D97" t="s">
        <v>178</v>
      </c>
      <c r="E97" t="s">
        <v>133</v>
      </c>
    </row>
    <row r="98" spans="1:5" x14ac:dyDescent="0.25">
      <c r="A98" t="s">
        <v>106</v>
      </c>
      <c r="B98">
        <v>2012</v>
      </c>
      <c r="C98" t="s">
        <v>135</v>
      </c>
      <c r="D98" t="s">
        <v>179</v>
      </c>
      <c r="E98" t="s">
        <v>133</v>
      </c>
    </row>
    <row r="99" spans="1:5" x14ac:dyDescent="0.25">
      <c r="A99" t="s">
        <v>106</v>
      </c>
      <c r="B99">
        <v>2016</v>
      </c>
      <c r="C99" t="s">
        <v>135</v>
      </c>
      <c r="D99" t="s">
        <v>179</v>
      </c>
      <c r="E99" t="s">
        <v>133</v>
      </c>
    </row>
    <row r="100" spans="1:5" x14ac:dyDescent="0.25">
      <c r="A100" t="s">
        <v>107</v>
      </c>
      <c r="B100">
        <v>2006</v>
      </c>
      <c r="C100" t="s">
        <v>135</v>
      </c>
      <c r="D100" t="s">
        <v>180</v>
      </c>
      <c r="E100" t="s">
        <v>133</v>
      </c>
    </row>
    <row r="101" spans="1:5" x14ac:dyDescent="0.25">
      <c r="A101" t="s">
        <v>108</v>
      </c>
      <c r="B101">
        <v>2007</v>
      </c>
      <c r="C101" t="s">
        <v>135</v>
      </c>
      <c r="D101" t="s">
        <v>181</v>
      </c>
      <c r="E101" t="s">
        <v>133</v>
      </c>
    </row>
    <row r="102" spans="1:5" x14ac:dyDescent="0.25">
      <c r="A102" t="s">
        <v>108</v>
      </c>
      <c r="B102">
        <v>2017</v>
      </c>
      <c r="C102" t="s">
        <v>135</v>
      </c>
      <c r="D102" t="s">
        <v>181</v>
      </c>
      <c r="E102" t="s">
        <v>133</v>
      </c>
    </row>
    <row r="103" spans="1:5" x14ac:dyDescent="0.25">
      <c r="A103" t="s">
        <v>109</v>
      </c>
      <c r="B103">
        <v>2008</v>
      </c>
      <c r="C103" t="s">
        <v>135</v>
      </c>
      <c r="D103" t="s">
        <v>182</v>
      </c>
      <c r="E103" t="s">
        <v>133</v>
      </c>
    </row>
    <row r="104" spans="1:5" x14ac:dyDescent="0.25">
      <c r="A104" t="s">
        <v>110</v>
      </c>
      <c r="B104">
        <v>2010</v>
      </c>
      <c r="C104" t="s">
        <v>135</v>
      </c>
      <c r="D104" t="s">
        <v>183</v>
      </c>
      <c r="E104" t="s">
        <v>133</v>
      </c>
    </row>
    <row r="105" spans="1:5" x14ac:dyDescent="0.25">
      <c r="A105" t="s">
        <v>111</v>
      </c>
      <c r="B105">
        <v>2010</v>
      </c>
      <c r="C105" t="s">
        <v>135</v>
      </c>
      <c r="D105" t="s">
        <v>184</v>
      </c>
      <c r="E105" t="s">
        <v>133</v>
      </c>
    </row>
    <row r="106" spans="1:5" x14ac:dyDescent="0.25">
      <c r="A106" t="s">
        <v>112</v>
      </c>
      <c r="B106">
        <v>2009</v>
      </c>
      <c r="C106" t="s">
        <v>135</v>
      </c>
      <c r="D106" t="s">
        <v>185</v>
      </c>
      <c r="E106" t="s">
        <v>133</v>
      </c>
    </row>
    <row r="107" spans="1:5" x14ac:dyDescent="0.25">
      <c r="A107" t="s">
        <v>113</v>
      </c>
      <c r="B107">
        <v>2007</v>
      </c>
      <c r="C107" t="s">
        <v>135</v>
      </c>
      <c r="D107" t="s">
        <v>186</v>
      </c>
      <c r="E107" t="s">
        <v>133</v>
      </c>
    </row>
    <row r="108" spans="1:5" x14ac:dyDescent="0.25">
      <c r="A108" t="s">
        <v>113</v>
      </c>
      <c r="B108">
        <v>2015</v>
      </c>
      <c r="C108" t="s">
        <v>135</v>
      </c>
      <c r="D108" t="s">
        <v>186</v>
      </c>
      <c r="E108" t="s">
        <v>133</v>
      </c>
    </row>
    <row r="109" spans="1:5" x14ac:dyDescent="0.25">
      <c r="A109" t="s">
        <v>114</v>
      </c>
      <c r="B109">
        <v>2006</v>
      </c>
      <c r="C109" t="s">
        <v>135</v>
      </c>
      <c r="D109" t="s">
        <v>187</v>
      </c>
      <c r="E109" t="s">
        <v>133</v>
      </c>
    </row>
    <row r="110" spans="1:5" x14ac:dyDescent="0.25">
      <c r="A110" t="s">
        <v>115</v>
      </c>
      <c r="B110">
        <v>2000</v>
      </c>
      <c r="C110" t="s">
        <v>135</v>
      </c>
      <c r="D110" t="s">
        <v>187</v>
      </c>
      <c r="E110" t="s">
        <v>133</v>
      </c>
    </row>
    <row r="111" spans="1:5" x14ac:dyDescent="0.25">
      <c r="A111" t="s">
        <v>116</v>
      </c>
      <c r="B111">
        <v>2008</v>
      </c>
      <c r="C111" t="s">
        <v>135</v>
      </c>
      <c r="D111" t="s">
        <v>188</v>
      </c>
      <c r="E111" t="s">
        <v>133</v>
      </c>
    </row>
    <row r="112" spans="1:5" x14ac:dyDescent="0.25">
      <c r="A112" t="s">
        <v>117</v>
      </c>
      <c r="B112">
        <v>2012</v>
      </c>
      <c r="C112" t="s">
        <v>135</v>
      </c>
      <c r="D112" t="s">
        <v>189</v>
      </c>
      <c r="E112" t="s">
        <v>133</v>
      </c>
    </row>
    <row r="113" spans="1:5" x14ac:dyDescent="0.25">
      <c r="A113" t="s">
        <v>118</v>
      </c>
      <c r="B113">
        <v>2007</v>
      </c>
      <c r="C113" t="s">
        <v>135</v>
      </c>
      <c r="D113" t="s">
        <v>190</v>
      </c>
      <c r="E113" t="s">
        <v>133</v>
      </c>
    </row>
    <row r="114" spans="1:5" x14ac:dyDescent="0.25">
      <c r="A114" t="s">
        <v>119</v>
      </c>
      <c r="B114">
        <v>2010</v>
      </c>
      <c r="C114" t="s">
        <v>135</v>
      </c>
      <c r="D114" t="s">
        <v>191</v>
      </c>
      <c r="E114" t="s">
        <v>133</v>
      </c>
    </row>
    <row r="115" spans="1:5" x14ac:dyDescent="0.25">
      <c r="A115" t="s">
        <v>120</v>
      </c>
      <c r="B115">
        <v>2015</v>
      </c>
      <c r="C115" t="s">
        <v>135</v>
      </c>
      <c r="D115" t="s">
        <v>192</v>
      </c>
      <c r="E115" t="s">
        <v>133</v>
      </c>
    </row>
    <row r="116" spans="1:5" x14ac:dyDescent="0.25">
      <c r="A116" t="s">
        <v>121</v>
      </c>
      <c r="B116">
        <v>2007</v>
      </c>
      <c r="C116" t="s">
        <v>135</v>
      </c>
      <c r="D116" t="s">
        <v>192</v>
      </c>
      <c r="E116" t="s">
        <v>133</v>
      </c>
    </row>
    <row r="117" spans="1:5" x14ac:dyDescent="0.25">
      <c r="A117" t="s">
        <v>122</v>
      </c>
      <c r="B117">
        <v>2006</v>
      </c>
      <c r="C117" t="s">
        <v>135</v>
      </c>
      <c r="D117" t="s">
        <v>193</v>
      </c>
      <c r="E117" t="s">
        <v>133</v>
      </c>
    </row>
    <row r="118" spans="1:5" x14ac:dyDescent="0.25">
      <c r="A118" t="s">
        <v>122</v>
      </c>
      <c r="B118">
        <v>2010</v>
      </c>
      <c r="C118" t="s">
        <v>135</v>
      </c>
      <c r="D118" t="s">
        <v>193</v>
      </c>
      <c r="E118" t="s">
        <v>133</v>
      </c>
    </row>
    <row r="119" spans="1:5" x14ac:dyDescent="0.25">
      <c r="A119" t="s">
        <v>122</v>
      </c>
      <c r="B119">
        <v>2015</v>
      </c>
      <c r="C119" t="s">
        <v>135</v>
      </c>
      <c r="D119" t="s">
        <v>193</v>
      </c>
      <c r="E119" t="s">
        <v>133</v>
      </c>
    </row>
    <row r="120" spans="1:5" x14ac:dyDescent="0.25">
      <c r="A120" t="s">
        <v>123</v>
      </c>
      <c r="B120">
        <v>2014</v>
      </c>
      <c r="C120" t="s">
        <v>198</v>
      </c>
      <c r="D120" t="s">
        <v>194</v>
      </c>
      <c r="E120" t="s">
        <v>133</v>
      </c>
    </row>
    <row r="121" spans="1:5" x14ac:dyDescent="0.25">
      <c r="A121" t="s">
        <v>124</v>
      </c>
      <c r="B121">
        <v>2006</v>
      </c>
      <c r="C121" t="s">
        <v>135</v>
      </c>
      <c r="D121" t="s">
        <v>194</v>
      </c>
      <c r="E121" t="s">
        <v>133</v>
      </c>
    </row>
    <row r="122" spans="1:5" x14ac:dyDescent="0.25">
      <c r="A122" t="s">
        <v>125</v>
      </c>
      <c r="B122">
        <v>2008</v>
      </c>
      <c r="C122" t="s">
        <v>135</v>
      </c>
      <c r="D122" t="s">
        <v>194</v>
      </c>
      <c r="E122" t="s">
        <v>133</v>
      </c>
    </row>
    <row r="123" spans="1:5" x14ac:dyDescent="0.25">
      <c r="A123" t="s">
        <v>125</v>
      </c>
      <c r="B123">
        <v>2010</v>
      </c>
      <c r="C123" t="s">
        <v>135</v>
      </c>
      <c r="D123" t="s">
        <v>194</v>
      </c>
      <c r="E123" t="s">
        <v>133</v>
      </c>
    </row>
    <row r="124" spans="1:5" x14ac:dyDescent="0.25">
      <c r="A124" t="s">
        <v>126</v>
      </c>
      <c r="B124" t="s">
        <v>72</v>
      </c>
      <c r="C124" t="s">
        <v>126</v>
      </c>
      <c r="D124" t="s">
        <v>126</v>
      </c>
      <c r="E124" t="s">
        <v>133</v>
      </c>
    </row>
    <row r="125" spans="1:5" x14ac:dyDescent="0.25">
      <c r="A125" t="s">
        <v>127</v>
      </c>
      <c r="B125">
        <v>2015</v>
      </c>
      <c r="C125" t="s">
        <v>135</v>
      </c>
      <c r="D125" t="s">
        <v>195</v>
      </c>
      <c r="E125" t="s">
        <v>133</v>
      </c>
    </row>
    <row r="126" spans="1:5" x14ac:dyDescent="0.25">
      <c r="A126" t="s">
        <v>128</v>
      </c>
      <c r="B126">
        <v>2014</v>
      </c>
      <c r="C126" t="s">
        <v>135</v>
      </c>
      <c r="D126" t="s">
        <v>195</v>
      </c>
      <c r="E126" t="s">
        <v>133</v>
      </c>
    </row>
    <row r="127" spans="1:5" x14ac:dyDescent="0.25">
      <c r="A127" t="s">
        <v>128</v>
      </c>
      <c r="B127">
        <v>2015</v>
      </c>
      <c r="C127" t="s">
        <v>135</v>
      </c>
      <c r="D127" t="s">
        <v>195</v>
      </c>
      <c r="E127" t="s">
        <v>133</v>
      </c>
    </row>
    <row r="128" spans="1:5" x14ac:dyDescent="0.25">
      <c r="A128" t="s">
        <v>129</v>
      </c>
      <c r="B128">
        <v>2007</v>
      </c>
      <c r="C128" t="s">
        <v>135</v>
      </c>
      <c r="D128" t="s">
        <v>196</v>
      </c>
      <c r="E128" t="s">
        <v>133</v>
      </c>
    </row>
    <row r="129" spans="1:5" x14ac:dyDescent="0.25">
      <c r="A129" t="s">
        <v>130</v>
      </c>
      <c r="B129">
        <v>2006</v>
      </c>
      <c r="C129" t="s">
        <v>135</v>
      </c>
      <c r="D129" t="s">
        <v>197</v>
      </c>
      <c r="E129" t="s">
        <v>133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7A45-4AFF-4802-B4DE-C3DC275085C7}">
  <dimension ref="A1:B23"/>
  <sheetViews>
    <sheetView zoomScale="90" zoomScaleNormal="90" workbookViewId="0">
      <selection activeCell="A4" sqref="A4"/>
    </sheetView>
  </sheetViews>
  <sheetFormatPr baseColWidth="10" defaultRowHeight="15" x14ac:dyDescent="0.25"/>
  <cols>
    <col min="1" max="1" width="30.7109375" bestFit="1" customWidth="1"/>
    <col min="2" max="2" width="11.5703125" bestFit="1" customWidth="1"/>
    <col min="3" max="3" width="12.5703125" bestFit="1" customWidth="1"/>
    <col min="4" max="4" width="9.28515625" bestFit="1" customWidth="1"/>
    <col min="5" max="5" width="12.5703125" bestFit="1" customWidth="1"/>
  </cols>
  <sheetData>
    <row r="1" spans="1:2" x14ac:dyDescent="0.25">
      <c r="A1" s="11" t="s">
        <v>208</v>
      </c>
      <c r="B1" t="s">
        <v>202</v>
      </c>
    </row>
    <row r="3" spans="1:2" x14ac:dyDescent="0.25">
      <c r="A3" s="11" t="s">
        <v>206</v>
      </c>
    </row>
    <row r="4" spans="1:2" x14ac:dyDescent="0.25">
      <c r="A4" s="12" t="s">
        <v>199</v>
      </c>
    </row>
    <row r="5" spans="1:2" x14ac:dyDescent="0.25">
      <c r="A5" s="12" t="s">
        <v>135</v>
      </c>
    </row>
    <row r="6" spans="1:2" x14ac:dyDescent="0.25">
      <c r="A6" s="13">
        <v>2002</v>
      </c>
    </row>
    <row r="7" spans="1:2" x14ac:dyDescent="0.25">
      <c r="A7" s="13">
        <v>2008</v>
      </c>
    </row>
    <row r="8" spans="1:2" x14ac:dyDescent="0.25">
      <c r="A8" s="13">
        <v>2012</v>
      </c>
    </row>
    <row r="9" spans="1:2" x14ac:dyDescent="0.25">
      <c r="A9" s="13">
        <v>2013</v>
      </c>
    </row>
    <row r="10" spans="1:2" x14ac:dyDescent="0.25">
      <c r="A10" s="13">
        <v>2015</v>
      </c>
    </row>
    <row r="11" spans="1:2" x14ac:dyDescent="0.25">
      <c r="A11" s="13">
        <v>2021</v>
      </c>
    </row>
    <row r="12" spans="1:2" x14ac:dyDescent="0.25">
      <c r="A12" s="12" t="s">
        <v>205</v>
      </c>
    </row>
    <row r="13" spans="1:2" x14ac:dyDescent="0.25">
      <c r="A13" s="12" t="s">
        <v>200</v>
      </c>
    </row>
    <row r="14" spans="1:2" x14ac:dyDescent="0.25">
      <c r="A14" s="12" t="s">
        <v>203</v>
      </c>
    </row>
    <row r="15" spans="1:2" x14ac:dyDescent="0.25">
      <c r="A15" s="12" t="s">
        <v>201</v>
      </c>
    </row>
    <row r="16" spans="1:2" x14ac:dyDescent="0.25">
      <c r="A16" s="13">
        <v>1991</v>
      </c>
    </row>
    <row r="17" spans="1:1" x14ac:dyDescent="0.25">
      <c r="A17" s="13">
        <v>2001</v>
      </c>
    </row>
    <row r="18" spans="1:1" x14ac:dyDescent="0.25">
      <c r="A18" s="13">
        <v>2004</v>
      </c>
    </row>
    <row r="19" spans="1:1" x14ac:dyDescent="0.25">
      <c r="A19" s="13">
        <v>2013</v>
      </c>
    </row>
    <row r="20" spans="1:1" x14ac:dyDescent="0.25">
      <c r="A20" s="13">
        <v>2014</v>
      </c>
    </row>
    <row r="21" spans="1:1" x14ac:dyDescent="0.25">
      <c r="A21" s="13">
        <v>2019</v>
      </c>
    </row>
    <row r="22" spans="1:1" x14ac:dyDescent="0.25">
      <c r="A22" s="12" t="s">
        <v>204</v>
      </c>
    </row>
    <row r="23" spans="1:1" x14ac:dyDescent="0.25">
      <c r="A23" s="12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3F47-B8C7-4A48-86A7-ADF284342E93}">
  <dimension ref="A1:L20"/>
  <sheetViews>
    <sheetView workbookViewId="0">
      <selection activeCell="B8" sqref="B8"/>
    </sheetView>
  </sheetViews>
  <sheetFormatPr baseColWidth="10" defaultRowHeight="15" x14ac:dyDescent="0.25"/>
  <cols>
    <col min="2" max="2" width="23.140625" bestFit="1" customWidth="1"/>
    <col min="3" max="3" width="11.42578125" style="17"/>
    <col min="4" max="4" width="5.85546875" bestFit="1" customWidth="1"/>
    <col min="5" max="5" width="17.5703125" bestFit="1" customWidth="1"/>
    <col min="6" max="6" width="9.7109375" bestFit="1" customWidth="1"/>
    <col min="7" max="7" width="13.85546875" bestFit="1" customWidth="1"/>
    <col min="9" max="9" width="13.28515625" bestFit="1" customWidth="1"/>
    <col min="10" max="10" width="10" bestFit="1" customWidth="1"/>
    <col min="11" max="11" width="19.42578125" bestFit="1" customWidth="1"/>
    <col min="12" max="12" width="18.42578125" bestFit="1" customWidth="1"/>
  </cols>
  <sheetData>
    <row r="1" spans="1:12" x14ac:dyDescent="0.25">
      <c r="C1" s="17" t="s">
        <v>209</v>
      </c>
      <c r="D1" t="s">
        <v>211</v>
      </c>
      <c r="E1" t="s">
        <v>212</v>
      </c>
      <c r="F1" t="s">
        <v>213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</row>
    <row r="2" spans="1:12" x14ac:dyDescent="0.25">
      <c r="A2" t="s">
        <v>202</v>
      </c>
      <c r="B2" s="15" t="s">
        <v>199</v>
      </c>
      <c r="C2" s="17" t="s">
        <v>210</v>
      </c>
      <c r="D2" s="17" t="s">
        <v>210</v>
      </c>
      <c r="E2" s="17" t="s">
        <v>210</v>
      </c>
      <c r="F2" s="17" t="s">
        <v>214</v>
      </c>
      <c r="G2" s="17" t="s">
        <v>210</v>
      </c>
      <c r="H2" s="17" t="s">
        <v>210</v>
      </c>
      <c r="I2" s="17" t="s">
        <v>210</v>
      </c>
      <c r="J2" s="17" t="s">
        <v>210</v>
      </c>
      <c r="K2" s="17" t="s">
        <v>210</v>
      </c>
      <c r="L2" s="17" t="s">
        <v>210</v>
      </c>
    </row>
    <row r="3" spans="1:12" x14ac:dyDescent="0.25">
      <c r="A3" t="s">
        <v>202</v>
      </c>
      <c r="B3" s="15" t="s">
        <v>135</v>
      </c>
      <c r="C3" s="17" t="s">
        <v>210</v>
      </c>
      <c r="D3" s="17" t="s">
        <v>210</v>
      </c>
      <c r="E3" s="17" t="s">
        <v>210</v>
      </c>
      <c r="F3" s="17" t="s">
        <v>214</v>
      </c>
      <c r="G3" s="17" t="s">
        <v>210</v>
      </c>
      <c r="H3" s="17" t="s">
        <v>210</v>
      </c>
      <c r="I3" s="17" t="s">
        <v>210</v>
      </c>
      <c r="J3" s="17" t="s">
        <v>210</v>
      </c>
      <c r="K3" s="17" t="s">
        <v>210</v>
      </c>
      <c r="L3" s="17" t="s">
        <v>210</v>
      </c>
    </row>
    <row r="4" spans="1:12" x14ac:dyDescent="0.25">
      <c r="A4" t="s">
        <v>202</v>
      </c>
      <c r="B4" s="16">
        <v>2002</v>
      </c>
      <c r="C4" s="17" t="s">
        <v>210</v>
      </c>
      <c r="D4" s="17" t="s">
        <v>210</v>
      </c>
      <c r="E4" s="17" t="s">
        <v>210</v>
      </c>
      <c r="F4" s="17" t="s">
        <v>214</v>
      </c>
      <c r="G4" s="17" t="s">
        <v>210</v>
      </c>
      <c r="H4" s="17" t="s">
        <v>210</v>
      </c>
      <c r="I4" s="17" t="s">
        <v>210</v>
      </c>
      <c r="J4" s="17" t="s">
        <v>210</v>
      </c>
      <c r="K4" s="17" t="s">
        <v>210</v>
      </c>
      <c r="L4" s="17" t="s">
        <v>210</v>
      </c>
    </row>
    <row r="5" spans="1:12" x14ac:dyDescent="0.25">
      <c r="A5" t="s">
        <v>202</v>
      </c>
      <c r="B5" s="16">
        <v>2008</v>
      </c>
      <c r="C5" s="17" t="s">
        <v>210</v>
      </c>
      <c r="D5" s="17" t="s">
        <v>210</v>
      </c>
      <c r="E5" s="17" t="s">
        <v>210</v>
      </c>
      <c r="F5" s="17" t="s">
        <v>214</v>
      </c>
      <c r="G5" s="17" t="s">
        <v>210</v>
      </c>
      <c r="H5" s="17" t="s">
        <v>210</v>
      </c>
      <c r="I5" s="17" t="s">
        <v>210</v>
      </c>
      <c r="J5" s="17" t="s">
        <v>210</v>
      </c>
      <c r="K5" s="17" t="s">
        <v>210</v>
      </c>
      <c r="L5" s="17" t="s">
        <v>210</v>
      </c>
    </row>
    <row r="6" spans="1:12" x14ac:dyDescent="0.25">
      <c r="A6" t="s">
        <v>202</v>
      </c>
      <c r="B6" s="16">
        <v>2012</v>
      </c>
      <c r="C6" s="17" t="s">
        <v>210</v>
      </c>
      <c r="D6" s="17" t="s">
        <v>210</v>
      </c>
      <c r="E6" s="17" t="s">
        <v>210</v>
      </c>
      <c r="F6" s="17" t="s">
        <v>214</v>
      </c>
      <c r="G6" s="17" t="s">
        <v>210</v>
      </c>
      <c r="H6" s="17" t="s">
        <v>210</v>
      </c>
      <c r="I6" s="17" t="s">
        <v>210</v>
      </c>
      <c r="J6" s="17" t="s">
        <v>210</v>
      </c>
      <c r="K6" s="17" t="s">
        <v>210</v>
      </c>
      <c r="L6" s="17" t="s">
        <v>210</v>
      </c>
    </row>
    <row r="7" spans="1:12" x14ac:dyDescent="0.25">
      <c r="A7" t="s">
        <v>202</v>
      </c>
      <c r="B7" s="16">
        <v>2013</v>
      </c>
      <c r="C7" s="17" t="s">
        <v>210</v>
      </c>
      <c r="D7" s="17" t="s">
        <v>210</v>
      </c>
      <c r="E7" s="17" t="s">
        <v>210</v>
      </c>
      <c r="F7" s="17" t="s">
        <v>214</v>
      </c>
      <c r="G7" s="17" t="s">
        <v>210</v>
      </c>
      <c r="H7" s="17" t="s">
        <v>210</v>
      </c>
      <c r="I7" s="17" t="s">
        <v>210</v>
      </c>
      <c r="J7" s="17" t="s">
        <v>210</v>
      </c>
      <c r="K7" s="17" t="s">
        <v>210</v>
      </c>
      <c r="L7" s="17" t="s">
        <v>210</v>
      </c>
    </row>
    <row r="8" spans="1:12" x14ac:dyDescent="0.25">
      <c r="A8" t="s">
        <v>202</v>
      </c>
      <c r="B8" s="16">
        <v>2015</v>
      </c>
      <c r="C8" s="17" t="s">
        <v>210</v>
      </c>
      <c r="D8" s="17" t="s">
        <v>210</v>
      </c>
      <c r="E8" s="17" t="s">
        <v>210</v>
      </c>
      <c r="F8" s="17" t="s">
        <v>214</v>
      </c>
      <c r="G8" s="17" t="s">
        <v>210</v>
      </c>
      <c r="H8" s="17" t="s">
        <v>210</v>
      </c>
      <c r="I8" s="17" t="s">
        <v>210</v>
      </c>
      <c r="J8" s="17" t="s">
        <v>210</v>
      </c>
      <c r="K8" s="17" t="s">
        <v>210</v>
      </c>
      <c r="L8" s="17" t="s">
        <v>210</v>
      </c>
    </row>
    <row r="9" spans="1:12" x14ac:dyDescent="0.25">
      <c r="A9" t="s">
        <v>202</v>
      </c>
      <c r="B9" s="16">
        <v>2021</v>
      </c>
      <c r="C9" s="17" t="s">
        <v>210</v>
      </c>
      <c r="D9" s="17" t="s">
        <v>210</v>
      </c>
      <c r="E9" s="17" t="s">
        <v>210</v>
      </c>
      <c r="F9" s="17" t="s">
        <v>214</v>
      </c>
      <c r="G9" s="17" t="s">
        <v>210</v>
      </c>
      <c r="H9" s="17" t="s">
        <v>210</v>
      </c>
      <c r="I9" s="17" t="s">
        <v>210</v>
      </c>
      <c r="J9" s="17" t="s">
        <v>210</v>
      </c>
      <c r="K9" s="17" t="s">
        <v>210</v>
      </c>
      <c r="L9" s="17" t="s">
        <v>210</v>
      </c>
    </row>
    <row r="10" spans="1:12" x14ac:dyDescent="0.25">
      <c r="A10" t="s">
        <v>202</v>
      </c>
      <c r="B10" s="15" t="s">
        <v>205</v>
      </c>
      <c r="C10" s="17" t="s">
        <v>210</v>
      </c>
      <c r="D10" s="17" t="s">
        <v>210</v>
      </c>
      <c r="E10" s="17" t="s">
        <v>210</v>
      </c>
      <c r="F10" s="17" t="s">
        <v>214</v>
      </c>
      <c r="G10" s="17" t="s">
        <v>210</v>
      </c>
      <c r="H10" s="17" t="s">
        <v>210</v>
      </c>
      <c r="I10" s="17" t="s">
        <v>210</v>
      </c>
      <c r="J10" s="17" t="s">
        <v>210</v>
      </c>
      <c r="K10" s="17" t="s">
        <v>210</v>
      </c>
      <c r="L10" s="17" t="s">
        <v>210</v>
      </c>
    </row>
    <row r="11" spans="1:12" x14ac:dyDescent="0.25">
      <c r="A11" t="s">
        <v>202</v>
      </c>
      <c r="B11" s="15" t="s">
        <v>200</v>
      </c>
      <c r="C11" s="17" t="s">
        <v>210</v>
      </c>
      <c r="D11" s="17" t="s">
        <v>210</v>
      </c>
      <c r="E11" s="17" t="s">
        <v>210</v>
      </c>
      <c r="F11" s="17" t="s">
        <v>214</v>
      </c>
      <c r="G11" s="17" t="s">
        <v>210</v>
      </c>
      <c r="H11" s="17" t="s">
        <v>210</v>
      </c>
      <c r="I11" s="17" t="s">
        <v>210</v>
      </c>
      <c r="J11" s="17" t="s">
        <v>210</v>
      </c>
      <c r="K11" s="17" t="s">
        <v>210</v>
      </c>
      <c r="L11" s="17" t="s">
        <v>210</v>
      </c>
    </row>
    <row r="12" spans="1:12" x14ac:dyDescent="0.25">
      <c r="A12" t="s">
        <v>202</v>
      </c>
      <c r="B12" s="15" t="s">
        <v>203</v>
      </c>
      <c r="C12" s="17" t="s">
        <v>210</v>
      </c>
      <c r="D12" s="17" t="s">
        <v>210</v>
      </c>
      <c r="E12" s="17" t="s">
        <v>210</v>
      </c>
      <c r="F12" s="17" t="s">
        <v>214</v>
      </c>
      <c r="G12" s="17" t="s">
        <v>210</v>
      </c>
      <c r="H12" s="17" t="s">
        <v>210</v>
      </c>
      <c r="I12" s="17" t="s">
        <v>210</v>
      </c>
      <c r="J12" s="17" t="s">
        <v>210</v>
      </c>
      <c r="K12" s="17" t="s">
        <v>210</v>
      </c>
      <c r="L12" s="17" t="s">
        <v>210</v>
      </c>
    </row>
    <row r="13" spans="1:12" x14ac:dyDescent="0.25">
      <c r="A13" t="s">
        <v>202</v>
      </c>
      <c r="B13" s="15" t="s">
        <v>201</v>
      </c>
      <c r="C13" s="17" t="s">
        <v>210</v>
      </c>
      <c r="D13" s="17" t="s">
        <v>210</v>
      </c>
      <c r="E13" s="17" t="s">
        <v>210</v>
      </c>
      <c r="F13" s="17" t="s">
        <v>210</v>
      </c>
      <c r="G13" s="17" t="s">
        <v>210</v>
      </c>
      <c r="H13" s="17" t="s">
        <v>210</v>
      </c>
      <c r="I13" s="17" t="s">
        <v>210</v>
      </c>
      <c r="J13" s="17" t="s">
        <v>210</v>
      </c>
      <c r="K13" s="17" t="s">
        <v>210</v>
      </c>
      <c r="L13" s="17" t="s">
        <v>210</v>
      </c>
    </row>
    <row r="14" spans="1:12" x14ac:dyDescent="0.25">
      <c r="A14" t="s">
        <v>202</v>
      </c>
      <c r="B14" s="16">
        <v>1991</v>
      </c>
      <c r="C14" s="17" t="s">
        <v>210</v>
      </c>
      <c r="D14" s="17" t="s">
        <v>210</v>
      </c>
      <c r="E14" s="17" t="s">
        <v>210</v>
      </c>
      <c r="F14" s="17" t="s">
        <v>210</v>
      </c>
      <c r="G14" s="17" t="s">
        <v>210</v>
      </c>
      <c r="H14" s="17" t="s">
        <v>210</v>
      </c>
      <c r="I14" s="17" t="s">
        <v>210</v>
      </c>
      <c r="J14" s="17" t="s">
        <v>210</v>
      </c>
      <c r="K14" s="17" t="s">
        <v>210</v>
      </c>
      <c r="L14" s="17" t="s">
        <v>210</v>
      </c>
    </row>
    <row r="15" spans="1:12" x14ac:dyDescent="0.25">
      <c r="A15" t="s">
        <v>202</v>
      </c>
      <c r="B15" s="16">
        <v>2001</v>
      </c>
      <c r="C15" s="17" t="s">
        <v>210</v>
      </c>
      <c r="D15" s="17" t="s">
        <v>210</v>
      </c>
      <c r="E15" s="17" t="s">
        <v>210</v>
      </c>
      <c r="F15" s="17" t="s">
        <v>210</v>
      </c>
      <c r="G15" s="17" t="s">
        <v>210</v>
      </c>
      <c r="H15" s="17" t="s">
        <v>210</v>
      </c>
      <c r="I15" s="17" t="s">
        <v>210</v>
      </c>
      <c r="J15" s="17" t="s">
        <v>210</v>
      </c>
      <c r="K15" s="17" t="s">
        <v>210</v>
      </c>
      <c r="L15" s="17" t="s">
        <v>210</v>
      </c>
    </row>
    <row r="16" spans="1:12" x14ac:dyDescent="0.25">
      <c r="A16" t="s">
        <v>202</v>
      </c>
      <c r="B16" s="16">
        <v>2004</v>
      </c>
      <c r="C16" s="17" t="s">
        <v>210</v>
      </c>
      <c r="D16" s="17" t="s">
        <v>210</v>
      </c>
      <c r="E16" s="17" t="s">
        <v>210</v>
      </c>
      <c r="F16" s="17" t="s">
        <v>210</v>
      </c>
      <c r="G16" s="17" t="s">
        <v>210</v>
      </c>
      <c r="H16" s="17" t="s">
        <v>210</v>
      </c>
      <c r="I16" s="17" t="s">
        <v>210</v>
      </c>
      <c r="J16" s="17" t="s">
        <v>210</v>
      </c>
      <c r="K16" s="17" t="s">
        <v>210</v>
      </c>
      <c r="L16" s="17" t="s">
        <v>210</v>
      </c>
    </row>
    <row r="17" spans="1:12" x14ac:dyDescent="0.25">
      <c r="A17" t="s">
        <v>202</v>
      </c>
      <c r="B17" s="16">
        <v>2013</v>
      </c>
      <c r="C17" s="17" t="s">
        <v>210</v>
      </c>
      <c r="D17" s="17" t="s">
        <v>210</v>
      </c>
      <c r="E17" s="17" t="s">
        <v>210</v>
      </c>
      <c r="F17" s="17" t="s">
        <v>210</v>
      </c>
      <c r="G17" s="17" t="s">
        <v>210</v>
      </c>
      <c r="H17" s="17" t="s">
        <v>210</v>
      </c>
      <c r="I17" s="17" t="s">
        <v>210</v>
      </c>
      <c r="J17" s="17" t="s">
        <v>210</v>
      </c>
      <c r="K17" s="17" t="s">
        <v>210</v>
      </c>
      <c r="L17" s="17" t="s">
        <v>210</v>
      </c>
    </row>
    <row r="18" spans="1:12" x14ac:dyDescent="0.25">
      <c r="A18" t="s">
        <v>202</v>
      </c>
      <c r="B18" s="16">
        <v>2014</v>
      </c>
      <c r="C18" s="17" t="s">
        <v>210</v>
      </c>
      <c r="D18" s="17" t="s">
        <v>210</v>
      </c>
      <c r="E18" s="17" t="s">
        <v>210</v>
      </c>
      <c r="F18" s="17" t="s">
        <v>210</v>
      </c>
      <c r="G18" s="17" t="s">
        <v>210</v>
      </c>
      <c r="H18" s="17" t="s">
        <v>210</v>
      </c>
      <c r="I18" s="17" t="s">
        <v>210</v>
      </c>
      <c r="J18" s="17" t="s">
        <v>210</v>
      </c>
      <c r="K18" s="17" t="s">
        <v>210</v>
      </c>
      <c r="L18" s="17" t="s">
        <v>210</v>
      </c>
    </row>
    <row r="19" spans="1:12" x14ac:dyDescent="0.25">
      <c r="A19" t="s">
        <v>202</v>
      </c>
      <c r="B19" s="16">
        <v>2019</v>
      </c>
      <c r="C19" s="17" t="s">
        <v>210</v>
      </c>
      <c r="D19" s="17" t="s">
        <v>210</v>
      </c>
      <c r="E19" s="17" t="s">
        <v>210</v>
      </c>
      <c r="F19" s="17" t="s">
        <v>210</v>
      </c>
      <c r="G19" s="17" t="s">
        <v>210</v>
      </c>
      <c r="H19" s="17" t="s">
        <v>210</v>
      </c>
      <c r="I19" s="17" t="s">
        <v>210</v>
      </c>
      <c r="J19" s="17" t="s">
        <v>210</v>
      </c>
      <c r="K19" s="17" t="s">
        <v>210</v>
      </c>
      <c r="L19" s="17" t="s">
        <v>210</v>
      </c>
    </row>
    <row r="20" spans="1:12" x14ac:dyDescent="0.25">
      <c r="A20" t="s">
        <v>133</v>
      </c>
      <c r="C20" s="17" t="s">
        <v>210</v>
      </c>
      <c r="D20" s="17" t="s">
        <v>210</v>
      </c>
      <c r="E20" s="17" t="s">
        <v>210</v>
      </c>
      <c r="F20" s="17" t="s">
        <v>214</v>
      </c>
      <c r="G20" s="17" t="s">
        <v>210</v>
      </c>
      <c r="H20" s="17" t="s">
        <v>210</v>
      </c>
      <c r="I20" s="17" t="s">
        <v>210</v>
      </c>
      <c r="J20" s="17" t="s">
        <v>214</v>
      </c>
      <c r="K20" s="17" t="s">
        <v>210</v>
      </c>
      <c r="L20" s="17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Estilos</vt:lpstr>
      <vt:lpstr>Estilos (2)</vt:lpstr>
      <vt:lpstr>TiposDocumentos</vt:lpstr>
      <vt:lpstr>Documentos</vt:lpstr>
      <vt:lpstr>Docs-Ctas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Aguilar</dc:creator>
  <cp:lastModifiedBy>Celso Aguilar</cp:lastModifiedBy>
  <dcterms:created xsi:type="dcterms:W3CDTF">2015-06-05T18:17:20Z</dcterms:created>
  <dcterms:modified xsi:type="dcterms:W3CDTF">2022-08-29T23:39:12Z</dcterms:modified>
</cp:coreProperties>
</file>