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NA-2024-Summer\CP1295 Advanced-JavaScript SD\CP1295-Assignments\CP1295-Project01\"/>
    </mc:Choice>
  </mc:AlternateContent>
  <xr:revisionPtr revIDLastSave="0" documentId="13_ncr:1_{85D7783F-A532-47D4-B072-45E200C000E0}" xr6:coauthVersionLast="47" xr6:coauthVersionMax="47" xr10:uidLastSave="{00000000-0000-0000-0000-000000000000}"/>
  <bookViews>
    <workbookView xWindow="30300" yWindow="885" windowWidth="26820" windowHeight="14355" xr2:uid="{A95082C8-29E2-4629-8DC7-567B6DDC22A4}"/>
  </bookViews>
  <sheets>
    <sheet name="Create BXCR" sheetId="5" r:id="rId1"/>
    <sheet name="PostTR01" sheetId="6" r:id="rId2"/>
    <sheet name="PostTR02" sheetId="7" r:id="rId3"/>
    <sheet name="PostTR03" sheetId="8" r:id="rId4"/>
    <sheet name="PostTR04" sheetId="11" r:id="rId5"/>
    <sheet name="PostTR05" sheetId="12" r:id="rId6"/>
    <sheet name="PostTR06" sheetId="13" r:id="rId7"/>
    <sheet name="PostTR07" sheetId="14" r:id="rId8"/>
    <sheet name="PostTR08" sheetId="15" r:id="rId9"/>
    <sheet name="PostTR09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4" l="1"/>
  <c r="C11" i="13"/>
  <c r="G9" i="13" s="1"/>
  <c r="C11" i="12"/>
  <c r="C11" i="11"/>
  <c r="G9" i="11" s="1"/>
  <c r="C11" i="8"/>
  <c r="D11" i="8" s="1"/>
  <c r="C11" i="7"/>
  <c r="C11" i="6"/>
  <c r="D38" i="16"/>
  <c r="D24" i="16"/>
  <c r="C11" i="16" s="1"/>
  <c r="D11" i="16" s="1"/>
  <c r="D38" i="15"/>
  <c r="D24" i="15"/>
  <c r="C11" i="15" s="1"/>
  <c r="D11" i="15" s="1"/>
  <c r="D24" i="14"/>
  <c r="D11" i="14"/>
  <c r="G9" i="14"/>
  <c r="G9" i="6"/>
  <c r="G9" i="7"/>
  <c r="G9" i="8"/>
  <c r="G9" i="12"/>
  <c r="D24" i="13"/>
  <c r="D11" i="13"/>
  <c r="D24" i="12"/>
  <c r="D11" i="12"/>
  <c r="D24" i="11"/>
  <c r="D11" i="11"/>
  <c r="D24" i="8"/>
  <c r="D24" i="7"/>
  <c r="D11" i="7"/>
  <c r="D24" i="6"/>
  <c r="D11" i="6"/>
  <c r="F17" i="5"/>
  <c r="F16" i="5"/>
  <c r="F15" i="5"/>
  <c r="G9" i="16" l="1"/>
  <c r="G9" i="15"/>
</calcChain>
</file>

<file path=xl/sharedStrings.xml><?xml version="1.0" encoding="utf-8"?>
<sst xmlns="http://schemas.openxmlformats.org/spreadsheetml/2006/main" count="356" uniqueCount="69">
  <si>
    <t>BX500</t>
  </si>
  <si>
    <t>Transport ID</t>
  </si>
  <si>
    <t>TXL2031S01</t>
  </si>
  <si>
    <t>TXL2031S02</t>
  </si>
  <si>
    <t>MED2033S01</t>
  </si>
  <si>
    <t>MED2033S02</t>
  </si>
  <si>
    <t>Description</t>
  </si>
  <si>
    <t>Medical MX45000</t>
  </si>
  <si>
    <t>Medical MX34111</t>
  </si>
  <si>
    <t>Lamp Oil K1 Drum</t>
  </si>
  <si>
    <t>Weight</t>
  </si>
  <si>
    <t>Box Car ID:</t>
  </si>
  <si>
    <t>50000 Shirts</t>
  </si>
  <si>
    <t>30000 Coats</t>
  </si>
  <si>
    <t>CSX2037S01</t>
  </si>
  <si>
    <t>Manifest: BX500</t>
  </si>
  <si>
    <t>BENCHMARK LOG</t>
  </si>
  <si>
    <t xml:space="preserve">Task </t>
  </si>
  <si>
    <t>Create Boxcar</t>
  </si>
  <si>
    <t>BX505</t>
  </si>
  <si>
    <t>BX520</t>
  </si>
  <si>
    <t>Boxcar ID</t>
  </si>
  <si>
    <t>Tare</t>
  </si>
  <si>
    <t>Max Gross</t>
  </si>
  <si>
    <t>BA500</t>
  </si>
  <si>
    <t>Expected Results</t>
  </si>
  <si>
    <t>Fail Data Err Check</t>
  </si>
  <si>
    <t>BX5000</t>
  </si>
  <si>
    <t>Add to Boxcar List</t>
  </si>
  <si>
    <t>Display</t>
  </si>
  <si>
    <t>Cargo</t>
  </si>
  <si>
    <t>Gross</t>
  </si>
  <si>
    <t>Sequence</t>
  </si>
  <si>
    <t>Result</t>
  </si>
  <si>
    <t>Added to BX500</t>
  </si>
  <si>
    <t>TARE</t>
  </si>
  <si>
    <t>MAX GROSS</t>
  </si>
  <si>
    <t>Current GROSS</t>
  </si>
  <si>
    <t>C GROSS</t>
  </si>
  <si>
    <t>Transaction</t>
  </si>
  <si>
    <t>Add Freight</t>
  </si>
  <si>
    <t>FTR</t>
  </si>
  <si>
    <t>Added to BX505</t>
  </si>
  <si>
    <t>Added to BX520</t>
  </si>
  <si>
    <t>Lamp Oil K1 20000 L BL</t>
  </si>
  <si>
    <t>Manifest: BX505</t>
  </si>
  <si>
    <t>Manifest: BX520</t>
  </si>
  <si>
    <t>CSZ2039S02</t>
  </si>
  <si>
    <t>Fuel Dsl G1 10000L BL</t>
  </si>
  <si>
    <t>CSZ2041S03</t>
  </si>
  <si>
    <t>Fuel Dsl G2 9000L BL</t>
  </si>
  <si>
    <t>TXL2031S03</t>
  </si>
  <si>
    <t>40000 Artic Boots</t>
  </si>
  <si>
    <t>Added to Warehouse</t>
  </si>
  <si>
    <t>Exceed Max Weight</t>
  </si>
  <si>
    <t>Manifest:Warehouse</t>
  </si>
  <si>
    <t>9 Freight Transactions</t>
  </si>
  <si>
    <t>MED2033S03</t>
  </si>
  <si>
    <t>Medical MRI4909</t>
  </si>
  <si>
    <t>FTR 1</t>
  </si>
  <si>
    <t>FTR 3</t>
  </si>
  <si>
    <t>FTR 4</t>
  </si>
  <si>
    <t>FTR 5</t>
  </si>
  <si>
    <t>FTR 6</t>
  </si>
  <si>
    <t>FTR 7</t>
  </si>
  <si>
    <t>FTR 8</t>
  </si>
  <si>
    <t>FTR 9</t>
  </si>
  <si>
    <t>FTR 2</t>
  </si>
  <si>
    <t>Test Plan and Spreadsheet 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</si>
</sst>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164" fontId="0" fillId="4" borderId="0" xfId="1" applyNumberFormat="1" applyFont="1" applyFill="1" applyAlignment="1">
      <alignment horizontal="right"/>
    </xf>
    <xf numFmtId="164" fontId="0" fillId="4" borderId="0" xfId="1" applyNumberFormat="1" applyFont="1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164" fontId="0" fillId="5" borderId="0" xfId="1" applyNumberFormat="1" applyFont="1" applyFill="1" applyAlignment="1">
      <alignment horizontal="right"/>
    </xf>
    <xf numFmtId="164" fontId="0" fillId="5" borderId="0" xfId="1" applyNumberFormat="1" applyFont="1" applyFill="1"/>
    <xf numFmtId="0" fontId="0" fillId="5" borderId="0" xfId="0" applyFill="1"/>
    <xf numFmtId="16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D2E2-AE60-47F7-9658-AFDB67854943}">
  <dimension ref="B1:G33"/>
  <sheetViews>
    <sheetView tabSelected="1" zoomScale="190" zoomScaleNormal="190" workbookViewId="0">
      <selection activeCell="B3" sqref="B3"/>
    </sheetView>
  </sheetViews>
  <sheetFormatPr defaultRowHeight="15" x14ac:dyDescent="0.25"/>
  <cols>
    <col min="2" max="2" width="11" customWidth="1"/>
    <col min="3" max="3" width="16" customWidth="1"/>
    <col min="4" max="4" width="13.28515625" customWidth="1"/>
    <col min="5" max="5" width="19.7109375" bestFit="1" customWidth="1"/>
    <col min="6" max="6" width="12.140625" customWidth="1"/>
    <col min="7" max="7" width="20.140625" customWidth="1"/>
  </cols>
  <sheetData>
    <row r="1" spans="2:7" x14ac:dyDescent="0.25">
      <c r="B1" s="19" t="s">
        <v>68</v>
      </c>
      <c r="C1" s="19"/>
      <c r="D1" s="19"/>
      <c r="E1" s="19"/>
      <c r="F1" s="19"/>
      <c r="G1" s="19"/>
    </row>
    <row r="2" spans="2:7" x14ac:dyDescent="0.25">
      <c r="B2" s="1"/>
      <c r="C2" s="1"/>
      <c r="D2" s="1"/>
      <c r="E2" s="1"/>
      <c r="F2" s="1"/>
      <c r="G2" s="1"/>
    </row>
    <row r="3" spans="2:7" x14ac:dyDescent="0.25">
      <c r="B3" t="s">
        <v>16</v>
      </c>
    </row>
    <row r="4" spans="2:7" x14ac:dyDescent="0.25">
      <c r="B4" s="6" t="s">
        <v>17</v>
      </c>
      <c r="C4" s="6" t="s">
        <v>6</v>
      </c>
      <c r="D4" s="7" t="s">
        <v>21</v>
      </c>
      <c r="E4" s="7" t="s">
        <v>22</v>
      </c>
      <c r="F4" s="7" t="s">
        <v>23</v>
      </c>
      <c r="G4" s="7" t="s">
        <v>25</v>
      </c>
    </row>
    <row r="5" spans="2:7" x14ac:dyDescent="0.25">
      <c r="B5" s="9">
        <v>1</v>
      </c>
      <c r="C5" s="9" t="s">
        <v>18</v>
      </c>
      <c r="D5" s="8" t="s">
        <v>24</v>
      </c>
      <c r="E5" s="10">
        <v>15000</v>
      </c>
      <c r="F5" s="11">
        <v>105000</v>
      </c>
      <c r="G5" s="8" t="s">
        <v>26</v>
      </c>
    </row>
    <row r="6" spans="2:7" x14ac:dyDescent="0.25">
      <c r="B6" s="9">
        <v>2</v>
      </c>
      <c r="C6" s="9" t="s">
        <v>18</v>
      </c>
      <c r="D6" s="8" t="s">
        <v>27</v>
      </c>
      <c r="E6" s="10">
        <v>12000</v>
      </c>
      <c r="F6" s="11">
        <v>90000</v>
      </c>
      <c r="G6" s="8" t="s">
        <v>26</v>
      </c>
    </row>
    <row r="7" spans="2:7" x14ac:dyDescent="0.25">
      <c r="B7" s="12">
        <v>3</v>
      </c>
      <c r="C7" s="12" t="s">
        <v>18</v>
      </c>
      <c r="D7" s="13" t="s">
        <v>0</v>
      </c>
      <c r="E7" s="14">
        <v>15000</v>
      </c>
      <c r="F7" s="15">
        <v>105000</v>
      </c>
      <c r="G7" s="13" t="s">
        <v>28</v>
      </c>
    </row>
    <row r="8" spans="2:7" x14ac:dyDescent="0.25">
      <c r="B8" s="12">
        <v>4</v>
      </c>
      <c r="C8" s="12" t="s">
        <v>18</v>
      </c>
      <c r="D8" s="13" t="s">
        <v>19</v>
      </c>
      <c r="E8" s="14">
        <v>12000</v>
      </c>
      <c r="F8" s="15">
        <v>90000</v>
      </c>
      <c r="G8" s="13" t="s">
        <v>28</v>
      </c>
    </row>
    <row r="9" spans="2:7" x14ac:dyDescent="0.25">
      <c r="B9" s="12">
        <v>5</v>
      </c>
      <c r="C9" s="12" t="s">
        <v>18</v>
      </c>
      <c r="D9" s="13" t="s">
        <v>20</v>
      </c>
      <c r="E9" s="14">
        <v>10000</v>
      </c>
      <c r="F9" s="15">
        <v>80000</v>
      </c>
      <c r="G9" s="13" t="s">
        <v>28</v>
      </c>
    </row>
    <row r="10" spans="2:7" x14ac:dyDescent="0.25">
      <c r="B10" s="1"/>
    </row>
    <row r="12" spans="2:7" x14ac:dyDescent="0.25">
      <c r="B12" t="s">
        <v>29</v>
      </c>
    </row>
    <row r="14" spans="2:7" x14ac:dyDescent="0.25">
      <c r="B14" s="7" t="s">
        <v>21</v>
      </c>
      <c r="C14" s="7" t="s">
        <v>22</v>
      </c>
      <c r="D14" s="7" t="s">
        <v>23</v>
      </c>
      <c r="E14" s="7" t="s">
        <v>30</v>
      </c>
      <c r="F14" s="7" t="s">
        <v>31</v>
      </c>
    </row>
    <row r="15" spans="2:7" x14ac:dyDescent="0.25">
      <c r="B15" s="13" t="s">
        <v>0</v>
      </c>
      <c r="C15" s="14">
        <v>15000</v>
      </c>
      <c r="D15" s="15">
        <v>105000</v>
      </c>
      <c r="E15" s="16">
        <v>0</v>
      </c>
      <c r="F15" s="17">
        <f>C15</f>
        <v>15000</v>
      </c>
    </row>
    <row r="16" spans="2:7" x14ac:dyDescent="0.25">
      <c r="B16" s="13" t="s">
        <v>19</v>
      </c>
      <c r="C16" s="14">
        <v>12000</v>
      </c>
      <c r="D16" s="15">
        <v>90000</v>
      </c>
      <c r="E16" s="16">
        <v>0</v>
      </c>
      <c r="F16" s="17">
        <f>C16</f>
        <v>12000</v>
      </c>
    </row>
    <row r="17" spans="2:7" x14ac:dyDescent="0.25">
      <c r="B17" s="13" t="s">
        <v>20</v>
      </c>
      <c r="C17" s="14">
        <v>10000</v>
      </c>
      <c r="D17" s="15">
        <v>80000</v>
      </c>
      <c r="E17" s="16">
        <v>0</v>
      </c>
      <c r="F17" s="17">
        <f>C17</f>
        <v>10000</v>
      </c>
    </row>
    <row r="20" spans="2:7" x14ac:dyDescent="0.25">
      <c r="B20" s="18" t="s">
        <v>56</v>
      </c>
      <c r="C20" s="18"/>
    </row>
    <row r="23" spans="2:7" x14ac:dyDescent="0.25">
      <c r="B23" t="s">
        <v>32</v>
      </c>
    </row>
    <row r="24" spans="2:7" x14ac:dyDescent="0.25">
      <c r="B24" t="s">
        <v>41</v>
      </c>
      <c r="C24" t="s">
        <v>21</v>
      </c>
      <c r="D24" s="6" t="s">
        <v>1</v>
      </c>
      <c r="E24" s="6" t="s">
        <v>6</v>
      </c>
      <c r="F24" s="6" t="s">
        <v>10</v>
      </c>
      <c r="G24" s="6" t="s">
        <v>33</v>
      </c>
    </row>
    <row r="25" spans="2:7" x14ac:dyDescent="0.25">
      <c r="B25" t="s">
        <v>59</v>
      </c>
      <c r="C25" t="s">
        <v>0</v>
      </c>
      <c r="D25" s="6" t="s">
        <v>2</v>
      </c>
      <c r="E25" s="6" t="s">
        <v>12</v>
      </c>
      <c r="F25" s="6">
        <v>25000</v>
      </c>
      <c r="G25" s="12" t="s">
        <v>34</v>
      </c>
    </row>
    <row r="26" spans="2:7" x14ac:dyDescent="0.25">
      <c r="B26" t="s">
        <v>67</v>
      </c>
      <c r="C26" t="s">
        <v>19</v>
      </c>
      <c r="D26" s="6" t="s">
        <v>4</v>
      </c>
      <c r="E26" s="6" t="s">
        <v>7</v>
      </c>
      <c r="F26" s="6">
        <v>16000</v>
      </c>
      <c r="G26" s="12" t="s">
        <v>42</v>
      </c>
    </row>
    <row r="27" spans="2:7" x14ac:dyDescent="0.25">
      <c r="B27" t="s">
        <v>60</v>
      </c>
      <c r="C27" t="s">
        <v>20</v>
      </c>
      <c r="D27" s="6" t="s">
        <v>14</v>
      </c>
      <c r="E27" s="6" t="s">
        <v>9</v>
      </c>
      <c r="F27" s="6">
        <v>10000</v>
      </c>
      <c r="G27" s="12" t="s">
        <v>43</v>
      </c>
    </row>
    <row r="28" spans="2:7" x14ac:dyDescent="0.25">
      <c r="B28" t="s">
        <v>61</v>
      </c>
      <c r="C28" t="s">
        <v>0</v>
      </c>
      <c r="D28" s="6" t="s">
        <v>3</v>
      </c>
      <c r="E28" s="6" t="s">
        <v>13</v>
      </c>
      <c r="F28" s="6">
        <v>30000</v>
      </c>
      <c r="G28" s="12" t="s">
        <v>34</v>
      </c>
    </row>
    <row r="29" spans="2:7" x14ac:dyDescent="0.25">
      <c r="B29" t="s">
        <v>62</v>
      </c>
      <c r="C29" t="s">
        <v>19</v>
      </c>
      <c r="D29" s="6" t="s">
        <v>5</v>
      </c>
      <c r="E29" s="6" t="s">
        <v>8</v>
      </c>
      <c r="F29" s="6">
        <v>16000</v>
      </c>
      <c r="G29" s="12" t="s">
        <v>34</v>
      </c>
    </row>
    <row r="30" spans="2:7" x14ac:dyDescent="0.25">
      <c r="B30" t="s">
        <v>63</v>
      </c>
      <c r="C30" t="s">
        <v>20</v>
      </c>
      <c r="D30" s="6" t="s">
        <v>47</v>
      </c>
      <c r="E30" s="6" t="s">
        <v>48</v>
      </c>
      <c r="F30" s="6">
        <v>8320</v>
      </c>
      <c r="G30" s="12" t="s">
        <v>43</v>
      </c>
    </row>
    <row r="31" spans="2:7" x14ac:dyDescent="0.25">
      <c r="B31" t="s">
        <v>64</v>
      </c>
      <c r="C31" t="s">
        <v>20</v>
      </c>
      <c r="D31" s="6" t="s">
        <v>49</v>
      </c>
      <c r="E31" s="6" t="s">
        <v>50</v>
      </c>
      <c r="F31" s="6">
        <v>7928</v>
      </c>
      <c r="G31" s="12" t="s">
        <v>43</v>
      </c>
    </row>
    <row r="32" spans="2:7" x14ac:dyDescent="0.25">
      <c r="B32" t="s">
        <v>65</v>
      </c>
      <c r="C32" t="s">
        <v>0</v>
      </c>
      <c r="D32" s="6" t="s">
        <v>51</v>
      </c>
      <c r="E32" s="6" t="s">
        <v>52</v>
      </c>
      <c r="F32" s="6">
        <v>40000</v>
      </c>
      <c r="G32" s="9" t="s">
        <v>53</v>
      </c>
    </row>
    <row r="33" spans="2:7" x14ac:dyDescent="0.25">
      <c r="B33" t="s">
        <v>66</v>
      </c>
      <c r="C33" t="s">
        <v>19</v>
      </c>
      <c r="D33" s="6" t="s">
        <v>57</v>
      </c>
      <c r="E33" s="6" t="s">
        <v>58</v>
      </c>
      <c r="F33" s="6">
        <v>50000</v>
      </c>
      <c r="G33" s="9" t="s">
        <v>53</v>
      </c>
    </row>
  </sheetData>
  <mergeCells count="2">
    <mergeCell ref="B20:C20"/>
    <mergeCell ref="B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5813-501C-42CF-AA3F-583B44BE1CC4}">
  <dimension ref="A2:L38"/>
  <sheetViews>
    <sheetView zoomScale="160" zoomScaleNormal="160" workbookViewId="0">
      <selection activeCell="H27" sqref="H27"/>
    </sheetView>
  </sheetViews>
  <sheetFormatPr defaultRowHeight="15" x14ac:dyDescent="0.25"/>
  <cols>
    <col min="2" max="2" width="15.28515625" bestFit="1" customWidth="1"/>
    <col min="3" max="3" width="16.42578125" bestFit="1" customWidth="1"/>
    <col min="4" max="4" width="10.42578125" customWidth="1"/>
    <col min="6" max="6" width="5.7109375" customWidth="1"/>
    <col min="8" max="8" width="12.42578125" customWidth="1"/>
    <col min="9" max="9" width="16.42578125" bestFit="1" customWidth="1"/>
    <col min="11" max="11" width="15.5703125" customWidth="1"/>
    <col min="12" max="12" width="18.5703125" bestFit="1" customWidth="1"/>
  </cols>
  <sheetData>
    <row r="2" spans="2:11" x14ac:dyDescent="0.25">
      <c r="B2" t="s">
        <v>39</v>
      </c>
      <c r="C2" t="s">
        <v>40</v>
      </c>
      <c r="G2" s="6"/>
      <c r="H2" s="6"/>
      <c r="I2" s="6"/>
      <c r="J2" s="6"/>
    </row>
    <row r="5" spans="2:11" x14ac:dyDescent="0.25">
      <c r="B5" t="s">
        <v>11</v>
      </c>
      <c r="C5" s="4" t="s">
        <v>19</v>
      </c>
    </row>
    <row r="6" spans="2:11" x14ac:dyDescent="0.25">
      <c r="C6" s="1"/>
    </row>
    <row r="7" spans="2:11" x14ac:dyDescent="0.25">
      <c r="B7" t="s">
        <v>35</v>
      </c>
      <c r="C7" s="4">
        <v>12000</v>
      </c>
    </row>
    <row r="8" spans="2:11" x14ac:dyDescent="0.25">
      <c r="C8" s="1"/>
    </row>
    <row r="9" spans="2:11" x14ac:dyDescent="0.25">
      <c r="B9" t="s">
        <v>36</v>
      </c>
      <c r="C9" s="4">
        <v>90000</v>
      </c>
      <c r="G9">
        <f>C9-C11</f>
        <v>46000</v>
      </c>
    </row>
    <row r="10" spans="2:11" x14ac:dyDescent="0.25">
      <c r="C10" s="1"/>
    </row>
    <row r="11" spans="2:11" x14ac:dyDescent="0.25">
      <c r="B11" t="s">
        <v>37</v>
      </c>
      <c r="C11" s="5">
        <f>C7+D24</f>
        <v>44000</v>
      </c>
      <c r="D11" t="str">
        <f>IF(C11&gt;C9,"Exceeds Max Weight","")</f>
        <v/>
      </c>
    </row>
    <row r="13" spans="2:11" x14ac:dyDescent="0.25">
      <c r="B13" t="s">
        <v>45</v>
      </c>
    </row>
    <row r="15" spans="2:11" x14ac:dyDescent="0.25">
      <c r="B15" t="s">
        <v>1</v>
      </c>
      <c r="C15" t="s">
        <v>6</v>
      </c>
      <c r="D15" t="s">
        <v>30</v>
      </c>
      <c r="F15" s="7" t="s">
        <v>41</v>
      </c>
      <c r="G15" t="s">
        <v>21</v>
      </c>
      <c r="H15" s="6" t="s">
        <v>1</v>
      </c>
      <c r="I15" s="6" t="s">
        <v>6</v>
      </c>
      <c r="J15" s="6" t="s">
        <v>10</v>
      </c>
      <c r="K15" s="6" t="s">
        <v>33</v>
      </c>
    </row>
    <row r="16" spans="2:11" x14ac:dyDescent="0.25">
      <c r="B16" s="12" t="s">
        <v>4</v>
      </c>
      <c r="C16" s="12" t="s">
        <v>7</v>
      </c>
      <c r="D16" s="12">
        <v>16000</v>
      </c>
      <c r="F16">
        <v>2</v>
      </c>
      <c r="G16" s="6" t="s">
        <v>19</v>
      </c>
      <c r="H16" s="6" t="s">
        <v>4</v>
      </c>
      <c r="I16" s="6" t="s">
        <v>7</v>
      </c>
      <c r="J16" s="6">
        <v>16000</v>
      </c>
      <c r="K16" s="12" t="s">
        <v>34</v>
      </c>
    </row>
    <row r="17" spans="1:12" x14ac:dyDescent="0.25">
      <c r="B17" s="12" t="s">
        <v>5</v>
      </c>
      <c r="C17" s="12" t="s">
        <v>8</v>
      </c>
      <c r="D17" s="12">
        <v>16000</v>
      </c>
      <c r="F17">
        <v>5</v>
      </c>
      <c r="G17" s="6" t="s">
        <v>19</v>
      </c>
      <c r="H17" s="6" t="s">
        <v>5</v>
      </c>
      <c r="I17" s="6" t="s">
        <v>8</v>
      </c>
      <c r="J17" s="6">
        <v>16000</v>
      </c>
      <c r="K17" s="12" t="s">
        <v>34</v>
      </c>
    </row>
    <row r="18" spans="1:12" x14ac:dyDescent="0.25">
      <c r="B18" s="3"/>
      <c r="C18" s="3"/>
      <c r="D18" s="3"/>
      <c r="F18">
        <v>9</v>
      </c>
      <c r="G18" s="6" t="s">
        <v>19</v>
      </c>
      <c r="H18" s="6" t="s">
        <v>57</v>
      </c>
      <c r="I18" s="6" t="s">
        <v>58</v>
      </c>
      <c r="J18" s="6">
        <v>50000</v>
      </c>
      <c r="K18" s="9" t="s">
        <v>53</v>
      </c>
      <c r="L18" s="9" t="s">
        <v>54</v>
      </c>
    </row>
    <row r="19" spans="1:12" x14ac:dyDescent="0.25">
      <c r="B19" s="3"/>
      <c r="C19" s="3"/>
      <c r="D19" s="3"/>
    </row>
    <row r="20" spans="1:12" x14ac:dyDescent="0.25">
      <c r="B20" s="3"/>
      <c r="C20" s="3"/>
      <c r="D20" s="3"/>
    </row>
    <row r="24" spans="1:12" x14ac:dyDescent="0.25">
      <c r="D24" s="2">
        <f>SUM(D16:D22)</f>
        <v>32000</v>
      </c>
    </row>
    <row r="27" spans="1:12" x14ac:dyDescent="0.25">
      <c r="B27" t="s">
        <v>55</v>
      </c>
    </row>
    <row r="29" spans="1:12" x14ac:dyDescent="0.25">
      <c r="B29" t="s">
        <v>1</v>
      </c>
      <c r="C29" t="s">
        <v>6</v>
      </c>
      <c r="D29" t="s">
        <v>38</v>
      </c>
    </row>
    <row r="30" spans="1:12" x14ac:dyDescent="0.25">
      <c r="A30">
        <v>8</v>
      </c>
      <c r="B30" s="9" t="s">
        <v>51</v>
      </c>
      <c r="C30" s="9" t="s">
        <v>52</v>
      </c>
      <c r="D30" s="9">
        <v>40000</v>
      </c>
    </row>
    <row r="31" spans="1:12" x14ac:dyDescent="0.25">
      <c r="A31">
        <v>9</v>
      </c>
      <c r="B31" s="9" t="s">
        <v>57</v>
      </c>
      <c r="C31" s="9" t="s">
        <v>58</v>
      </c>
      <c r="D31" s="9">
        <v>50000</v>
      </c>
    </row>
    <row r="32" spans="1:12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8" spans="2:4" x14ac:dyDescent="0.25">
      <c r="D38" s="2">
        <f>SUM(D30:D36)</f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B894-BBB7-47B2-93CD-F98A115293AC}">
  <dimension ref="B2:K24"/>
  <sheetViews>
    <sheetView topLeftCell="A2" zoomScale="160" zoomScaleNormal="160" workbookViewId="0">
      <selection activeCell="C11" sqref="C11"/>
    </sheetView>
  </sheetViews>
  <sheetFormatPr defaultRowHeight="15" x14ac:dyDescent="0.25"/>
  <cols>
    <col min="2" max="2" width="14" customWidth="1"/>
    <col min="3" max="3" width="13.5703125" customWidth="1"/>
    <col min="4" max="4" width="10.42578125" customWidth="1"/>
    <col min="6" max="6" width="5.7109375" customWidth="1"/>
    <col min="8" max="8" width="12.42578125" customWidth="1"/>
    <col min="9" max="9" width="13.28515625" customWidth="1"/>
    <col min="11" max="11" width="14.42578125" customWidth="1"/>
  </cols>
  <sheetData>
    <row r="2" spans="2:11" x14ac:dyDescent="0.25">
      <c r="B2" t="s">
        <v>39</v>
      </c>
      <c r="C2" t="s">
        <v>40</v>
      </c>
      <c r="G2" s="6"/>
      <c r="H2" s="6"/>
      <c r="I2" s="6"/>
      <c r="J2" s="6"/>
    </row>
    <row r="5" spans="2:11" x14ac:dyDescent="0.25">
      <c r="B5" t="s">
        <v>11</v>
      </c>
      <c r="C5" s="4" t="s">
        <v>0</v>
      </c>
    </row>
    <row r="6" spans="2:11" x14ac:dyDescent="0.25">
      <c r="C6" s="1"/>
    </row>
    <row r="7" spans="2:11" x14ac:dyDescent="0.25">
      <c r="B7" t="s">
        <v>35</v>
      </c>
      <c r="C7" s="4">
        <v>15000</v>
      </c>
    </row>
    <row r="8" spans="2:11" x14ac:dyDescent="0.25">
      <c r="C8" s="1"/>
    </row>
    <row r="9" spans="2:11" x14ac:dyDescent="0.25">
      <c r="B9" t="s">
        <v>36</v>
      </c>
      <c r="C9" s="4">
        <v>105000</v>
      </c>
      <c r="G9">
        <f>C9-C11</f>
        <v>65000</v>
      </c>
    </row>
    <row r="10" spans="2:11" x14ac:dyDescent="0.25">
      <c r="C10" s="1"/>
    </row>
    <row r="11" spans="2:11" x14ac:dyDescent="0.25">
      <c r="B11" t="s">
        <v>37</v>
      </c>
      <c r="C11" s="5">
        <f>C7+D24</f>
        <v>40000</v>
      </c>
      <c r="D11" t="str">
        <f>IF(C11&gt;C9,"Exceeds Max Weight","")</f>
        <v/>
      </c>
    </row>
    <row r="13" spans="2:11" x14ac:dyDescent="0.25">
      <c r="B13" t="s">
        <v>15</v>
      </c>
    </row>
    <row r="15" spans="2:11" x14ac:dyDescent="0.25">
      <c r="B15" t="s">
        <v>1</v>
      </c>
      <c r="C15" t="s">
        <v>6</v>
      </c>
      <c r="D15" t="s">
        <v>30</v>
      </c>
      <c r="F15" s="7" t="s">
        <v>41</v>
      </c>
      <c r="G15" t="s">
        <v>21</v>
      </c>
      <c r="H15" s="6" t="s">
        <v>1</v>
      </c>
      <c r="I15" s="6" t="s">
        <v>6</v>
      </c>
      <c r="J15" s="6" t="s">
        <v>10</v>
      </c>
      <c r="K15" s="6" t="s">
        <v>33</v>
      </c>
    </row>
    <row r="16" spans="2:11" x14ac:dyDescent="0.25">
      <c r="B16" s="12" t="s">
        <v>2</v>
      </c>
      <c r="C16" s="12" t="s">
        <v>12</v>
      </c>
      <c r="D16" s="12">
        <v>25000</v>
      </c>
      <c r="F16">
        <v>1</v>
      </c>
      <c r="G16" t="s">
        <v>0</v>
      </c>
      <c r="H16" s="6" t="s">
        <v>2</v>
      </c>
      <c r="I16" s="6" t="s">
        <v>12</v>
      </c>
      <c r="J16" s="6">
        <v>25000</v>
      </c>
      <c r="K16" s="12" t="s">
        <v>34</v>
      </c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4" spans="2:4" x14ac:dyDescent="0.25">
      <c r="D24" s="2">
        <f>SUM(D16:D22)</f>
        <v>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DB1D-B3A7-44EA-B846-E11854146F07}">
  <dimension ref="B2:K24"/>
  <sheetViews>
    <sheetView zoomScale="160" zoomScaleNormal="160" workbookViewId="0">
      <selection activeCell="C11" sqref="C11"/>
    </sheetView>
  </sheetViews>
  <sheetFormatPr defaultRowHeight="15" x14ac:dyDescent="0.25"/>
  <cols>
    <col min="2" max="2" width="15.28515625" bestFit="1" customWidth="1"/>
    <col min="3" max="3" width="13.5703125" customWidth="1"/>
    <col min="4" max="4" width="10.42578125" customWidth="1"/>
    <col min="6" max="6" width="5.7109375" customWidth="1"/>
    <col min="8" max="8" width="12.42578125" customWidth="1"/>
    <col min="9" max="9" width="16.42578125" bestFit="1" customWidth="1"/>
    <col min="11" max="11" width="15.5703125" customWidth="1"/>
  </cols>
  <sheetData>
    <row r="2" spans="2:11" x14ac:dyDescent="0.25">
      <c r="B2" t="s">
        <v>39</v>
      </c>
      <c r="C2" t="s">
        <v>40</v>
      </c>
      <c r="G2" s="6"/>
      <c r="H2" s="6"/>
      <c r="I2" s="6"/>
      <c r="J2" s="6"/>
    </row>
    <row r="5" spans="2:11" x14ac:dyDescent="0.25">
      <c r="B5" t="s">
        <v>11</v>
      </c>
      <c r="C5" s="4" t="s">
        <v>19</v>
      </c>
    </row>
    <row r="6" spans="2:11" x14ac:dyDescent="0.25">
      <c r="C6" s="1"/>
    </row>
    <row r="7" spans="2:11" x14ac:dyDescent="0.25">
      <c r="B7" t="s">
        <v>35</v>
      </c>
      <c r="C7" s="4">
        <v>12000</v>
      </c>
    </row>
    <row r="8" spans="2:11" x14ac:dyDescent="0.25">
      <c r="C8" s="1"/>
    </row>
    <row r="9" spans="2:11" x14ac:dyDescent="0.25">
      <c r="B9" t="s">
        <v>36</v>
      </c>
      <c r="C9" s="4">
        <v>90000</v>
      </c>
      <c r="G9">
        <f>C9-C11</f>
        <v>62000</v>
      </c>
    </row>
    <row r="10" spans="2:11" x14ac:dyDescent="0.25">
      <c r="C10" s="1"/>
    </row>
    <row r="11" spans="2:11" x14ac:dyDescent="0.25">
      <c r="B11" t="s">
        <v>37</v>
      </c>
      <c r="C11" s="5">
        <f>C7+D24</f>
        <v>28000</v>
      </c>
      <c r="D11" t="str">
        <f>IF(C11&gt;C9,"Exceeds Max Weight","")</f>
        <v/>
      </c>
    </row>
    <row r="13" spans="2:11" x14ac:dyDescent="0.25">
      <c r="B13" t="s">
        <v>45</v>
      </c>
    </row>
    <row r="15" spans="2:11" x14ac:dyDescent="0.25">
      <c r="B15" t="s">
        <v>1</v>
      </c>
      <c r="C15" t="s">
        <v>6</v>
      </c>
      <c r="D15" t="s">
        <v>30</v>
      </c>
      <c r="F15" s="7" t="s">
        <v>41</v>
      </c>
      <c r="G15" t="s">
        <v>21</v>
      </c>
      <c r="H15" s="6" t="s">
        <v>1</v>
      </c>
      <c r="I15" s="6" t="s">
        <v>6</v>
      </c>
      <c r="J15" s="6" t="s">
        <v>10</v>
      </c>
      <c r="K15" s="6" t="s">
        <v>33</v>
      </c>
    </row>
    <row r="16" spans="2:11" x14ac:dyDescent="0.25">
      <c r="B16" s="12" t="s">
        <v>4</v>
      </c>
      <c r="C16" s="12" t="s">
        <v>7</v>
      </c>
      <c r="D16" s="12">
        <v>16000</v>
      </c>
      <c r="F16">
        <v>2</v>
      </c>
      <c r="G16" s="6" t="s">
        <v>0</v>
      </c>
      <c r="H16" s="6" t="s">
        <v>4</v>
      </c>
      <c r="I16" s="6" t="s">
        <v>7</v>
      </c>
      <c r="J16" s="6">
        <v>16000</v>
      </c>
      <c r="K16" s="12" t="s">
        <v>34</v>
      </c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4" spans="2:4" x14ac:dyDescent="0.25">
      <c r="D24" s="2">
        <f>SUM(D16:D22)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2463-B953-4E28-9301-3F8BD06B3DDB}">
  <dimension ref="B2:K24"/>
  <sheetViews>
    <sheetView zoomScale="160" zoomScaleNormal="160" workbookViewId="0">
      <selection activeCell="C11" sqref="C11"/>
    </sheetView>
  </sheetViews>
  <sheetFormatPr defaultRowHeight="15" x14ac:dyDescent="0.25"/>
  <cols>
    <col min="2" max="2" width="15.28515625" bestFit="1" customWidth="1"/>
    <col min="3" max="3" width="16.7109375" bestFit="1" customWidth="1"/>
    <col min="4" max="4" width="10.42578125" customWidth="1"/>
    <col min="6" max="6" width="5.7109375" customWidth="1"/>
    <col min="8" max="8" width="12.42578125" customWidth="1"/>
    <col min="9" max="9" width="20.7109375" bestFit="1" customWidth="1"/>
    <col min="11" max="11" width="15" bestFit="1" customWidth="1"/>
  </cols>
  <sheetData>
    <row r="2" spans="2:11" x14ac:dyDescent="0.25">
      <c r="B2" t="s">
        <v>39</v>
      </c>
      <c r="C2" t="s">
        <v>40</v>
      </c>
      <c r="G2" s="6"/>
      <c r="H2" s="6"/>
      <c r="I2" s="6"/>
      <c r="J2" s="6"/>
    </row>
    <row r="5" spans="2:11" x14ac:dyDescent="0.25">
      <c r="B5" t="s">
        <v>11</v>
      </c>
      <c r="C5" s="4" t="s">
        <v>20</v>
      </c>
    </row>
    <row r="6" spans="2:11" x14ac:dyDescent="0.25">
      <c r="C6" s="1"/>
    </row>
    <row r="7" spans="2:11" x14ac:dyDescent="0.25">
      <c r="B7" t="s">
        <v>35</v>
      </c>
      <c r="C7" s="4">
        <v>10000</v>
      </c>
    </row>
    <row r="8" spans="2:11" x14ac:dyDescent="0.25">
      <c r="C8" s="1"/>
    </row>
    <row r="9" spans="2:11" x14ac:dyDescent="0.25">
      <c r="B9" t="s">
        <v>36</v>
      </c>
      <c r="C9" s="4">
        <v>80000</v>
      </c>
      <c r="G9">
        <f>C9-C11</f>
        <v>50000</v>
      </c>
    </row>
    <row r="10" spans="2:11" x14ac:dyDescent="0.25">
      <c r="C10" s="1"/>
    </row>
    <row r="11" spans="2:11" x14ac:dyDescent="0.25">
      <c r="B11" t="s">
        <v>37</v>
      </c>
      <c r="C11" s="5">
        <f>C7+D24</f>
        <v>30000</v>
      </c>
      <c r="D11" t="str">
        <f>IF(C11&gt;C9,"Exceeds Max Weight","")</f>
        <v/>
      </c>
    </row>
    <row r="13" spans="2:11" x14ac:dyDescent="0.25">
      <c r="B13" t="s">
        <v>46</v>
      </c>
    </row>
    <row r="15" spans="2:11" x14ac:dyDescent="0.25">
      <c r="B15" t="s">
        <v>1</v>
      </c>
      <c r="C15" t="s">
        <v>6</v>
      </c>
      <c r="D15" t="s">
        <v>30</v>
      </c>
      <c r="F15" s="7" t="s">
        <v>41</v>
      </c>
      <c r="G15" t="s">
        <v>21</v>
      </c>
      <c r="H15" s="6" t="s">
        <v>1</v>
      </c>
      <c r="I15" s="6" t="s">
        <v>6</v>
      </c>
      <c r="J15" s="6" t="s">
        <v>10</v>
      </c>
      <c r="K15" s="6" t="s">
        <v>33</v>
      </c>
    </row>
    <row r="16" spans="2:11" x14ac:dyDescent="0.25">
      <c r="B16" s="6" t="s">
        <v>14</v>
      </c>
      <c r="C16" s="6" t="s">
        <v>9</v>
      </c>
      <c r="D16" s="6">
        <v>20000</v>
      </c>
      <c r="F16">
        <v>3</v>
      </c>
      <c r="G16" t="s">
        <v>20</v>
      </c>
      <c r="H16" s="6" t="s">
        <v>14</v>
      </c>
      <c r="I16" s="6" t="s">
        <v>44</v>
      </c>
      <c r="J16" s="6">
        <v>20000</v>
      </c>
      <c r="K16" s="12" t="s">
        <v>43</v>
      </c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4" spans="2:4" x14ac:dyDescent="0.25">
      <c r="D24" s="2">
        <f>SUM(D16:D22)</f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D696-EAC8-41C4-A80F-1596F0BDBAAD}">
  <dimension ref="B2:K24"/>
  <sheetViews>
    <sheetView zoomScale="160" zoomScaleNormal="160" workbookViewId="0">
      <selection activeCell="C11" sqref="C11"/>
    </sheetView>
  </sheetViews>
  <sheetFormatPr defaultRowHeight="15" x14ac:dyDescent="0.25"/>
  <cols>
    <col min="2" max="2" width="15.28515625" bestFit="1" customWidth="1"/>
    <col min="3" max="3" width="13.5703125" customWidth="1"/>
    <col min="4" max="4" width="10.42578125" customWidth="1"/>
    <col min="6" max="6" width="5.7109375" customWidth="1"/>
    <col min="8" max="8" width="12.42578125" customWidth="1"/>
    <col min="9" max="9" width="13.28515625" customWidth="1"/>
    <col min="11" max="11" width="14.42578125" customWidth="1"/>
  </cols>
  <sheetData>
    <row r="2" spans="2:11" x14ac:dyDescent="0.25">
      <c r="B2" t="s">
        <v>39</v>
      </c>
      <c r="C2" t="s">
        <v>40</v>
      </c>
      <c r="G2" s="6"/>
      <c r="H2" s="6"/>
      <c r="I2" s="6"/>
      <c r="J2" s="6"/>
    </row>
    <row r="5" spans="2:11" x14ac:dyDescent="0.25">
      <c r="B5" t="s">
        <v>11</v>
      </c>
      <c r="C5" s="4" t="s">
        <v>0</v>
      </c>
    </row>
    <row r="6" spans="2:11" x14ac:dyDescent="0.25">
      <c r="C6" s="1"/>
    </row>
    <row r="7" spans="2:11" x14ac:dyDescent="0.25">
      <c r="B7" t="s">
        <v>35</v>
      </c>
      <c r="C7" s="4">
        <v>15000</v>
      </c>
    </row>
    <row r="8" spans="2:11" x14ac:dyDescent="0.25">
      <c r="C8" s="1"/>
    </row>
    <row r="9" spans="2:11" x14ac:dyDescent="0.25">
      <c r="B9" t="s">
        <v>36</v>
      </c>
      <c r="C9" s="4">
        <v>105000</v>
      </c>
      <c r="G9">
        <f>C9-C11</f>
        <v>35000</v>
      </c>
    </row>
    <row r="10" spans="2:11" x14ac:dyDescent="0.25">
      <c r="C10" s="1"/>
    </row>
    <row r="11" spans="2:11" x14ac:dyDescent="0.25">
      <c r="B11" t="s">
        <v>37</v>
      </c>
      <c r="C11" s="5">
        <f>C7+D24</f>
        <v>70000</v>
      </c>
      <c r="D11" t="str">
        <f>IF(C11&gt;C9,"Exceeds Max Weight","")</f>
        <v/>
      </c>
    </row>
    <row r="13" spans="2:11" x14ac:dyDescent="0.25">
      <c r="B13" t="s">
        <v>15</v>
      </c>
    </row>
    <row r="15" spans="2:11" x14ac:dyDescent="0.25">
      <c r="B15" t="s">
        <v>1</v>
      </c>
      <c r="C15" t="s">
        <v>6</v>
      </c>
      <c r="D15" t="s">
        <v>30</v>
      </c>
      <c r="F15" s="7" t="s">
        <v>41</v>
      </c>
      <c r="G15" t="s">
        <v>21</v>
      </c>
      <c r="H15" s="6" t="s">
        <v>1</v>
      </c>
      <c r="I15" s="6" t="s">
        <v>6</v>
      </c>
      <c r="J15" s="6" t="s">
        <v>10</v>
      </c>
      <c r="K15" s="6" t="s">
        <v>33</v>
      </c>
    </row>
    <row r="16" spans="2:11" x14ac:dyDescent="0.25">
      <c r="B16" s="12" t="s">
        <v>2</v>
      </c>
      <c r="C16" s="12" t="s">
        <v>12</v>
      </c>
      <c r="D16" s="12">
        <v>25000</v>
      </c>
      <c r="F16">
        <v>1</v>
      </c>
      <c r="G16" t="s">
        <v>0</v>
      </c>
      <c r="H16" s="6" t="s">
        <v>2</v>
      </c>
      <c r="I16" s="6" t="s">
        <v>12</v>
      </c>
      <c r="J16" s="6">
        <v>25000</v>
      </c>
      <c r="K16" s="12" t="s">
        <v>34</v>
      </c>
    </row>
    <row r="17" spans="2:11" x14ac:dyDescent="0.25">
      <c r="B17" s="12" t="s">
        <v>3</v>
      </c>
      <c r="C17" s="12" t="s">
        <v>13</v>
      </c>
      <c r="D17" s="12">
        <v>30000</v>
      </c>
      <c r="F17">
        <v>4</v>
      </c>
      <c r="G17" t="s">
        <v>0</v>
      </c>
      <c r="H17" s="6" t="s">
        <v>3</v>
      </c>
      <c r="I17" s="6" t="s">
        <v>13</v>
      </c>
      <c r="J17" s="6">
        <v>30000</v>
      </c>
      <c r="K17" s="12" t="s">
        <v>34</v>
      </c>
    </row>
    <row r="18" spans="2:11" x14ac:dyDescent="0.25">
      <c r="B18" s="3"/>
      <c r="C18" s="3"/>
      <c r="D18" s="3"/>
    </row>
    <row r="19" spans="2:11" x14ac:dyDescent="0.25">
      <c r="B19" s="3"/>
      <c r="C19" s="3"/>
      <c r="D19" s="3"/>
    </row>
    <row r="20" spans="2:11" x14ac:dyDescent="0.25">
      <c r="B20" s="3"/>
      <c r="C20" s="3"/>
      <c r="D20" s="3"/>
    </row>
    <row r="24" spans="2:11" x14ac:dyDescent="0.25">
      <c r="D24" s="2">
        <f>SUM(D16:D22)</f>
        <v>55000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5024-9562-46F9-913F-1B153CC22814}">
  <dimension ref="B2:K24"/>
  <sheetViews>
    <sheetView zoomScale="160" zoomScaleNormal="160" workbookViewId="0">
      <selection activeCell="C11" sqref="C11"/>
    </sheetView>
  </sheetViews>
  <sheetFormatPr defaultRowHeight="15" x14ac:dyDescent="0.25"/>
  <cols>
    <col min="2" max="2" width="15.28515625" bestFit="1" customWidth="1"/>
    <col min="3" max="3" width="13.5703125" customWidth="1"/>
    <col min="4" max="4" width="10.42578125" customWidth="1"/>
    <col min="6" max="6" width="5.7109375" customWidth="1"/>
    <col min="8" max="8" width="12.42578125" customWidth="1"/>
    <col min="9" max="9" width="16.42578125" bestFit="1" customWidth="1"/>
    <col min="11" max="11" width="15.5703125" customWidth="1"/>
  </cols>
  <sheetData>
    <row r="2" spans="2:11" x14ac:dyDescent="0.25">
      <c r="B2" t="s">
        <v>39</v>
      </c>
      <c r="C2" t="s">
        <v>40</v>
      </c>
      <c r="G2" s="6"/>
      <c r="H2" s="6"/>
      <c r="I2" s="6"/>
      <c r="J2" s="6"/>
    </row>
    <row r="5" spans="2:11" x14ac:dyDescent="0.25">
      <c r="B5" t="s">
        <v>11</v>
      </c>
      <c r="C5" s="4" t="s">
        <v>19</v>
      </c>
    </row>
    <row r="6" spans="2:11" x14ac:dyDescent="0.25">
      <c r="C6" s="1"/>
    </row>
    <row r="7" spans="2:11" x14ac:dyDescent="0.25">
      <c r="B7" t="s">
        <v>35</v>
      </c>
      <c r="C7" s="4">
        <v>12000</v>
      </c>
    </row>
    <row r="8" spans="2:11" x14ac:dyDescent="0.25">
      <c r="C8" s="1"/>
    </row>
    <row r="9" spans="2:11" x14ac:dyDescent="0.25">
      <c r="B9" t="s">
        <v>36</v>
      </c>
      <c r="C9" s="4">
        <v>90000</v>
      </c>
      <c r="G9">
        <f>C9-C11</f>
        <v>46000</v>
      </c>
    </row>
    <row r="10" spans="2:11" x14ac:dyDescent="0.25">
      <c r="C10" s="1"/>
    </row>
    <row r="11" spans="2:11" x14ac:dyDescent="0.25">
      <c r="B11" t="s">
        <v>37</v>
      </c>
      <c r="C11" s="5">
        <f>C7+D24</f>
        <v>44000</v>
      </c>
      <c r="D11" t="str">
        <f>IF(C11&gt;C9,"Exceeds Max Weight","")</f>
        <v/>
      </c>
    </row>
    <row r="13" spans="2:11" x14ac:dyDescent="0.25">
      <c r="B13" t="s">
        <v>45</v>
      </c>
    </row>
    <row r="15" spans="2:11" x14ac:dyDescent="0.25">
      <c r="B15" t="s">
        <v>1</v>
      </c>
      <c r="C15" t="s">
        <v>6</v>
      </c>
      <c r="D15" t="s">
        <v>30</v>
      </c>
      <c r="F15" s="7" t="s">
        <v>41</v>
      </c>
      <c r="G15" t="s">
        <v>21</v>
      </c>
      <c r="H15" s="6" t="s">
        <v>1</v>
      </c>
      <c r="I15" s="6" t="s">
        <v>6</v>
      </c>
      <c r="J15" s="6" t="s">
        <v>10</v>
      </c>
      <c r="K15" s="6" t="s">
        <v>33</v>
      </c>
    </row>
    <row r="16" spans="2:11" x14ac:dyDescent="0.25">
      <c r="B16" s="12" t="s">
        <v>4</v>
      </c>
      <c r="C16" s="12" t="s">
        <v>7</v>
      </c>
      <c r="D16" s="12">
        <v>16000</v>
      </c>
      <c r="F16">
        <v>2</v>
      </c>
      <c r="G16" s="6" t="s">
        <v>19</v>
      </c>
      <c r="H16" s="6" t="s">
        <v>4</v>
      </c>
      <c r="I16" s="6" t="s">
        <v>7</v>
      </c>
      <c r="J16" s="6">
        <v>16000</v>
      </c>
      <c r="K16" s="12" t="s">
        <v>34</v>
      </c>
    </row>
    <row r="17" spans="2:11" x14ac:dyDescent="0.25">
      <c r="B17" s="12" t="s">
        <v>5</v>
      </c>
      <c r="C17" s="12" t="s">
        <v>8</v>
      </c>
      <c r="D17" s="12">
        <v>16000</v>
      </c>
      <c r="F17">
        <v>5</v>
      </c>
      <c r="G17" s="6" t="s">
        <v>19</v>
      </c>
      <c r="H17" s="6" t="s">
        <v>5</v>
      </c>
      <c r="I17" s="6" t="s">
        <v>8</v>
      </c>
      <c r="J17" s="6">
        <v>16000</v>
      </c>
      <c r="K17" s="12" t="s">
        <v>34</v>
      </c>
    </row>
    <row r="18" spans="2:11" x14ac:dyDescent="0.25">
      <c r="B18" s="3"/>
      <c r="C18" s="3"/>
      <c r="D18" s="3"/>
    </row>
    <row r="19" spans="2:11" x14ac:dyDescent="0.25">
      <c r="B19" s="3"/>
      <c r="C19" s="3"/>
      <c r="D19" s="3"/>
    </row>
    <row r="20" spans="2:11" x14ac:dyDescent="0.25">
      <c r="B20" s="3"/>
      <c r="C20" s="3"/>
      <c r="D20" s="3"/>
    </row>
    <row r="24" spans="2:11" x14ac:dyDescent="0.25">
      <c r="D24" s="2">
        <f>SUM(D16:D22)</f>
        <v>32000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2E4C-5A7B-42D5-9D77-2B344F2CC46F}">
  <dimension ref="B2:K24"/>
  <sheetViews>
    <sheetView zoomScale="160" zoomScaleNormal="160" workbookViewId="0">
      <selection activeCell="C11" sqref="C11"/>
    </sheetView>
  </sheetViews>
  <sheetFormatPr defaultRowHeight="15" x14ac:dyDescent="0.25"/>
  <cols>
    <col min="2" max="2" width="15.28515625" bestFit="1" customWidth="1"/>
    <col min="3" max="3" width="16.7109375" bestFit="1" customWidth="1"/>
    <col min="4" max="4" width="10.42578125" customWidth="1"/>
    <col min="6" max="6" width="5.7109375" customWidth="1"/>
    <col min="8" max="8" width="12.42578125" customWidth="1"/>
    <col min="9" max="9" width="20.7109375" bestFit="1" customWidth="1"/>
    <col min="11" max="11" width="15" bestFit="1" customWidth="1"/>
  </cols>
  <sheetData>
    <row r="2" spans="2:11" x14ac:dyDescent="0.25">
      <c r="B2" t="s">
        <v>39</v>
      </c>
      <c r="C2" t="s">
        <v>40</v>
      </c>
      <c r="G2" s="6"/>
      <c r="H2" s="6"/>
      <c r="I2" s="6"/>
      <c r="J2" s="6"/>
    </row>
    <row r="5" spans="2:11" x14ac:dyDescent="0.25">
      <c r="B5" t="s">
        <v>11</v>
      </c>
      <c r="C5" s="4" t="s">
        <v>20</v>
      </c>
    </row>
    <row r="6" spans="2:11" x14ac:dyDescent="0.25">
      <c r="C6" s="1"/>
    </row>
    <row r="7" spans="2:11" x14ac:dyDescent="0.25">
      <c r="B7" t="s">
        <v>35</v>
      </c>
      <c r="C7" s="4">
        <v>10000</v>
      </c>
    </row>
    <row r="8" spans="2:11" x14ac:dyDescent="0.25">
      <c r="C8" s="1"/>
    </row>
    <row r="9" spans="2:11" x14ac:dyDescent="0.25">
      <c r="B9" t="s">
        <v>36</v>
      </c>
      <c r="C9" s="4">
        <v>80000</v>
      </c>
      <c r="G9">
        <f>C9-C11</f>
        <v>41680</v>
      </c>
    </row>
    <row r="10" spans="2:11" x14ac:dyDescent="0.25">
      <c r="C10" s="1"/>
    </row>
    <row r="11" spans="2:11" x14ac:dyDescent="0.25">
      <c r="B11" t="s">
        <v>37</v>
      </c>
      <c r="C11" s="5">
        <f>C7+D24</f>
        <v>38320</v>
      </c>
      <c r="D11" t="str">
        <f>IF(C11&gt;C9,"Exceeds Max Weight","")</f>
        <v/>
      </c>
    </row>
    <row r="13" spans="2:11" x14ac:dyDescent="0.25">
      <c r="B13" t="s">
        <v>46</v>
      </c>
    </row>
    <row r="15" spans="2:11" x14ac:dyDescent="0.25">
      <c r="B15" t="s">
        <v>1</v>
      </c>
      <c r="C15" t="s">
        <v>6</v>
      </c>
      <c r="D15" t="s">
        <v>30</v>
      </c>
      <c r="F15" s="7" t="s">
        <v>41</v>
      </c>
      <c r="G15" t="s">
        <v>21</v>
      </c>
      <c r="H15" s="6" t="s">
        <v>1</v>
      </c>
      <c r="I15" s="6" t="s">
        <v>6</v>
      </c>
      <c r="J15" s="6" t="s">
        <v>10</v>
      </c>
      <c r="K15" s="6" t="s">
        <v>33</v>
      </c>
    </row>
    <row r="16" spans="2:11" x14ac:dyDescent="0.25">
      <c r="B16" s="12" t="s">
        <v>14</v>
      </c>
      <c r="C16" s="12" t="s">
        <v>9</v>
      </c>
      <c r="D16" s="12">
        <v>20000</v>
      </c>
      <c r="F16">
        <v>3</v>
      </c>
      <c r="G16" t="s">
        <v>20</v>
      </c>
      <c r="H16" s="6" t="s">
        <v>14</v>
      </c>
      <c r="I16" s="6" t="s">
        <v>44</v>
      </c>
      <c r="J16" s="6">
        <v>20000</v>
      </c>
      <c r="K16" s="12" t="s">
        <v>43</v>
      </c>
    </row>
    <row r="17" spans="2:11" x14ac:dyDescent="0.25">
      <c r="B17" s="12" t="s">
        <v>47</v>
      </c>
      <c r="C17" s="12" t="s">
        <v>48</v>
      </c>
      <c r="D17" s="12">
        <v>8320</v>
      </c>
      <c r="F17">
        <v>6</v>
      </c>
      <c r="G17" t="s">
        <v>20</v>
      </c>
      <c r="H17" s="6" t="s">
        <v>47</v>
      </c>
      <c r="I17" s="6" t="s">
        <v>48</v>
      </c>
      <c r="J17" s="6">
        <v>8320</v>
      </c>
      <c r="K17" s="12" t="s">
        <v>43</v>
      </c>
    </row>
    <row r="18" spans="2:11" x14ac:dyDescent="0.25">
      <c r="B18" s="3"/>
      <c r="C18" s="3"/>
      <c r="D18" s="3"/>
    </row>
    <row r="19" spans="2:11" x14ac:dyDescent="0.25">
      <c r="B19" s="3"/>
      <c r="C19" s="3"/>
      <c r="D19" s="3"/>
    </row>
    <row r="20" spans="2:11" x14ac:dyDescent="0.25">
      <c r="B20" s="3"/>
      <c r="C20" s="3"/>
      <c r="D20" s="3"/>
    </row>
    <row r="24" spans="2:11" x14ac:dyDescent="0.25">
      <c r="D24" s="2">
        <f>SUM(D16:D22)</f>
        <v>28320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FDAE-F8B4-4882-9FA3-DA0866900549}">
  <dimension ref="B2:K24"/>
  <sheetViews>
    <sheetView zoomScale="160" zoomScaleNormal="160" workbookViewId="0">
      <selection activeCell="C11" sqref="C11"/>
    </sheetView>
  </sheetViews>
  <sheetFormatPr defaultRowHeight="15" x14ac:dyDescent="0.25"/>
  <cols>
    <col min="2" max="2" width="15.28515625" bestFit="1" customWidth="1"/>
    <col min="3" max="3" width="16.7109375" bestFit="1" customWidth="1"/>
    <col min="4" max="4" width="10.42578125" customWidth="1"/>
    <col min="6" max="6" width="5.7109375" customWidth="1"/>
    <col min="8" max="8" width="12.42578125" customWidth="1"/>
    <col min="9" max="9" width="20.7109375" bestFit="1" customWidth="1"/>
    <col min="11" max="11" width="15" bestFit="1" customWidth="1"/>
  </cols>
  <sheetData>
    <row r="2" spans="2:11" x14ac:dyDescent="0.25">
      <c r="B2" t="s">
        <v>39</v>
      </c>
      <c r="C2" t="s">
        <v>40</v>
      </c>
      <c r="G2" s="6"/>
      <c r="H2" s="6"/>
      <c r="I2" s="6"/>
      <c r="J2" s="6"/>
    </row>
    <row r="5" spans="2:11" x14ac:dyDescent="0.25">
      <c r="B5" t="s">
        <v>11</v>
      </c>
      <c r="C5" s="4" t="s">
        <v>20</v>
      </c>
    </row>
    <row r="6" spans="2:11" x14ac:dyDescent="0.25">
      <c r="C6" s="1"/>
    </row>
    <row r="7" spans="2:11" x14ac:dyDescent="0.25">
      <c r="B7" t="s">
        <v>35</v>
      </c>
      <c r="C7" s="4">
        <v>10000</v>
      </c>
    </row>
    <row r="8" spans="2:11" x14ac:dyDescent="0.25">
      <c r="C8" s="1"/>
    </row>
    <row r="9" spans="2:11" x14ac:dyDescent="0.25">
      <c r="B9" t="s">
        <v>36</v>
      </c>
      <c r="C9" s="4">
        <v>80000</v>
      </c>
      <c r="G9">
        <f>C9-C11</f>
        <v>41680</v>
      </c>
    </row>
    <row r="10" spans="2:11" x14ac:dyDescent="0.25">
      <c r="C10" s="1"/>
    </row>
    <row r="11" spans="2:11" x14ac:dyDescent="0.25">
      <c r="B11" t="s">
        <v>37</v>
      </c>
      <c r="C11" s="5">
        <f>C7+D24</f>
        <v>38320</v>
      </c>
      <c r="D11" t="str">
        <f>IF(C11&gt;C9,"Exceeds Max Weight","")</f>
        <v/>
      </c>
    </row>
    <row r="13" spans="2:11" x14ac:dyDescent="0.25">
      <c r="B13" t="s">
        <v>46</v>
      </c>
    </row>
    <row r="15" spans="2:11" x14ac:dyDescent="0.25">
      <c r="B15" t="s">
        <v>1</v>
      </c>
      <c r="C15" t="s">
        <v>6</v>
      </c>
      <c r="D15" t="s">
        <v>30</v>
      </c>
      <c r="F15" s="7" t="s">
        <v>41</v>
      </c>
      <c r="G15" t="s">
        <v>21</v>
      </c>
      <c r="H15" s="6" t="s">
        <v>1</v>
      </c>
      <c r="I15" s="6" t="s">
        <v>6</v>
      </c>
      <c r="J15" s="6" t="s">
        <v>10</v>
      </c>
      <c r="K15" s="6" t="s">
        <v>33</v>
      </c>
    </row>
    <row r="16" spans="2:11" x14ac:dyDescent="0.25">
      <c r="B16" s="12" t="s">
        <v>14</v>
      </c>
      <c r="C16" s="12" t="s">
        <v>9</v>
      </c>
      <c r="D16" s="12">
        <v>20000</v>
      </c>
      <c r="F16">
        <v>3</v>
      </c>
      <c r="G16" t="s">
        <v>20</v>
      </c>
      <c r="H16" s="6" t="s">
        <v>14</v>
      </c>
      <c r="I16" s="6" t="s">
        <v>44</v>
      </c>
      <c r="J16" s="6">
        <v>20000</v>
      </c>
      <c r="K16" s="12" t="s">
        <v>43</v>
      </c>
    </row>
    <row r="17" spans="2:11" x14ac:dyDescent="0.25">
      <c r="B17" s="12" t="s">
        <v>47</v>
      </c>
      <c r="C17" s="12" t="s">
        <v>48</v>
      </c>
      <c r="D17" s="12">
        <v>8320</v>
      </c>
      <c r="F17">
        <v>6</v>
      </c>
      <c r="G17" t="s">
        <v>20</v>
      </c>
      <c r="H17" s="6" t="s">
        <v>47</v>
      </c>
      <c r="I17" s="6" t="s">
        <v>48</v>
      </c>
      <c r="J17" s="6">
        <v>8320</v>
      </c>
      <c r="K17" s="12" t="s">
        <v>43</v>
      </c>
    </row>
    <row r="18" spans="2:11" x14ac:dyDescent="0.25">
      <c r="B18" s="3"/>
      <c r="C18" s="3"/>
      <c r="D18" s="3"/>
      <c r="F18">
        <v>7</v>
      </c>
      <c r="G18" t="s">
        <v>20</v>
      </c>
      <c r="H18" s="6" t="s">
        <v>49</v>
      </c>
      <c r="I18" s="6" t="s">
        <v>50</v>
      </c>
      <c r="J18" s="6">
        <v>7488</v>
      </c>
      <c r="K18" s="12" t="s">
        <v>43</v>
      </c>
    </row>
    <row r="19" spans="2:11" x14ac:dyDescent="0.25">
      <c r="B19" s="3"/>
      <c r="C19" s="3"/>
      <c r="D19" s="3"/>
    </row>
    <row r="20" spans="2:11" x14ac:dyDescent="0.25">
      <c r="B20" s="3"/>
      <c r="C20" s="3"/>
      <c r="D20" s="3"/>
    </row>
    <row r="24" spans="2:11" x14ac:dyDescent="0.25">
      <c r="D24" s="2">
        <f>SUM(D16:D22)</f>
        <v>28320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95ED-FFF1-42AE-BF93-81D75FD7E599}">
  <dimension ref="B2:L38"/>
  <sheetViews>
    <sheetView topLeftCell="A7" zoomScale="160" zoomScaleNormal="160" workbookViewId="0">
      <selection activeCell="D38" sqref="D38"/>
    </sheetView>
  </sheetViews>
  <sheetFormatPr defaultRowHeight="15" x14ac:dyDescent="0.25"/>
  <cols>
    <col min="2" max="2" width="15.28515625" bestFit="1" customWidth="1"/>
    <col min="3" max="3" width="16.140625" bestFit="1" customWidth="1"/>
    <col min="4" max="4" width="10.42578125" customWidth="1"/>
    <col min="6" max="6" width="5.7109375" customWidth="1"/>
    <col min="8" max="8" width="12.42578125" customWidth="1"/>
    <col min="9" max="9" width="16.140625" bestFit="1" customWidth="1"/>
    <col min="11" max="12" width="18.5703125" bestFit="1" customWidth="1"/>
  </cols>
  <sheetData>
    <row r="2" spans="2:11" x14ac:dyDescent="0.25">
      <c r="B2" t="s">
        <v>39</v>
      </c>
      <c r="C2" t="s">
        <v>40</v>
      </c>
      <c r="G2" s="6"/>
      <c r="H2" s="6"/>
      <c r="I2" s="6"/>
      <c r="J2" s="6"/>
    </row>
    <row r="5" spans="2:11" x14ac:dyDescent="0.25">
      <c r="B5" t="s">
        <v>11</v>
      </c>
      <c r="C5" s="4" t="s">
        <v>0</v>
      </c>
    </row>
    <row r="6" spans="2:11" x14ac:dyDescent="0.25">
      <c r="C6" s="1"/>
    </row>
    <row r="7" spans="2:11" x14ac:dyDescent="0.25">
      <c r="B7" t="s">
        <v>35</v>
      </c>
      <c r="C7" s="4">
        <v>15000</v>
      </c>
    </row>
    <row r="8" spans="2:11" x14ac:dyDescent="0.25">
      <c r="C8" s="1"/>
    </row>
    <row r="9" spans="2:11" x14ac:dyDescent="0.25">
      <c r="B9" t="s">
        <v>36</v>
      </c>
      <c r="C9" s="4">
        <v>105000</v>
      </c>
      <c r="G9">
        <f>C9-C11</f>
        <v>35000</v>
      </c>
    </row>
    <row r="10" spans="2:11" x14ac:dyDescent="0.25">
      <c r="C10" s="1"/>
    </row>
    <row r="11" spans="2:11" x14ac:dyDescent="0.25">
      <c r="B11" t="s">
        <v>37</v>
      </c>
      <c r="C11" s="5">
        <f>C7+D24</f>
        <v>70000</v>
      </c>
      <c r="D11" t="str">
        <f>IF(C11&gt;C9,"Exceeds Max Weight","")</f>
        <v/>
      </c>
    </row>
    <row r="13" spans="2:11" x14ac:dyDescent="0.25">
      <c r="B13" t="s">
        <v>15</v>
      </c>
    </row>
    <row r="15" spans="2:11" x14ac:dyDescent="0.25">
      <c r="B15" t="s">
        <v>1</v>
      </c>
      <c r="C15" t="s">
        <v>6</v>
      </c>
      <c r="D15" t="s">
        <v>30</v>
      </c>
      <c r="F15" s="7" t="s">
        <v>41</v>
      </c>
      <c r="G15" t="s">
        <v>21</v>
      </c>
      <c r="H15" s="6" t="s">
        <v>1</v>
      </c>
      <c r="I15" s="6" t="s">
        <v>6</v>
      </c>
      <c r="J15" s="6" t="s">
        <v>10</v>
      </c>
      <c r="K15" s="6" t="s">
        <v>33</v>
      </c>
    </row>
    <row r="16" spans="2:11" x14ac:dyDescent="0.25">
      <c r="B16" s="12" t="s">
        <v>2</v>
      </c>
      <c r="C16" s="12" t="s">
        <v>12</v>
      </c>
      <c r="D16" s="12">
        <v>25000</v>
      </c>
      <c r="F16">
        <v>1</v>
      </c>
      <c r="G16" t="s">
        <v>0</v>
      </c>
      <c r="H16" s="6" t="s">
        <v>2</v>
      </c>
      <c r="I16" s="6" t="s">
        <v>12</v>
      </c>
      <c r="J16" s="6">
        <v>25000</v>
      </c>
      <c r="K16" s="12" t="s">
        <v>34</v>
      </c>
    </row>
    <row r="17" spans="2:12" x14ac:dyDescent="0.25">
      <c r="B17" s="12" t="s">
        <v>3</v>
      </c>
      <c r="C17" s="12" t="s">
        <v>13</v>
      </c>
      <c r="D17" s="12">
        <v>30000</v>
      </c>
      <c r="F17">
        <v>4</v>
      </c>
      <c r="G17" t="s">
        <v>0</v>
      </c>
      <c r="H17" s="6" t="s">
        <v>3</v>
      </c>
      <c r="I17" s="6" t="s">
        <v>13</v>
      </c>
      <c r="J17" s="6">
        <v>30000</v>
      </c>
      <c r="K17" s="12" t="s">
        <v>34</v>
      </c>
    </row>
    <row r="18" spans="2:12" x14ac:dyDescent="0.25">
      <c r="B18" s="3"/>
      <c r="C18" s="3"/>
      <c r="D18" s="3"/>
      <c r="F18">
        <v>8</v>
      </c>
      <c r="G18" t="s">
        <v>0</v>
      </c>
      <c r="H18" s="6" t="s">
        <v>51</v>
      </c>
      <c r="I18" s="6" t="s">
        <v>52</v>
      </c>
      <c r="J18" s="6">
        <v>40000</v>
      </c>
      <c r="K18" s="9" t="s">
        <v>53</v>
      </c>
      <c r="L18" s="9" t="s">
        <v>54</v>
      </c>
    </row>
    <row r="19" spans="2:12" x14ac:dyDescent="0.25">
      <c r="B19" s="3"/>
      <c r="C19" s="3"/>
      <c r="D19" s="3"/>
    </row>
    <row r="20" spans="2:12" x14ac:dyDescent="0.25">
      <c r="B20" s="3"/>
      <c r="C20" s="3"/>
      <c r="D20" s="3"/>
    </row>
    <row r="24" spans="2:12" x14ac:dyDescent="0.25">
      <c r="D24" s="2">
        <f>SUM(D16:D22)</f>
        <v>55000</v>
      </c>
    </row>
    <row r="27" spans="2:12" x14ac:dyDescent="0.25">
      <c r="B27" t="s">
        <v>55</v>
      </c>
    </row>
    <row r="29" spans="2:12" x14ac:dyDescent="0.25">
      <c r="B29" t="s">
        <v>1</v>
      </c>
      <c r="C29" t="s">
        <v>6</v>
      </c>
      <c r="D29" t="s">
        <v>38</v>
      </c>
    </row>
    <row r="30" spans="2:12" x14ac:dyDescent="0.25">
      <c r="B30" s="9" t="s">
        <v>51</v>
      </c>
      <c r="C30" s="9" t="s">
        <v>52</v>
      </c>
      <c r="D30" s="9">
        <v>40000</v>
      </c>
    </row>
    <row r="31" spans="2:12" x14ac:dyDescent="0.25">
      <c r="B31" s="3"/>
      <c r="C31" s="3"/>
      <c r="D31" s="3"/>
    </row>
    <row r="32" spans="2:12" x14ac:dyDescent="0.25">
      <c r="B32" s="3"/>
      <c r="C32" s="3"/>
      <c r="D32" s="3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8" spans="2:4" x14ac:dyDescent="0.25">
      <c r="D38" s="2">
        <f>SUM(D30:D36)</f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Create BXCR</vt:lpstr>
      <vt:lpstr>PostTR01</vt:lpstr>
      <vt:lpstr>PostTR02</vt:lpstr>
      <vt:lpstr>PostTR03</vt:lpstr>
      <vt:lpstr>PostTR04</vt:lpstr>
      <vt:lpstr>PostTR05</vt:lpstr>
      <vt:lpstr>PostTR06</vt:lpstr>
      <vt:lpstr>PostTR07</vt:lpstr>
      <vt:lpstr>PostTR08</vt:lpstr>
      <vt:lpstr>PostTR09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Stone</dc:creator>
  <cp:lastModifiedBy>Ed Stone</cp:lastModifiedBy>
  <dcterms:created xsi:type="dcterms:W3CDTF">2024-05-12T13:37:18Z</dcterms:created>
  <dcterms:modified xsi:type="dcterms:W3CDTF">2024-06-17T13:12:30Z</dcterms:modified>
</cp:coreProperties>
</file>