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CC8736F9-8BE1-E44A-8FAC-7C5FFA7CCEDB}" xr6:coauthVersionLast="47" xr6:coauthVersionMax="47" xr10:uidLastSave="{00000000-0000-0000-0000-000000000000}"/>
  <bookViews>
    <workbookView xWindow="30720" yWindow="500" windowWidth="3840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Q13" i="1" s="1"/>
  <c r="O12" i="1"/>
  <c r="Q12" i="1" s="1"/>
  <c r="O11" i="1"/>
  <c r="P11" i="1" s="1"/>
  <c r="O10" i="1"/>
  <c r="P10" i="1" s="1"/>
  <c r="O9" i="1"/>
  <c r="Q9" i="1" s="1"/>
  <c r="O8" i="1"/>
  <c r="P8" i="1" s="1"/>
  <c r="Q10" i="1" l="1"/>
  <c r="Q8" i="1"/>
  <c r="Q11" i="1"/>
  <c r="P9" i="1"/>
  <c r="P13" i="1"/>
  <c r="P12" i="1"/>
  <c r="O3" i="1"/>
  <c r="Q3" i="1" s="1"/>
  <c r="O4" i="1"/>
  <c r="Q4" i="1" s="1"/>
  <c r="O5" i="1"/>
  <c r="Q5" i="1" s="1"/>
  <c r="O6" i="1"/>
  <c r="Q6" i="1" s="1"/>
  <c r="O7" i="1"/>
  <c r="Q7" i="1" s="1"/>
  <c r="O2" i="1"/>
  <c r="Q2" i="1" s="1"/>
  <c r="P2" i="1" l="1"/>
  <c r="P7" i="1"/>
  <c r="P6" i="1"/>
  <c r="P5" i="1"/>
  <c r="P4" i="1"/>
  <c r="P3" i="1"/>
</calcChain>
</file>

<file path=xl/sharedStrings.xml><?xml version="1.0" encoding="utf-8"?>
<sst xmlns="http://schemas.openxmlformats.org/spreadsheetml/2006/main" count="77" uniqueCount="22">
  <si>
    <t>cms</t>
  </si>
  <si>
    <t>eta_min</t>
  </si>
  <si>
    <t>eta_max</t>
  </si>
  <si>
    <t>value</t>
  </si>
  <si>
    <t>syst_u</t>
  </si>
  <si>
    <t>stat_u</t>
  </si>
  <si>
    <t>pt_min</t>
  </si>
  <si>
    <t>boson</t>
  </si>
  <si>
    <t>eta</t>
  </si>
  <si>
    <t>A_L</t>
  </si>
  <si>
    <t>diff</t>
  </si>
  <si>
    <t>W+</t>
  </si>
  <si>
    <t>syst</t>
  </si>
  <si>
    <t>lumi</t>
  </si>
  <si>
    <t>beam_pol</t>
  </si>
  <si>
    <t>norm_c</t>
  </si>
  <si>
    <t>col</t>
  </si>
  <si>
    <t>STAR</t>
  </si>
  <si>
    <t>pp</t>
  </si>
  <si>
    <t>obs</t>
  </si>
  <si>
    <t>target</t>
  </si>
  <si>
    <t>W-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</si>
</sst>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workbookViewId="0">
      <selection activeCell="N15" sqref="N15"/>
    </sheetView>
  </sheetViews>
  <sheetFormatPr baseColWidth="10" defaultColWidth="11" defaultRowHeight="16" x14ac:dyDescent="0.2"/>
  <cols>
    <col min="14" max="15" width="10.83203125" style="1"/>
  </cols>
  <sheetData>
    <row r="1" spans="1:17" x14ac:dyDescent="0.2">
      <c r="A1" s="2" t="s">
        <v>16</v>
      </c>
      <c r="B1" s="2" t="s">
        <v>20</v>
      </c>
      <c r="C1" s="2" t="s">
        <v>0</v>
      </c>
      <c r="D1" s="2" t="s">
        <v>1</v>
      </c>
      <c r="E1" s="2" t="s">
        <v>2</v>
      </c>
      <c r="F1" s="2" t="s">
        <v>8</v>
      </c>
      <c r="G1" s="2" t="s">
        <v>6</v>
      </c>
      <c r="H1" s="2" t="s">
        <v>7</v>
      </c>
      <c r="I1" s="2" t="s">
        <v>3</v>
      </c>
      <c r="J1" s="2" t="s">
        <v>5</v>
      </c>
      <c r="K1" s="2" t="s">
        <v>12</v>
      </c>
      <c r="L1" s="2" t="s">
        <v>19</v>
      </c>
      <c r="M1" s="2" t="s">
        <v>10</v>
      </c>
      <c r="N1" s="2" t="s">
        <v>13</v>
      </c>
      <c r="O1" s="2" t="s">
        <v>14</v>
      </c>
      <c r="P1" s="2" t="s">
        <v>4</v>
      </c>
      <c r="Q1" s="2" t="s">
        <v>15</v>
      </c>
    </row>
    <row r="2" spans="1:17" x14ac:dyDescent="0.2">
      <c r="A2" s="1" t="s">
        <v>17</v>
      </c>
      <c r="B2" s="1" t="s">
        <v>18</v>
      </c>
      <c r="C2" s="1">
        <v>510</v>
      </c>
      <c r="D2" s="1">
        <v>-2</v>
      </c>
      <c r="E2" s="1">
        <v>-1.1000000000000001</v>
      </c>
      <c r="F2" s="1">
        <v>-1.24</v>
      </c>
      <c r="G2" s="1">
        <v>25</v>
      </c>
      <c r="H2" s="1" t="s">
        <v>11</v>
      </c>
      <c r="I2" s="1">
        <v>-0.312</v>
      </c>
      <c r="J2" s="1">
        <v>0.14499999999999999</v>
      </c>
      <c r="K2" s="1">
        <v>1.7000000000000001E-2</v>
      </c>
      <c r="L2" s="1" t="s">
        <v>9</v>
      </c>
      <c r="M2" s="1" t="s">
        <v>8</v>
      </c>
      <c r="N2" s="1">
        <v>5.0000000000000001E-3</v>
      </c>
      <c r="O2" s="1">
        <f>0.033*I2</f>
        <v>-1.0296000000000001E-2</v>
      </c>
      <c r="P2">
        <f>SQRT(K2*K2-N2*N2-O2*O2)</f>
        <v>1.2569502138111916E-2</v>
      </c>
      <c r="Q2">
        <f>SQRT(N2*N2+O2*O2)</f>
        <v>1.1445855843928841E-2</v>
      </c>
    </row>
    <row r="3" spans="1:17" x14ac:dyDescent="0.2">
      <c r="A3" s="1" t="s">
        <v>17</v>
      </c>
      <c r="B3" s="1" t="s">
        <v>18</v>
      </c>
      <c r="C3" s="1">
        <v>510</v>
      </c>
      <c r="D3" s="1">
        <v>-1.1000000000000001</v>
      </c>
      <c r="E3" s="1">
        <v>-0.5</v>
      </c>
      <c r="F3" s="1">
        <v>-0.72</v>
      </c>
      <c r="G3" s="1">
        <v>25</v>
      </c>
      <c r="H3" s="1" t="s">
        <v>11</v>
      </c>
      <c r="I3" s="1">
        <v>-0.251</v>
      </c>
      <c r="J3" s="1">
        <v>0.03</v>
      </c>
      <c r="K3" s="1">
        <v>1.4E-2</v>
      </c>
      <c r="L3" s="1" t="s">
        <v>9</v>
      </c>
      <c r="M3" s="1" t="s">
        <v>8</v>
      </c>
      <c r="N3" s="1">
        <v>5.0000000000000001E-3</v>
      </c>
      <c r="O3" s="1">
        <f t="shared" ref="O3:O7" si="0">0.033*I3</f>
        <v>-8.2830000000000004E-3</v>
      </c>
      <c r="P3">
        <f t="shared" ref="P3:P7" si="1">SQRT(K3*K3-N3*N3-O3*O3)</f>
        <v>1.0118888822395471E-2</v>
      </c>
      <c r="Q3">
        <f t="shared" ref="Q3:Q7" si="2">SQRT(N3*N3+O3*O3)</f>
        <v>9.6751273376633144E-3</v>
      </c>
    </row>
    <row r="4" spans="1:17" x14ac:dyDescent="0.2">
      <c r="A4" s="1" t="s">
        <v>17</v>
      </c>
      <c r="B4" s="1" t="s">
        <v>18</v>
      </c>
      <c r="C4" s="1">
        <v>510</v>
      </c>
      <c r="D4" s="1">
        <v>-0.5</v>
      </c>
      <c r="E4" s="1">
        <v>0</v>
      </c>
      <c r="F4" s="1">
        <v>-0.25</v>
      </c>
      <c r="G4" s="1">
        <v>25</v>
      </c>
      <c r="H4" s="1" t="s">
        <v>11</v>
      </c>
      <c r="I4" s="1">
        <v>-0.33100000000000002</v>
      </c>
      <c r="J4" s="1">
        <v>2.3E-2</v>
      </c>
      <c r="K4" s="1">
        <v>1.4E-2</v>
      </c>
      <c r="L4" s="1" t="s">
        <v>9</v>
      </c>
      <c r="M4" s="1" t="s">
        <v>8</v>
      </c>
      <c r="N4" s="1">
        <v>5.0000000000000001E-3</v>
      </c>
      <c r="O4" s="1">
        <f t="shared" si="0"/>
        <v>-1.0923E-2</v>
      </c>
      <c r="P4">
        <f t="shared" si="1"/>
        <v>7.1894416333954615E-3</v>
      </c>
      <c r="Q4">
        <f t="shared" si="2"/>
        <v>1.2012990010817457E-2</v>
      </c>
    </row>
    <row r="5" spans="1:17" x14ac:dyDescent="0.2">
      <c r="A5" s="1" t="s">
        <v>17</v>
      </c>
      <c r="B5" s="1" t="s">
        <v>18</v>
      </c>
      <c r="C5" s="1">
        <v>510</v>
      </c>
      <c r="D5" s="1">
        <v>0</v>
      </c>
      <c r="E5" s="1">
        <v>0.5</v>
      </c>
      <c r="F5" s="1">
        <v>0.25</v>
      </c>
      <c r="G5" s="1">
        <v>25</v>
      </c>
      <c r="H5" s="1" t="s">
        <v>11</v>
      </c>
      <c r="I5" s="1">
        <v>-0.41199999999999998</v>
      </c>
      <c r="J5" s="1">
        <v>2.3E-2</v>
      </c>
      <c r="K5" s="1">
        <v>1.6E-2</v>
      </c>
      <c r="L5" s="1" t="s">
        <v>9</v>
      </c>
      <c r="M5" s="1" t="s">
        <v>8</v>
      </c>
      <c r="N5" s="1">
        <v>5.0000000000000001E-3</v>
      </c>
      <c r="O5" s="1">
        <f t="shared" si="0"/>
        <v>-1.3596E-2</v>
      </c>
      <c r="P5">
        <f t="shared" si="1"/>
        <v>6.7932896302159802E-3</v>
      </c>
      <c r="Q5">
        <f t="shared" si="2"/>
        <v>1.4486242300886729E-2</v>
      </c>
    </row>
    <row r="6" spans="1:17" x14ac:dyDescent="0.2">
      <c r="A6" s="1" t="s">
        <v>17</v>
      </c>
      <c r="B6" s="1" t="s">
        <v>18</v>
      </c>
      <c r="C6" s="1">
        <v>510</v>
      </c>
      <c r="D6" s="1">
        <v>0.5</v>
      </c>
      <c r="E6" s="1">
        <v>1.1000000000000001</v>
      </c>
      <c r="F6" s="1">
        <v>0.72</v>
      </c>
      <c r="G6" s="1">
        <v>25</v>
      </c>
      <c r="H6" s="1" t="s">
        <v>11</v>
      </c>
      <c r="I6" s="1">
        <v>-0.53400000000000003</v>
      </c>
      <c r="J6" s="1">
        <v>2.9000000000000001E-2</v>
      </c>
      <c r="K6" s="1">
        <v>2.1999999999999999E-2</v>
      </c>
      <c r="L6" s="1" t="s">
        <v>9</v>
      </c>
      <c r="M6" s="1" t="s">
        <v>8</v>
      </c>
      <c r="N6" s="1">
        <v>5.0000000000000001E-3</v>
      </c>
      <c r="O6" s="1">
        <f t="shared" si="0"/>
        <v>-1.7622000000000002E-2</v>
      </c>
      <c r="P6">
        <f t="shared" si="1"/>
        <v>1.2184626215030145E-2</v>
      </c>
      <c r="Q6">
        <f t="shared" si="2"/>
        <v>1.8317611307154657E-2</v>
      </c>
    </row>
    <row r="7" spans="1:17" x14ac:dyDescent="0.2">
      <c r="A7" s="1" t="s">
        <v>17</v>
      </c>
      <c r="B7" s="1" t="s">
        <v>18</v>
      </c>
      <c r="C7" s="1">
        <v>510</v>
      </c>
      <c r="D7" s="1">
        <v>1.1000000000000001</v>
      </c>
      <c r="E7" s="1">
        <v>2</v>
      </c>
      <c r="F7" s="1">
        <v>1.24</v>
      </c>
      <c r="G7" s="1">
        <v>25</v>
      </c>
      <c r="H7" s="1" t="s">
        <v>11</v>
      </c>
      <c r="I7" s="1">
        <v>-0.48199999999999998</v>
      </c>
      <c r="J7" s="1">
        <v>0.14000000000000001</v>
      </c>
      <c r="K7" s="1">
        <v>2.1999999999999999E-2</v>
      </c>
      <c r="L7" s="1" t="s">
        <v>9</v>
      </c>
      <c r="M7" s="1" t="s">
        <v>8</v>
      </c>
      <c r="N7" s="1">
        <v>5.0000000000000001E-3</v>
      </c>
      <c r="O7" s="1">
        <f t="shared" si="0"/>
        <v>-1.5906E-2</v>
      </c>
      <c r="P7">
        <f t="shared" si="1"/>
        <v>1.4352670970937776E-2</v>
      </c>
      <c r="Q7">
        <f t="shared" si="2"/>
        <v>1.6673357070488233E-2</v>
      </c>
    </row>
    <row r="8" spans="1:17" x14ac:dyDescent="0.2">
      <c r="A8" s="1" t="s">
        <v>17</v>
      </c>
      <c r="B8" s="1" t="s">
        <v>18</v>
      </c>
      <c r="C8" s="1">
        <v>510</v>
      </c>
      <c r="D8" s="1">
        <v>-2</v>
      </c>
      <c r="E8" s="1">
        <v>-1.1000000000000001</v>
      </c>
      <c r="F8" s="1">
        <v>-1.27</v>
      </c>
      <c r="G8" s="1">
        <v>25</v>
      </c>
      <c r="H8" s="1" t="s">
        <v>21</v>
      </c>
      <c r="I8" s="1">
        <v>0.24099999999999999</v>
      </c>
      <c r="J8" s="1">
        <v>0.14599999999999999</v>
      </c>
      <c r="K8" s="1">
        <v>0.01</v>
      </c>
      <c r="L8" s="1" t="s">
        <v>9</v>
      </c>
      <c r="M8" s="1" t="s">
        <v>8</v>
      </c>
      <c r="N8" s="1">
        <v>5.0000000000000001E-3</v>
      </c>
      <c r="O8" s="1">
        <f>0.033*I8</f>
        <v>7.953E-3</v>
      </c>
      <c r="P8">
        <f>SQRT(K8*K8-N8*N8-O8*O8)</f>
        <v>3.4277968142817348E-3</v>
      </c>
      <c r="Q8">
        <f>SQRT(N8*N8+O8*O8)</f>
        <v>9.394158237968955E-3</v>
      </c>
    </row>
    <row r="9" spans="1:17" x14ac:dyDescent="0.2">
      <c r="A9" s="1" t="s">
        <v>17</v>
      </c>
      <c r="B9" s="1" t="s">
        <v>18</v>
      </c>
      <c r="C9" s="1">
        <v>510</v>
      </c>
      <c r="D9" s="1">
        <v>-1.1000000000000001</v>
      </c>
      <c r="E9" s="1">
        <v>-0.5</v>
      </c>
      <c r="F9" s="1">
        <v>-0.74</v>
      </c>
      <c r="G9" s="1">
        <v>25</v>
      </c>
      <c r="H9" s="1" t="s">
        <v>21</v>
      </c>
      <c r="I9" s="1">
        <v>0.26</v>
      </c>
      <c r="J9" s="1">
        <v>5.0999999999999997E-2</v>
      </c>
      <c r="K9" s="1">
        <v>0.01</v>
      </c>
      <c r="L9" s="1" t="s">
        <v>9</v>
      </c>
      <c r="M9" s="1" t="s">
        <v>8</v>
      </c>
      <c r="N9" s="1">
        <v>5.0000000000000001E-3</v>
      </c>
      <c r="O9" s="1">
        <f t="shared" ref="O9:O13" si="3">0.033*I9</f>
        <v>8.5800000000000008E-3</v>
      </c>
      <c r="P9">
        <f t="shared" ref="P9:P13" si="4">SQRT(K9*K9-N9*N9-O9*O9)</f>
        <v>1.1762652762026082E-3</v>
      </c>
      <c r="Q9">
        <f t="shared" ref="Q9:Q13" si="5">SQRT(N9*N9+O9*O9)</f>
        <v>9.9305790364912772E-3</v>
      </c>
    </row>
    <row r="10" spans="1:17" x14ac:dyDescent="0.2">
      <c r="A10" s="1" t="s">
        <v>17</v>
      </c>
      <c r="B10" s="1" t="s">
        <v>18</v>
      </c>
      <c r="C10" s="1">
        <v>510</v>
      </c>
      <c r="D10" s="1">
        <v>-0.5</v>
      </c>
      <c r="E10" s="1">
        <v>0</v>
      </c>
      <c r="F10" s="1">
        <v>-0.27</v>
      </c>
      <c r="G10" s="1">
        <v>25</v>
      </c>
      <c r="H10" s="1" t="s">
        <v>21</v>
      </c>
      <c r="I10" s="1">
        <v>0.28100000000000003</v>
      </c>
      <c r="J10" s="1">
        <v>5.6000000000000001E-2</v>
      </c>
      <c r="K10" s="1">
        <v>1.0999999999999999E-2</v>
      </c>
      <c r="L10" s="1" t="s">
        <v>9</v>
      </c>
      <c r="M10" s="1" t="s">
        <v>8</v>
      </c>
      <c r="N10" s="1">
        <v>5.0000000000000001E-3</v>
      </c>
      <c r="O10" s="1">
        <f t="shared" si="3"/>
        <v>9.2730000000000017E-3</v>
      </c>
      <c r="P10">
        <f t="shared" si="4"/>
        <v>3.1640908646876683E-3</v>
      </c>
      <c r="Q10">
        <f t="shared" si="5"/>
        <v>1.0535109349218927E-2</v>
      </c>
    </row>
    <row r="11" spans="1:17" x14ac:dyDescent="0.2">
      <c r="A11" s="1" t="s">
        <v>17</v>
      </c>
      <c r="B11" s="1" t="s">
        <v>18</v>
      </c>
      <c r="C11" s="1">
        <v>510</v>
      </c>
      <c r="D11" s="1">
        <v>0</v>
      </c>
      <c r="E11" s="1">
        <v>0.5</v>
      </c>
      <c r="F11" s="1">
        <v>0.27</v>
      </c>
      <c r="G11" s="1">
        <v>25</v>
      </c>
      <c r="H11" s="1" t="s">
        <v>21</v>
      </c>
      <c r="I11" s="1">
        <v>0.23899999999999999</v>
      </c>
      <c r="J11" s="1">
        <v>5.6000000000000001E-2</v>
      </c>
      <c r="K11" s="1">
        <v>0.01</v>
      </c>
      <c r="L11" s="1" t="s">
        <v>9</v>
      </c>
      <c r="M11" s="1" t="s">
        <v>8</v>
      </c>
      <c r="N11" s="1">
        <v>5.0000000000000001E-3</v>
      </c>
      <c r="O11" s="1">
        <f t="shared" si="3"/>
        <v>7.8869999999999999E-3</v>
      </c>
      <c r="P11">
        <f t="shared" si="4"/>
        <v>3.5770422138968411E-3</v>
      </c>
      <c r="Q11">
        <f t="shared" si="5"/>
        <v>9.3383493723462711E-3</v>
      </c>
    </row>
    <row r="12" spans="1:17" x14ac:dyDescent="0.2">
      <c r="A12" s="1" t="s">
        <v>17</v>
      </c>
      <c r="B12" s="1" t="s">
        <v>18</v>
      </c>
      <c r="C12" s="1">
        <v>510</v>
      </c>
      <c r="D12" s="1">
        <v>0.5</v>
      </c>
      <c r="E12" s="1">
        <v>1.1000000000000001</v>
      </c>
      <c r="F12" s="1">
        <v>0.74</v>
      </c>
      <c r="G12" s="1">
        <v>25</v>
      </c>
      <c r="H12" s="1" t="s">
        <v>21</v>
      </c>
      <c r="I12" s="1">
        <v>0.38500000000000001</v>
      </c>
      <c r="J12" s="1">
        <v>5.0999999999999997E-2</v>
      </c>
      <c r="K12" s="1">
        <v>1.4E-2</v>
      </c>
      <c r="L12" s="1" t="s">
        <v>9</v>
      </c>
      <c r="M12" s="1" t="s">
        <v>8</v>
      </c>
      <c r="N12" s="1">
        <v>5.0000000000000001E-3</v>
      </c>
      <c r="O12" s="1">
        <f t="shared" si="3"/>
        <v>1.2705000000000001E-2</v>
      </c>
      <c r="P12">
        <f t="shared" si="4"/>
        <v>3.0956380602389527E-3</v>
      </c>
      <c r="Q12">
        <f t="shared" si="5"/>
        <v>1.3653462015181353E-2</v>
      </c>
    </row>
    <row r="13" spans="1:17" x14ac:dyDescent="0.2">
      <c r="A13" s="1" t="s">
        <v>17</v>
      </c>
      <c r="B13" s="1" t="s">
        <v>18</v>
      </c>
      <c r="C13" s="1">
        <v>510</v>
      </c>
      <c r="D13" s="1">
        <v>1.1000000000000001</v>
      </c>
      <c r="E13" s="1">
        <v>2</v>
      </c>
      <c r="F13" s="1">
        <v>1.27</v>
      </c>
      <c r="G13" s="1">
        <v>25</v>
      </c>
      <c r="H13" s="1" t="s">
        <v>21</v>
      </c>
      <c r="I13" s="1">
        <v>0.20499999999999999</v>
      </c>
      <c r="J13" s="1">
        <v>0.14799999999999999</v>
      </c>
      <c r="K13" s="1">
        <v>8.9999999999999993E-3</v>
      </c>
      <c r="L13" s="1" t="s">
        <v>9</v>
      </c>
      <c r="M13" s="1" t="s">
        <v>8</v>
      </c>
      <c r="N13" s="1">
        <v>5.0000000000000001E-3</v>
      </c>
      <c r="O13" s="1">
        <f t="shared" si="3"/>
        <v>6.7650000000000002E-3</v>
      </c>
      <c r="P13">
        <f t="shared" si="4"/>
        <v>3.1991834895798007E-3</v>
      </c>
      <c r="Q13">
        <f t="shared" si="5"/>
        <v>8.4122069042552681E-3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2019-07-08T07:41:20Z</dcterms:created>
  <dcterms:modified xsi:type="dcterms:W3CDTF">2021-06-30T16:25:18Z</dcterms:modified>
</cp:coreProperties>
</file>