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n/Downloads/"/>
    </mc:Choice>
  </mc:AlternateContent>
  <xr:revisionPtr revIDLastSave="0" documentId="13_ncr:1_{17D51D62-ED5B-DC40-9F7F-3EDE3E0FC301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final result" sheetId="14" r:id="rId1"/>
    <sheet name="n050_d005" sheetId="15" r:id="rId2"/>
    <sheet name="n050_d015" sheetId="16" r:id="rId3"/>
    <sheet name="n050_d030" sheetId="17" r:id="rId4"/>
    <sheet name="n050_d050" sheetId="18" r:id="rId5"/>
    <sheet name="n050_d070" sheetId="19" r:id="rId6"/>
    <sheet name="n100_d005" sheetId="1" r:id="rId7"/>
    <sheet name="n100_d015" sheetId="2" r:id="rId8"/>
    <sheet name="n100_d030" sheetId="3" r:id="rId9"/>
    <sheet name="n100_d050" sheetId="4" r:id="rId10"/>
    <sheet name="n100_d070" sheetId="5" r:id="rId11"/>
    <sheet name="n150_d005" sheetId="6" r:id="rId12"/>
    <sheet name="n150_d015" sheetId="7" r:id="rId13"/>
    <sheet name="n150_d100" sheetId="8" r:id="rId14"/>
    <sheet name="n200_d005" sheetId="9" r:id="rId15"/>
    <sheet name="n200_d015" sheetId="10" r:id="rId16"/>
    <sheet name="n250_d005" sheetId="11" r:id="rId17"/>
    <sheet name="n250_d050" sheetId="12" r:id="rId18"/>
    <sheet name="n250_d070" sheetId="13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7" i="5" l="1"/>
  <c r="AG13" i="5"/>
  <c r="AH13" i="5" s="1"/>
  <c r="AI13" i="5"/>
  <c r="AJ13" i="5"/>
  <c r="AK13" i="5"/>
  <c r="AG32" i="15"/>
  <c r="AH32" i="15" s="1"/>
  <c r="AI37" i="15"/>
  <c r="AJ37" i="15"/>
  <c r="AK37" i="15"/>
  <c r="AK91" i="15"/>
  <c r="AJ91" i="15"/>
  <c r="AI91" i="15"/>
  <c r="AK90" i="15"/>
  <c r="AJ90" i="15"/>
  <c r="AI90" i="15"/>
  <c r="AK89" i="15"/>
  <c r="AJ89" i="15"/>
  <c r="AI89" i="15"/>
  <c r="AK88" i="15"/>
  <c r="AJ88" i="15"/>
  <c r="AI88" i="15"/>
  <c r="AK87" i="15"/>
  <c r="AJ87" i="15"/>
  <c r="AI87" i="15"/>
  <c r="AK86" i="15"/>
  <c r="AJ86" i="15"/>
  <c r="AI86" i="15"/>
  <c r="AG86" i="15"/>
  <c r="AH86" i="15" s="1"/>
  <c r="AK85" i="15"/>
  <c r="AJ85" i="15"/>
  <c r="AI85" i="15"/>
  <c r="AK84" i="15"/>
  <c r="AJ84" i="15"/>
  <c r="AI84" i="15"/>
  <c r="AK83" i="15"/>
  <c r="AJ83" i="15"/>
  <c r="AI83" i="15"/>
  <c r="AK82" i="15"/>
  <c r="AJ82" i="15"/>
  <c r="AI82" i="15"/>
  <c r="AK81" i="15"/>
  <c r="AJ81" i="15"/>
  <c r="AI81" i="15"/>
  <c r="AK80" i="15"/>
  <c r="AJ80" i="15"/>
  <c r="AI80" i="15"/>
  <c r="AG80" i="15"/>
  <c r="AG81" i="15" s="1"/>
  <c r="AK79" i="15"/>
  <c r="AJ79" i="15"/>
  <c r="AI79" i="15"/>
  <c r="AK78" i="15"/>
  <c r="AJ78" i="15"/>
  <c r="AI78" i="15"/>
  <c r="AK77" i="15"/>
  <c r="AJ77" i="15"/>
  <c r="AI77" i="15"/>
  <c r="AK76" i="15"/>
  <c r="AJ76" i="15"/>
  <c r="AI76" i="15"/>
  <c r="AK75" i="15"/>
  <c r="AJ75" i="15"/>
  <c r="AI75" i="15"/>
  <c r="AK74" i="15"/>
  <c r="AJ74" i="15"/>
  <c r="AI74" i="15"/>
  <c r="AG74" i="15"/>
  <c r="AH74" i="15" s="1"/>
  <c r="AK73" i="15"/>
  <c r="AJ73" i="15"/>
  <c r="AI73" i="15"/>
  <c r="AK72" i="15"/>
  <c r="AJ72" i="15"/>
  <c r="AI72" i="15"/>
  <c r="AK71" i="15"/>
  <c r="AJ71" i="15"/>
  <c r="AI71" i="15"/>
  <c r="AK70" i="15"/>
  <c r="AJ70" i="15"/>
  <c r="AI70" i="15"/>
  <c r="AK69" i="15"/>
  <c r="AJ69" i="15"/>
  <c r="AI69" i="15"/>
  <c r="AK68" i="15"/>
  <c r="AJ68" i="15"/>
  <c r="AI68" i="15"/>
  <c r="AG68" i="15"/>
  <c r="AG69" i="15" s="1"/>
  <c r="AK67" i="15"/>
  <c r="AJ67" i="15"/>
  <c r="AI67" i="15"/>
  <c r="AK66" i="15"/>
  <c r="AJ66" i="15"/>
  <c r="AI66" i="15"/>
  <c r="AK65" i="15"/>
  <c r="AJ65" i="15"/>
  <c r="AI65" i="15"/>
  <c r="AK64" i="15"/>
  <c r="AJ64" i="15"/>
  <c r="AI64" i="15"/>
  <c r="AK63" i="15"/>
  <c r="AJ63" i="15"/>
  <c r="AI63" i="15"/>
  <c r="AK62" i="15"/>
  <c r="AJ62" i="15"/>
  <c r="AI62" i="15"/>
  <c r="AG62" i="15"/>
  <c r="AH62" i="15" s="1"/>
  <c r="AK61" i="15"/>
  <c r="AJ61" i="15"/>
  <c r="AI61" i="15"/>
  <c r="AK60" i="15"/>
  <c r="AJ60" i="15"/>
  <c r="AI60" i="15"/>
  <c r="AK59" i="15"/>
  <c r="AJ59" i="15"/>
  <c r="AI59" i="15"/>
  <c r="AK58" i="15"/>
  <c r="AJ58" i="15"/>
  <c r="AI58" i="15"/>
  <c r="AK57" i="15"/>
  <c r="AJ57" i="15"/>
  <c r="AI57" i="15"/>
  <c r="AG57" i="15"/>
  <c r="AH57" i="15" s="1"/>
  <c r="AK56" i="15"/>
  <c r="AJ56" i="15"/>
  <c r="AI56" i="15"/>
  <c r="AG56" i="15"/>
  <c r="AH56" i="15" s="1"/>
  <c r="AK55" i="15"/>
  <c r="AJ55" i="15"/>
  <c r="AI55" i="15"/>
  <c r="AK54" i="15"/>
  <c r="AJ54" i="15"/>
  <c r="AI54" i="15"/>
  <c r="AK53" i="15"/>
  <c r="AJ53" i="15"/>
  <c r="AI53" i="15"/>
  <c r="AK52" i="15"/>
  <c r="AJ52" i="15"/>
  <c r="AI52" i="15"/>
  <c r="AK51" i="15"/>
  <c r="AJ51" i="15"/>
  <c r="AI51" i="15"/>
  <c r="AK50" i="15"/>
  <c r="AJ50" i="15"/>
  <c r="AI50" i="15"/>
  <c r="AG50" i="15"/>
  <c r="AG51" i="15" s="1"/>
  <c r="AK49" i="15"/>
  <c r="AJ49" i="15"/>
  <c r="AI49" i="15"/>
  <c r="AK48" i="15"/>
  <c r="AJ48" i="15"/>
  <c r="AI48" i="15"/>
  <c r="AK47" i="15"/>
  <c r="AJ47" i="15"/>
  <c r="AI47" i="15"/>
  <c r="AK46" i="15"/>
  <c r="AJ46" i="15"/>
  <c r="AI46" i="15"/>
  <c r="AK45" i="15"/>
  <c r="AJ45" i="15"/>
  <c r="AI45" i="15"/>
  <c r="AK44" i="15"/>
  <c r="AJ44" i="15"/>
  <c r="AI44" i="15"/>
  <c r="AG44" i="15"/>
  <c r="AG45" i="15" s="1"/>
  <c r="AK43" i="15"/>
  <c r="AJ43" i="15"/>
  <c r="AI43" i="15"/>
  <c r="AK42" i="15"/>
  <c r="AJ42" i="15"/>
  <c r="AI42" i="15"/>
  <c r="AK41" i="15"/>
  <c r="AJ41" i="15"/>
  <c r="AI41" i="15"/>
  <c r="AK40" i="15"/>
  <c r="AJ40" i="15"/>
  <c r="AI40" i="15"/>
  <c r="AK39" i="15"/>
  <c r="AJ39" i="15"/>
  <c r="AI39" i="15"/>
  <c r="AK38" i="15"/>
  <c r="AJ38" i="15"/>
  <c r="AI38" i="15"/>
  <c r="AG38" i="15"/>
  <c r="AH38" i="15" s="1"/>
  <c r="AK36" i="15"/>
  <c r="AJ36" i="15"/>
  <c r="AI36" i="15"/>
  <c r="AK35" i="15"/>
  <c r="AJ35" i="15"/>
  <c r="AI35" i="15"/>
  <c r="AK34" i="15"/>
  <c r="AJ34" i="15"/>
  <c r="AI34" i="15"/>
  <c r="AK33" i="15"/>
  <c r="AJ33" i="15"/>
  <c r="AI33" i="15"/>
  <c r="AK32" i="15"/>
  <c r="AJ32" i="15"/>
  <c r="AI32" i="15"/>
  <c r="AK31" i="15"/>
  <c r="AJ31" i="15"/>
  <c r="AI31" i="15"/>
  <c r="AK30" i="15"/>
  <c r="AJ30" i="15"/>
  <c r="AI30" i="15"/>
  <c r="AK29" i="15"/>
  <c r="AJ29" i="15"/>
  <c r="AI29" i="15"/>
  <c r="AK28" i="15"/>
  <c r="AJ28" i="15"/>
  <c r="AI28" i="15"/>
  <c r="AK27" i="15"/>
  <c r="AJ27" i="15"/>
  <c r="AI27" i="15"/>
  <c r="AK26" i="15"/>
  <c r="AJ26" i="15"/>
  <c r="AI26" i="15"/>
  <c r="AG26" i="15"/>
  <c r="AG27" i="15" s="1"/>
  <c r="AK25" i="15"/>
  <c r="AJ25" i="15"/>
  <c r="AI25" i="15"/>
  <c r="AK24" i="15"/>
  <c r="AJ24" i="15"/>
  <c r="AI24" i="15"/>
  <c r="AK23" i="15"/>
  <c r="AJ23" i="15"/>
  <c r="AI23" i="15"/>
  <c r="AK22" i="15"/>
  <c r="AJ22" i="15"/>
  <c r="AI22" i="15"/>
  <c r="AK21" i="15"/>
  <c r="AJ21" i="15"/>
  <c r="AI21" i="15"/>
  <c r="AG21" i="15"/>
  <c r="AG22" i="15" s="1"/>
  <c r="AK20" i="15"/>
  <c r="AJ20" i="15"/>
  <c r="AI20" i="15"/>
  <c r="AG20" i="15"/>
  <c r="AH20" i="15" s="1"/>
  <c r="AK19" i="15"/>
  <c r="AJ19" i="15"/>
  <c r="AI19" i="15"/>
  <c r="AK18" i="15"/>
  <c r="AJ18" i="15"/>
  <c r="AI18" i="15"/>
  <c r="AK17" i="15"/>
  <c r="AJ17" i="15"/>
  <c r="AI17" i="15"/>
  <c r="AK16" i="15"/>
  <c r="AJ16" i="15"/>
  <c r="AI16" i="15"/>
  <c r="AK15" i="15"/>
  <c r="AJ15" i="15"/>
  <c r="AI15" i="15"/>
  <c r="AK14" i="15"/>
  <c r="AJ14" i="15"/>
  <c r="AI14" i="15"/>
  <c r="AG14" i="15"/>
  <c r="AH14" i="15" s="1"/>
  <c r="AK13" i="15"/>
  <c r="AJ13" i="15"/>
  <c r="AI13" i="15"/>
  <c r="AK12" i="15"/>
  <c r="AJ12" i="15"/>
  <c r="AI12" i="15"/>
  <c r="AK11" i="15"/>
  <c r="AJ11" i="15"/>
  <c r="AI11" i="15"/>
  <c r="AK10" i="15"/>
  <c r="AJ10" i="15"/>
  <c r="AI10" i="15"/>
  <c r="AK9" i="15"/>
  <c r="AJ9" i="15"/>
  <c r="AI9" i="15"/>
  <c r="AK8" i="15"/>
  <c r="AJ8" i="15"/>
  <c r="AI8" i="15"/>
  <c r="AG8" i="15"/>
  <c r="AH8" i="15" s="1"/>
  <c r="AK7" i="15"/>
  <c r="AQ7" i="15" s="1"/>
  <c r="AJ7" i="15"/>
  <c r="AI7" i="15"/>
  <c r="AK6" i="15"/>
  <c r="AQ6" i="15" s="1"/>
  <c r="AJ6" i="15"/>
  <c r="AI6" i="15"/>
  <c r="AK5" i="15"/>
  <c r="AQ5" i="15" s="1"/>
  <c r="AJ5" i="15"/>
  <c r="AI5" i="15"/>
  <c r="AK4" i="15"/>
  <c r="AQ4" i="15" s="1"/>
  <c r="AJ4" i="15"/>
  <c r="AI4" i="15"/>
  <c r="AK3" i="15"/>
  <c r="AQ3" i="15" s="1"/>
  <c r="AJ3" i="15"/>
  <c r="AI3" i="15"/>
  <c r="AK2" i="15"/>
  <c r="AQ2" i="15" s="1"/>
  <c r="AJ2" i="15"/>
  <c r="AI2" i="15"/>
  <c r="AG2" i="15"/>
  <c r="AH2" i="15" s="1"/>
  <c r="AK1" i="15"/>
  <c r="AJ1" i="15"/>
  <c r="AI1" i="15"/>
  <c r="AH15" i="16"/>
  <c r="AH39" i="16"/>
  <c r="AH63" i="16"/>
  <c r="AH69" i="16"/>
  <c r="AK73" i="16"/>
  <c r="AJ73" i="16"/>
  <c r="AI73" i="16"/>
  <c r="AK72" i="16"/>
  <c r="AJ72" i="16"/>
  <c r="AI72" i="16"/>
  <c r="AK71" i="16"/>
  <c r="AJ71" i="16"/>
  <c r="AI71" i="16"/>
  <c r="AK70" i="16"/>
  <c r="AJ70" i="16"/>
  <c r="AI70" i="16"/>
  <c r="AK69" i="16"/>
  <c r="AJ69" i="16"/>
  <c r="AI69" i="16"/>
  <c r="AK68" i="16"/>
  <c r="AJ68" i="16"/>
  <c r="AI68" i="16"/>
  <c r="AG68" i="16"/>
  <c r="AG69" i="16" s="1"/>
  <c r="AK67" i="16"/>
  <c r="AJ67" i="16"/>
  <c r="AI67" i="16"/>
  <c r="AK66" i="16"/>
  <c r="AJ66" i="16"/>
  <c r="AI66" i="16"/>
  <c r="AK65" i="16"/>
  <c r="AJ65" i="16"/>
  <c r="AI65" i="16"/>
  <c r="AK64" i="16"/>
  <c r="AJ64" i="16"/>
  <c r="AI64" i="16"/>
  <c r="AK63" i="16"/>
  <c r="AJ63" i="16"/>
  <c r="AI63" i="16"/>
  <c r="AG63" i="16"/>
  <c r="AG64" i="16" s="1"/>
  <c r="AH64" i="16" s="1"/>
  <c r="AK62" i="16"/>
  <c r="AJ62" i="16"/>
  <c r="AI62" i="16"/>
  <c r="AG62" i="16"/>
  <c r="AH62" i="16" s="1"/>
  <c r="AK61" i="16"/>
  <c r="AJ61" i="16"/>
  <c r="AI61" i="16"/>
  <c r="AK60" i="16"/>
  <c r="AJ60" i="16"/>
  <c r="AI60" i="16"/>
  <c r="AK59" i="16"/>
  <c r="AJ59" i="16"/>
  <c r="AI59" i="16"/>
  <c r="AK58" i="16"/>
  <c r="AJ58" i="16"/>
  <c r="AI58" i="16"/>
  <c r="AK57" i="16"/>
  <c r="AJ57" i="16"/>
  <c r="AI57" i="16"/>
  <c r="AK56" i="16"/>
  <c r="AJ56" i="16"/>
  <c r="AI56" i="16"/>
  <c r="AG56" i="16"/>
  <c r="AG57" i="16" s="1"/>
  <c r="AH57" i="16" s="1"/>
  <c r="AK55" i="16"/>
  <c r="AJ55" i="16"/>
  <c r="AI55" i="16"/>
  <c r="AK54" i="16"/>
  <c r="AJ54" i="16"/>
  <c r="AI54" i="16"/>
  <c r="AK53" i="16"/>
  <c r="AJ53" i="16"/>
  <c r="AI53" i="16"/>
  <c r="AK52" i="16"/>
  <c r="AJ52" i="16"/>
  <c r="AI52" i="16"/>
  <c r="AK51" i="16"/>
  <c r="AJ51" i="16"/>
  <c r="AI51" i="16"/>
  <c r="AK50" i="16"/>
  <c r="AJ50" i="16"/>
  <c r="AI50" i="16"/>
  <c r="AG50" i="16"/>
  <c r="AG51" i="16" s="1"/>
  <c r="AH51" i="16" s="1"/>
  <c r="AK49" i="16"/>
  <c r="AJ49" i="16"/>
  <c r="AI49" i="16"/>
  <c r="AK48" i="16"/>
  <c r="AJ48" i="16"/>
  <c r="AI48" i="16"/>
  <c r="AK47" i="16"/>
  <c r="AJ47" i="16"/>
  <c r="AI47" i="16"/>
  <c r="AK46" i="16"/>
  <c r="AJ46" i="16"/>
  <c r="AI46" i="16"/>
  <c r="AK45" i="16"/>
  <c r="AJ45" i="16"/>
  <c r="AI45" i="16"/>
  <c r="AK44" i="16"/>
  <c r="AJ44" i="16"/>
  <c r="AI44" i="16"/>
  <c r="AG44" i="16"/>
  <c r="AH44" i="16" s="1"/>
  <c r="AK43" i="16"/>
  <c r="AJ43" i="16"/>
  <c r="AI43" i="16"/>
  <c r="AK42" i="16"/>
  <c r="AJ42" i="16"/>
  <c r="AI42" i="16"/>
  <c r="AK41" i="16"/>
  <c r="AJ41" i="16"/>
  <c r="AI41" i="16"/>
  <c r="AK40" i="16"/>
  <c r="AJ40" i="16"/>
  <c r="AI40" i="16"/>
  <c r="AK39" i="16"/>
  <c r="AJ39" i="16"/>
  <c r="AI39" i="16"/>
  <c r="AG39" i="16"/>
  <c r="AG40" i="16" s="1"/>
  <c r="AH40" i="16" s="1"/>
  <c r="AK38" i="16"/>
  <c r="AJ38" i="16"/>
  <c r="AI38" i="16"/>
  <c r="AG38" i="16"/>
  <c r="AH38" i="16" s="1"/>
  <c r="AK37" i="16"/>
  <c r="AJ37" i="16"/>
  <c r="AI37" i="16"/>
  <c r="AK36" i="16"/>
  <c r="AJ36" i="16"/>
  <c r="AI36" i="16"/>
  <c r="AK35" i="16"/>
  <c r="AJ35" i="16"/>
  <c r="AI35" i="16"/>
  <c r="AK34" i="16"/>
  <c r="AJ34" i="16"/>
  <c r="AI34" i="16"/>
  <c r="AK33" i="16"/>
  <c r="AJ33" i="16"/>
  <c r="AI33" i="16"/>
  <c r="AG33" i="16"/>
  <c r="AH33" i="16" s="1"/>
  <c r="AK32" i="16"/>
  <c r="AJ32" i="16"/>
  <c r="AI32" i="16"/>
  <c r="AG32" i="16"/>
  <c r="AH32" i="16" s="1"/>
  <c r="AK31" i="16"/>
  <c r="AJ31" i="16"/>
  <c r="AI31" i="16"/>
  <c r="AK30" i="16"/>
  <c r="AJ30" i="16"/>
  <c r="AI30" i="16"/>
  <c r="AK29" i="16"/>
  <c r="AJ29" i="16"/>
  <c r="AI29" i="16"/>
  <c r="AK28" i="16"/>
  <c r="AJ28" i="16"/>
  <c r="AI28" i="16"/>
  <c r="AK27" i="16"/>
  <c r="AJ27" i="16"/>
  <c r="AI27" i="16"/>
  <c r="AK26" i="16"/>
  <c r="AJ26" i="16"/>
  <c r="AI26" i="16"/>
  <c r="AG26" i="16"/>
  <c r="AG27" i="16" s="1"/>
  <c r="AH27" i="16" s="1"/>
  <c r="AK25" i="16"/>
  <c r="AJ25" i="16"/>
  <c r="AI25" i="16"/>
  <c r="AK24" i="16"/>
  <c r="AJ24" i="16"/>
  <c r="AI24" i="16"/>
  <c r="AK23" i="16"/>
  <c r="AJ23" i="16"/>
  <c r="AI23" i="16"/>
  <c r="AK22" i="16"/>
  <c r="AJ22" i="16"/>
  <c r="AI22" i="16"/>
  <c r="AK21" i="16"/>
  <c r="AJ21" i="16"/>
  <c r="AI21" i="16"/>
  <c r="AK20" i="16"/>
  <c r="AJ20" i="16"/>
  <c r="AI20" i="16"/>
  <c r="AG20" i="16"/>
  <c r="AH20" i="16" s="1"/>
  <c r="AK19" i="16"/>
  <c r="AJ19" i="16"/>
  <c r="AI19" i="16"/>
  <c r="AK18" i="16"/>
  <c r="AJ18" i="16"/>
  <c r="AI18" i="16"/>
  <c r="AK17" i="16"/>
  <c r="AJ17" i="16"/>
  <c r="AI17" i="16"/>
  <c r="AK16" i="16"/>
  <c r="AJ16" i="16"/>
  <c r="AI16" i="16"/>
  <c r="AK15" i="16"/>
  <c r="AJ15" i="16"/>
  <c r="AI15" i="16"/>
  <c r="AG15" i="16"/>
  <c r="AG16" i="16" s="1"/>
  <c r="AH16" i="16" s="1"/>
  <c r="AK14" i="16"/>
  <c r="AJ14" i="16"/>
  <c r="AI14" i="16"/>
  <c r="AG14" i="16"/>
  <c r="AH14" i="16" s="1"/>
  <c r="AK13" i="16"/>
  <c r="AJ13" i="16"/>
  <c r="AI13" i="16"/>
  <c r="AK12" i="16"/>
  <c r="AJ12" i="16"/>
  <c r="AI12" i="16"/>
  <c r="AK11" i="16"/>
  <c r="AJ11" i="16"/>
  <c r="AI11" i="16"/>
  <c r="AK10" i="16"/>
  <c r="AJ10" i="16"/>
  <c r="AI10" i="16"/>
  <c r="AK9" i="16"/>
  <c r="AJ9" i="16"/>
  <c r="AI9" i="16"/>
  <c r="AG9" i="16"/>
  <c r="AH9" i="16" s="1"/>
  <c r="AK8" i="16"/>
  <c r="AJ8" i="16"/>
  <c r="AI8" i="16"/>
  <c r="AG8" i="16"/>
  <c r="AH8" i="16" s="1"/>
  <c r="AK7" i="16"/>
  <c r="AQ7" i="16" s="1"/>
  <c r="AJ7" i="16"/>
  <c r="AI7" i="16"/>
  <c r="AK6" i="16"/>
  <c r="AQ6" i="16" s="1"/>
  <c r="AJ6" i="16"/>
  <c r="AI6" i="16"/>
  <c r="AQ5" i="16"/>
  <c r="AK5" i="16"/>
  <c r="AJ5" i="16"/>
  <c r="AI5" i="16"/>
  <c r="AK4" i="16"/>
  <c r="AQ4" i="16" s="1"/>
  <c r="AJ4" i="16"/>
  <c r="AI4" i="16"/>
  <c r="AK3" i="16"/>
  <c r="AQ3" i="16" s="1"/>
  <c r="AJ3" i="16"/>
  <c r="AI3" i="16"/>
  <c r="AK2" i="16"/>
  <c r="AQ2" i="16" s="1"/>
  <c r="AJ2" i="16"/>
  <c r="AI2" i="16"/>
  <c r="AG2" i="16"/>
  <c r="AH2" i="16" s="1"/>
  <c r="AK1" i="16"/>
  <c r="AJ1" i="16"/>
  <c r="AI1" i="16"/>
  <c r="AK19" i="17"/>
  <c r="AJ19" i="17"/>
  <c r="AI19" i="17"/>
  <c r="AK18" i="17"/>
  <c r="AJ18" i="17"/>
  <c r="AI18" i="17"/>
  <c r="AK17" i="17"/>
  <c r="AJ17" i="17"/>
  <c r="AI17" i="17"/>
  <c r="AK16" i="17"/>
  <c r="AJ16" i="17"/>
  <c r="AI16" i="17"/>
  <c r="AK15" i="17"/>
  <c r="AJ15" i="17"/>
  <c r="AI15" i="17"/>
  <c r="AK14" i="17"/>
  <c r="AJ14" i="17"/>
  <c r="AI14" i="17"/>
  <c r="AG14" i="17"/>
  <c r="AG15" i="17" s="1"/>
  <c r="AK13" i="17"/>
  <c r="AJ13" i="17"/>
  <c r="AI13" i="17"/>
  <c r="AK12" i="17"/>
  <c r="AJ12" i="17"/>
  <c r="AI12" i="17"/>
  <c r="AK11" i="17"/>
  <c r="AJ11" i="17"/>
  <c r="AI11" i="17"/>
  <c r="AK10" i="17"/>
  <c r="AJ10" i="17"/>
  <c r="AI10" i="17"/>
  <c r="AK9" i="17"/>
  <c r="AJ9" i="17"/>
  <c r="AI9" i="17"/>
  <c r="AK8" i="17"/>
  <c r="AJ8" i="17"/>
  <c r="AI8" i="17"/>
  <c r="AG8" i="17"/>
  <c r="AG9" i="17" s="1"/>
  <c r="AK7" i="17"/>
  <c r="AQ7" i="17" s="1"/>
  <c r="AJ7" i="17"/>
  <c r="AI7" i="17"/>
  <c r="AK6" i="17"/>
  <c r="AQ6" i="17" s="1"/>
  <c r="AJ6" i="17"/>
  <c r="AI6" i="17"/>
  <c r="AK5" i="17"/>
  <c r="AQ5" i="17" s="1"/>
  <c r="AJ5" i="17"/>
  <c r="AI5" i="17"/>
  <c r="AK4" i="17"/>
  <c r="AQ4" i="17" s="1"/>
  <c r="AJ4" i="17"/>
  <c r="AI4" i="17"/>
  <c r="AK3" i="17"/>
  <c r="AQ3" i="17" s="1"/>
  <c r="AJ3" i="17"/>
  <c r="AI3" i="17"/>
  <c r="AK2" i="17"/>
  <c r="AQ2" i="17" s="1"/>
  <c r="AJ2" i="17"/>
  <c r="AI2" i="17"/>
  <c r="AG2" i="17"/>
  <c r="AG3" i="17" s="1"/>
  <c r="AK13" i="18"/>
  <c r="AJ13" i="18"/>
  <c r="AI13" i="18"/>
  <c r="AK12" i="18"/>
  <c r="AJ12" i="18"/>
  <c r="AI12" i="18"/>
  <c r="AK11" i="18"/>
  <c r="AJ11" i="18"/>
  <c r="AI11" i="18"/>
  <c r="AK10" i="18"/>
  <c r="AJ10" i="18"/>
  <c r="AI10" i="18"/>
  <c r="AK9" i="18"/>
  <c r="AJ9" i="18"/>
  <c r="AI9" i="18"/>
  <c r="AK8" i="18"/>
  <c r="AJ8" i="18"/>
  <c r="AI8" i="18"/>
  <c r="AG8" i="18"/>
  <c r="AG9" i="18" s="1"/>
  <c r="AQ7" i="18"/>
  <c r="AK7" i="18"/>
  <c r="AJ7" i="18"/>
  <c r="AI7" i="18"/>
  <c r="AK6" i="18"/>
  <c r="AQ6" i="18" s="1"/>
  <c r="AJ6" i="18"/>
  <c r="AI6" i="18"/>
  <c r="AK5" i="18"/>
  <c r="AQ5" i="18" s="1"/>
  <c r="AJ5" i="18"/>
  <c r="AI5" i="18"/>
  <c r="AK4" i="18"/>
  <c r="AQ4" i="18" s="1"/>
  <c r="AJ4" i="18"/>
  <c r="AI4" i="18"/>
  <c r="AK3" i="18"/>
  <c r="AQ3" i="18" s="1"/>
  <c r="AJ3" i="18"/>
  <c r="AI3" i="18"/>
  <c r="AK2" i="18"/>
  <c r="AQ2" i="18" s="1"/>
  <c r="AJ2" i="18"/>
  <c r="AI2" i="18"/>
  <c r="AG2" i="18"/>
  <c r="AG3" i="18" s="1"/>
  <c r="AK13" i="19"/>
  <c r="AJ13" i="19"/>
  <c r="AI13" i="19"/>
  <c r="AK12" i="19"/>
  <c r="AJ12" i="19"/>
  <c r="AI12" i="19"/>
  <c r="AK11" i="19"/>
  <c r="AJ11" i="19"/>
  <c r="AI11" i="19"/>
  <c r="AK10" i="19"/>
  <c r="AJ10" i="19"/>
  <c r="AI10" i="19"/>
  <c r="AK9" i="19"/>
  <c r="AJ9" i="19"/>
  <c r="AI9" i="19"/>
  <c r="AK8" i="19"/>
  <c r="AJ8" i="19"/>
  <c r="AI8" i="19"/>
  <c r="AG8" i="19"/>
  <c r="AG9" i="19" s="1"/>
  <c r="AK7" i="19"/>
  <c r="AQ7" i="19" s="1"/>
  <c r="AJ7" i="19"/>
  <c r="AI7" i="19"/>
  <c r="AK6" i="19"/>
  <c r="AQ6" i="19" s="1"/>
  <c r="AJ6" i="19"/>
  <c r="AI6" i="19"/>
  <c r="AK5" i="19"/>
  <c r="AQ5" i="19" s="1"/>
  <c r="AJ5" i="19"/>
  <c r="AI5" i="19"/>
  <c r="AK4" i="19"/>
  <c r="AQ4" i="19" s="1"/>
  <c r="AJ4" i="19"/>
  <c r="AI4" i="19"/>
  <c r="AK3" i="19"/>
  <c r="AQ3" i="19" s="1"/>
  <c r="AJ3" i="19"/>
  <c r="AI3" i="19"/>
  <c r="AK2" i="19"/>
  <c r="AQ2" i="19" s="1"/>
  <c r="AJ2" i="19"/>
  <c r="AI2" i="19"/>
  <c r="AG2" i="19"/>
  <c r="AG3" i="19" s="1"/>
  <c r="AK91" i="1"/>
  <c r="AJ91" i="1"/>
  <c r="AI91" i="1"/>
  <c r="AK90" i="1"/>
  <c r="AJ90" i="1"/>
  <c r="AI90" i="1"/>
  <c r="AK89" i="1"/>
  <c r="AJ89" i="1"/>
  <c r="AI89" i="1"/>
  <c r="AK88" i="1"/>
  <c r="AJ88" i="1"/>
  <c r="AI88" i="1"/>
  <c r="AK87" i="1"/>
  <c r="AJ87" i="1"/>
  <c r="AI87" i="1"/>
  <c r="AK86" i="1"/>
  <c r="AJ86" i="1"/>
  <c r="AI86" i="1"/>
  <c r="AG86" i="1"/>
  <c r="AH86" i="1" s="1"/>
  <c r="G6" i="14" s="1"/>
  <c r="AK85" i="1"/>
  <c r="AJ85" i="1"/>
  <c r="AI85" i="1"/>
  <c r="AK84" i="1"/>
  <c r="AJ84" i="1"/>
  <c r="AI84" i="1"/>
  <c r="AK83" i="1"/>
  <c r="AJ83" i="1"/>
  <c r="AI83" i="1"/>
  <c r="AK82" i="1"/>
  <c r="AJ82" i="1"/>
  <c r="AI82" i="1"/>
  <c r="AK81" i="1"/>
  <c r="AJ81" i="1"/>
  <c r="AI81" i="1"/>
  <c r="AK80" i="1"/>
  <c r="AJ80" i="1"/>
  <c r="AI80" i="1"/>
  <c r="AG80" i="1"/>
  <c r="AG81" i="1" s="1"/>
  <c r="AK79" i="1"/>
  <c r="AJ79" i="1"/>
  <c r="AI79" i="1"/>
  <c r="AK78" i="1"/>
  <c r="AJ78" i="1"/>
  <c r="AI78" i="1"/>
  <c r="AK77" i="1"/>
  <c r="AJ77" i="1"/>
  <c r="AI77" i="1"/>
  <c r="AK76" i="1"/>
  <c r="AJ76" i="1"/>
  <c r="AI76" i="1"/>
  <c r="AK75" i="1"/>
  <c r="AJ75" i="1"/>
  <c r="AI75" i="1"/>
  <c r="AK74" i="1"/>
  <c r="AJ74" i="1"/>
  <c r="AI74" i="1"/>
  <c r="AG74" i="1"/>
  <c r="AG75" i="1" s="1"/>
  <c r="AK73" i="1"/>
  <c r="AJ73" i="1"/>
  <c r="AI73" i="1"/>
  <c r="AK72" i="1"/>
  <c r="AJ72" i="1"/>
  <c r="AI72" i="1"/>
  <c r="AK71" i="1"/>
  <c r="AJ71" i="1"/>
  <c r="AI71" i="1"/>
  <c r="AK70" i="1"/>
  <c r="AJ70" i="1"/>
  <c r="AI70" i="1"/>
  <c r="AK69" i="1"/>
  <c r="AJ69" i="1"/>
  <c r="AI69" i="1"/>
  <c r="AK68" i="1"/>
  <c r="AJ68" i="1"/>
  <c r="AI68" i="1"/>
  <c r="AG68" i="1"/>
  <c r="AH68" i="1" s="1"/>
  <c r="AK67" i="1"/>
  <c r="AJ67" i="1"/>
  <c r="AI67" i="1"/>
  <c r="AK66" i="1"/>
  <c r="AJ66" i="1"/>
  <c r="AI66" i="1"/>
  <c r="AK65" i="1"/>
  <c r="AJ65" i="1"/>
  <c r="AI65" i="1"/>
  <c r="AK64" i="1"/>
  <c r="AJ64" i="1"/>
  <c r="AI64" i="1"/>
  <c r="AK63" i="1"/>
  <c r="AJ63" i="1"/>
  <c r="AI63" i="1"/>
  <c r="AK62" i="1"/>
  <c r="AJ62" i="1"/>
  <c r="AI62" i="1"/>
  <c r="AG62" i="1"/>
  <c r="AH62" i="1" s="1"/>
  <c r="AK61" i="1"/>
  <c r="AJ61" i="1"/>
  <c r="AI61" i="1"/>
  <c r="AK60" i="1"/>
  <c r="AJ60" i="1"/>
  <c r="AI60" i="1"/>
  <c r="AK59" i="1"/>
  <c r="AJ59" i="1"/>
  <c r="AI59" i="1"/>
  <c r="AK58" i="1"/>
  <c r="AJ58" i="1"/>
  <c r="AI58" i="1"/>
  <c r="AK57" i="1"/>
  <c r="AJ57" i="1"/>
  <c r="AI57" i="1"/>
  <c r="AK56" i="1"/>
  <c r="AJ56" i="1"/>
  <c r="AI56" i="1"/>
  <c r="AG56" i="1"/>
  <c r="AG57" i="1" s="1"/>
  <c r="AK55" i="1"/>
  <c r="AJ55" i="1"/>
  <c r="AI55" i="1"/>
  <c r="AK54" i="1"/>
  <c r="AJ54" i="1"/>
  <c r="AI54" i="1"/>
  <c r="AK53" i="1"/>
  <c r="AJ53" i="1"/>
  <c r="AI53" i="1"/>
  <c r="AK52" i="1"/>
  <c r="AJ52" i="1"/>
  <c r="AI52" i="1"/>
  <c r="AK51" i="1"/>
  <c r="AJ51" i="1"/>
  <c r="AI51" i="1"/>
  <c r="AK50" i="1"/>
  <c r="AJ50" i="1"/>
  <c r="AI50" i="1"/>
  <c r="AG50" i="1"/>
  <c r="AG51" i="1" s="1"/>
  <c r="AK49" i="1"/>
  <c r="AJ49" i="1"/>
  <c r="AI49" i="1"/>
  <c r="AK48" i="1"/>
  <c r="AJ48" i="1"/>
  <c r="AI48" i="1"/>
  <c r="AK47" i="1"/>
  <c r="AJ47" i="1"/>
  <c r="AI47" i="1"/>
  <c r="AK46" i="1"/>
  <c r="AJ46" i="1"/>
  <c r="AI46" i="1"/>
  <c r="AK45" i="1"/>
  <c r="AJ45" i="1"/>
  <c r="AI45" i="1"/>
  <c r="AK44" i="1"/>
  <c r="AJ44" i="1"/>
  <c r="AI44" i="1"/>
  <c r="AG44" i="1"/>
  <c r="AH44" i="1" s="1"/>
  <c r="AK43" i="1"/>
  <c r="AJ43" i="1"/>
  <c r="AI43" i="1"/>
  <c r="AK42" i="1"/>
  <c r="AJ42" i="1"/>
  <c r="AI42" i="1"/>
  <c r="AK41" i="1"/>
  <c r="AJ41" i="1"/>
  <c r="AI41" i="1"/>
  <c r="AK40" i="1"/>
  <c r="AJ40" i="1"/>
  <c r="AI40" i="1"/>
  <c r="AK39" i="1"/>
  <c r="AJ39" i="1"/>
  <c r="AI39" i="1"/>
  <c r="AK38" i="1"/>
  <c r="AJ38" i="1"/>
  <c r="AI38" i="1"/>
  <c r="AG38" i="1"/>
  <c r="AH38" i="1" s="1"/>
  <c r="AK37" i="1"/>
  <c r="AJ37" i="1"/>
  <c r="AI37" i="1"/>
  <c r="AK36" i="1"/>
  <c r="AJ36" i="1"/>
  <c r="AI36" i="1"/>
  <c r="AK35" i="1"/>
  <c r="AJ35" i="1"/>
  <c r="AI35" i="1"/>
  <c r="AK34" i="1"/>
  <c r="AJ34" i="1"/>
  <c r="AI34" i="1"/>
  <c r="AK33" i="1"/>
  <c r="AJ33" i="1"/>
  <c r="AI33" i="1"/>
  <c r="AK32" i="1"/>
  <c r="AJ32" i="1"/>
  <c r="AI32" i="1"/>
  <c r="AG32" i="1"/>
  <c r="AG33" i="1" s="1"/>
  <c r="AK31" i="1"/>
  <c r="AJ31" i="1"/>
  <c r="AI31" i="1"/>
  <c r="AK30" i="1"/>
  <c r="AJ30" i="1"/>
  <c r="AI30" i="1"/>
  <c r="AK29" i="1"/>
  <c r="AJ29" i="1"/>
  <c r="AI29" i="1"/>
  <c r="AK28" i="1"/>
  <c r="AJ28" i="1"/>
  <c r="AI28" i="1"/>
  <c r="AK27" i="1"/>
  <c r="AJ27" i="1"/>
  <c r="AI27" i="1"/>
  <c r="AK26" i="1"/>
  <c r="AJ26" i="1"/>
  <c r="AI26" i="1"/>
  <c r="AG26" i="1"/>
  <c r="AG27" i="1" s="1"/>
  <c r="AK25" i="1"/>
  <c r="AJ25" i="1"/>
  <c r="AI25" i="1"/>
  <c r="AK24" i="1"/>
  <c r="AJ24" i="1"/>
  <c r="AI24" i="1"/>
  <c r="AK23" i="1"/>
  <c r="AJ23" i="1"/>
  <c r="AI23" i="1"/>
  <c r="AK22" i="1"/>
  <c r="AJ22" i="1"/>
  <c r="AI22" i="1"/>
  <c r="AK21" i="1"/>
  <c r="AJ21" i="1"/>
  <c r="AI21" i="1"/>
  <c r="AK20" i="1"/>
  <c r="AJ20" i="1"/>
  <c r="AI20" i="1"/>
  <c r="AG20" i="1"/>
  <c r="AH20" i="1" s="1"/>
  <c r="AK19" i="1"/>
  <c r="AJ19" i="1"/>
  <c r="AI19" i="1"/>
  <c r="AK18" i="1"/>
  <c r="AJ18" i="1"/>
  <c r="AI18" i="1"/>
  <c r="AK17" i="1"/>
  <c r="AJ17" i="1"/>
  <c r="AI17" i="1"/>
  <c r="AK16" i="1"/>
  <c r="AJ16" i="1"/>
  <c r="AI16" i="1"/>
  <c r="AK15" i="1"/>
  <c r="AJ15" i="1"/>
  <c r="AI15" i="1"/>
  <c r="AK14" i="1"/>
  <c r="AJ14" i="1"/>
  <c r="AI14" i="1"/>
  <c r="AG14" i="1"/>
  <c r="AH14" i="1" s="1"/>
  <c r="AK13" i="1"/>
  <c r="AJ13" i="1"/>
  <c r="AI13" i="1"/>
  <c r="AK12" i="1"/>
  <c r="AJ12" i="1"/>
  <c r="AI12" i="1"/>
  <c r="AK11" i="1"/>
  <c r="AJ11" i="1"/>
  <c r="AI11" i="1"/>
  <c r="AK10" i="1"/>
  <c r="AJ10" i="1"/>
  <c r="AI10" i="1"/>
  <c r="AK9" i="1"/>
  <c r="AJ9" i="1"/>
  <c r="AI9" i="1"/>
  <c r="AK8" i="1"/>
  <c r="AJ8" i="1"/>
  <c r="AI8" i="1"/>
  <c r="AG8" i="1"/>
  <c r="AG9" i="1" s="1"/>
  <c r="AK7" i="1"/>
  <c r="AQ7" i="1" s="1"/>
  <c r="AJ7" i="1"/>
  <c r="AI7" i="1"/>
  <c r="AK6" i="1"/>
  <c r="AQ6" i="1" s="1"/>
  <c r="AJ6" i="1"/>
  <c r="AI6" i="1"/>
  <c r="AK5" i="1"/>
  <c r="AQ5" i="1" s="1"/>
  <c r="AJ5" i="1"/>
  <c r="AI5" i="1"/>
  <c r="AK4" i="1"/>
  <c r="AQ4" i="1" s="1"/>
  <c r="AJ4" i="1"/>
  <c r="AI4" i="1"/>
  <c r="AK3" i="1"/>
  <c r="AQ3" i="1" s="1"/>
  <c r="AJ3" i="1"/>
  <c r="AI3" i="1"/>
  <c r="AK2" i="1"/>
  <c r="AQ2" i="1" s="1"/>
  <c r="AJ2" i="1"/>
  <c r="AI2" i="1"/>
  <c r="AG2" i="1"/>
  <c r="AH2" i="1" s="1"/>
  <c r="AK1" i="1"/>
  <c r="AJ1" i="1"/>
  <c r="AI1" i="1"/>
  <c r="AK55" i="2"/>
  <c r="AJ55" i="2"/>
  <c r="AI55" i="2"/>
  <c r="AK54" i="2"/>
  <c r="AJ54" i="2"/>
  <c r="AI54" i="2"/>
  <c r="AK53" i="2"/>
  <c r="AJ53" i="2"/>
  <c r="AI53" i="2"/>
  <c r="AK52" i="2"/>
  <c r="AJ52" i="2"/>
  <c r="AI52" i="2"/>
  <c r="AK51" i="2"/>
  <c r="AJ51" i="2"/>
  <c r="AI51" i="2"/>
  <c r="AK50" i="2"/>
  <c r="AJ50" i="2"/>
  <c r="AI50" i="2"/>
  <c r="AG50" i="2"/>
  <c r="AH50" i="2" s="1"/>
  <c r="AK49" i="2"/>
  <c r="AJ49" i="2"/>
  <c r="AI49" i="2"/>
  <c r="AK48" i="2"/>
  <c r="AJ48" i="2"/>
  <c r="AI48" i="2"/>
  <c r="AK47" i="2"/>
  <c r="AJ47" i="2"/>
  <c r="AI47" i="2"/>
  <c r="AK46" i="2"/>
  <c r="AJ46" i="2"/>
  <c r="AI46" i="2"/>
  <c r="AK45" i="2"/>
  <c r="AJ45" i="2"/>
  <c r="AI45" i="2"/>
  <c r="AG45" i="2"/>
  <c r="AG46" i="2" s="1"/>
  <c r="AG47" i="2" s="1"/>
  <c r="AK44" i="2"/>
  <c r="AJ44" i="2"/>
  <c r="AI44" i="2"/>
  <c r="AG44" i="2"/>
  <c r="AH44" i="2" s="1"/>
  <c r="AK43" i="2"/>
  <c r="AJ43" i="2"/>
  <c r="AI43" i="2"/>
  <c r="AK42" i="2"/>
  <c r="AJ42" i="2"/>
  <c r="AI42" i="2"/>
  <c r="AK41" i="2"/>
  <c r="AJ41" i="2"/>
  <c r="AI41" i="2"/>
  <c r="AK40" i="2"/>
  <c r="AJ40" i="2"/>
  <c r="AI40" i="2"/>
  <c r="AK39" i="2"/>
  <c r="AJ39" i="2"/>
  <c r="AI39" i="2"/>
  <c r="AK38" i="2"/>
  <c r="AJ38" i="2"/>
  <c r="AI38" i="2"/>
  <c r="AG38" i="2"/>
  <c r="AG39" i="2" s="1"/>
  <c r="AK37" i="2"/>
  <c r="AJ37" i="2"/>
  <c r="AI37" i="2"/>
  <c r="AK36" i="2"/>
  <c r="AJ36" i="2"/>
  <c r="AI36" i="2"/>
  <c r="AK35" i="2"/>
  <c r="AJ35" i="2"/>
  <c r="AI35" i="2"/>
  <c r="AK34" i="2"/>
  <c r="AJ34" i="2"/>
  <c r="AI34" i="2"/>
  <c r="AK33" i="2"/>
  <c r="AJ33" i="2"/>
  <c r="AI33" i="2"/>
  <c r="AK32" i="2"/>
  <c r="AJ32" i="2"/>
  <c r="AI32" i="2"/>
  <c r="AG32" i="2"/>
  <c r="AG33" i="2" s="1"/>
  <c r="AK31" i="2"/>
  <c r="AJ31" i="2"/>
  <c r="AI31" i="2"/>
  <c r="AK30" i="2"/>
  <c r="AJ30" i="2"/>
  <c r="AI30" i="2"/>
  <c r="AK29" i="2"/>
  <c r="AJ29" i="2"/>
  <c r="AI29" i="2"/>
  <c r="AK28" i="2"/>
  <c r="AJ28" i="2"/>
  <c r="AI28" i="2"/>
  <c r="AK27" i="2"/>
  <c r="AJ27" i="2"/>
  <c r="AI27" i="2"/>
  <c r="AK26" i="2"/>
  <c r="AJ26" i="2"/>
  <c r="AI26" i="2"/>
  <c r="AG26" i="2"/>
  <c r="AH26" i="2" s="1"/>
  <c r="AK25" i="2"/>
  <c r="AJ25" i="2"/>
  <c r="AI25" i="2"/>
  <c r="AK24" i="2"/>
  <c r="AJ24" i="2"/>
  <c r="AI24" i="2"/>
  <c r="AK23" i="2"/>
  <c r="AJ23" i="2"/>
  <c r="AI23" i="2"/>
  <c r="AK22" i="2"/>
  <c r="AJ22" i="2"/>
  <c r="AI22" i="2"/>
  <c r="AK21" i="2"/>
  <c r="AJ21" i="2"/>
  <c r="AI21" i="2"/>
  <c r="AK20" i="2"/>
  <c r="AJ20" i="2"/>
  <c r="AI20" i="2"/>
  <c r="AG20" i="2"/>
  <c r="AH20" i="2" s="1"/>
  <c r="AK19" i="2"/>
  <c r="AJ19" i="2"/>
  <c r="AI19" i="2"/>
  <c r="AK18" i="2"/>
  <c r="AJ18" i="2"/>
  <c r="AI18" i="2"/>
  <c r="AK17" i="2"/>
  <c r="AJ17" i="2"/>
  <c r="AI17" i="2"/>
  <c r="AK16" i="2"/>
  <c r="AJ16" i="2"/>
  <c r="AI16" i="2"/>
  <c r="AK15" i="2"/>
  <c r="AJ15" i="2"/>
  <c r="AI15" i="2"/>
  <c r="AK14" i="2"/>
  <c r="AJ14" i="2"/>
  <c r="AI14" i="2"/>
  <c r="AG14" i="2"/>
  <c r="AG15" i="2" s="1"/>
  <c r="AK13" i="2"/>
  <c r="AJ13" i="2"/>
  <c r="AI13" i="2"/>
  <c r="AK12" i="2"/>
  <c r="AJ12" i="2"/>
  <c r="AI12" i="2"/>
  <c r="AK11" i="2"/>
  <c r="AJ11" i="2"/>
  <c r="AI11" i="2"/>
  <c r="AK10" i="2"/>
  <c r="AJ10" i="2"/>
  <c r="AI10" i="2"/>
  <c r="AK9" i="2"/>
  <c r="AJ9" i="2"/>
  <c r="AI9" i="2"/>
  <c r="AG9" i="2"/>
  <c r="AG10" i="2" s="1"/>
  <c r="AK8" i="2"/>
  <c r="AJ8" i="2"/>
  <c r="AI8" i="2"/>
  <c r="AG8" i="2"/>
  <c r="AH8" i="2" s="1"/>
  <c r="AK7" i="2"/>
  <c r="AQ7" i="2" s="1"/>
  <c r="AJ7" i="2"/>
  <c r="AI7" i="2"/>
  <c r="AK6" i="2"/>
  <c r="AQ6" i="2" s="1"/>
  <c r="AJ6" i="2"/>
  <c r="AI6" i="2"/>
  <c r="AK5" i="2"/>
  <c r="AQ5" i="2" s="1"/>
  <c r="AJ5" i="2"/>
  <c r="AI5" i="2"/>
  <c r="AK4" i="2"/>
  <c r="AQ4" i="2" s="1"/>
  <c r="AJ4" i="2"/>
  <c r="AI4" i="2"/>
  <c r="AK3" i="2"/>
  <c r="AQ3" i="2" s="1"/>
  <c r="AJ3" i="2"/>
  <c r="AI3" i="2"/>
  <c r="AK2" i="2"/>
  <c r="AQ2" i="2" s="1"/>
  <c r="AJ2" i="2"/>
  <c r="AI2" i="2"/>
  <c r="AG2" i="2"/>
  <c r="AH2" i="2" s="1"/>
  <c r="AK1" i="2"/>
  <c r="AJ1" i="2"/>
  <c r="AI1" i="2"/>
  <c r="AK19" i="3"/>
  <c r="AJ19" i="3"/>
  <c r="AI19" i="3"/>
  <c r="AK18" i="3"/>
  <c r="AJ18" i="3"/>
  <c r="AI18" i="3"/>
  <c r="AK17" i="3"/>
  <c r="AJ17" i="3"/>
  <c r="AI17" i="3"/>
  <c r="AK16" i="3"/>
  <c r="AJ16" i="3"/>
  <c r="AI16" i="3"/>
  <c r="AK15" i="3"/>
  <c r="AJ15" i="3"/>
  <c r="AI15" i="3"/>
  <c r="AK14" i="3"/>
  <c r="AJ14" i="3"/>
  <c r="AI14" i="3"/>
  <c r="AG14" i="3"/>
  <c r="AG15" i="3" s="1"/>
  <c r="AK13" i="3"/>
  <c r="AJ13" i="3"/>
  <c r="AI13" i="3"/>
  <c r="AK12" i="3"/>
  <c r="AJ12" i="3"/>
  <c r="AI12" i="3"/>
  <c r="AK11" i="3"/>
  <c r="AJ11" i="3"/>
  <c r="AI11" i="3"/>
  <c r="AK10" i="3"/>
  <c r="AJ10" i="3"/>
  <c r="AI10" i="3"/>
  <c r="AK9" i="3"/>
  <c r="AJ9" i="3"/>
  <c r="AI9" i="3"/>
  <c r="AH9" i="3"/>
  <c r="AG9" i="3"/>
  <c r="AG10" i="3" s="1"/>
  <c r="AK8" i="3"/>
  <c r="AJ8" i="3"/>
  <c r="AI8" i="3"/>
  <c r="AG8" i="3"/>
  <c r="AH8" i="3" s="1"/>
  <c r="AK7" i="3"/>
  <c r="AQ7" i="3" s="1"/>
  <c r="AJ7" i="3"/>
  <c r="AI7" i="3"/>
  <c r="AK6" i="3"/>
  <c r="AQ6" i="3" s="1"/>
  <c r="AJ6" i="3"/>
  <c r="AI6" i="3"/>
  <c r="AK5" i="3"/>
  <c r="AQ5" i="3" s="1"/>
  <c r="AJ5" i="3"/>
  <c r="AI5" i="3"/>
  <c r="AK4" i="3"/>
  <c r="AQ4" i="3" s="1"/>
  <c r="AJ4" i="3"/>
  <c r="AI4" i="3"/>
  <c r="AK3" i="3"/>
  <c r="AQ3" i="3" s="1"/>
  <c r="AJ3" i="3"/>
  <c r="AI3" i="3"/>
  <c r="AQ2" i="3"/>
  <c r="AK2" i="3"/>
  <c r="AJ2" i="3"/>
  <c r="AI2" i="3"/>
  <c r="AG2" i="3"/>
  <c r="AH2" i="3" s="1"/>
  <c r="AI1" i="3"/>
  <c r="AJ1" i="3"/>
  <c r="AK25" i="4"/>
  <c r="AJ25" i="4"/>
  <c r="AI25" i="4"/>
  <c r="AK24" i="4"/>
  <c r="AJ24" i="4"/>
  <c r="AI24" i="4"/>
  <c r="AK23" i="4"/>
  <c r="AJ23" i="4"/>
  <c r="AI23" i="4"/>
  <c r="AK22" i="4"/>
  <c r="AJ22" i="4"/>
  <c r="AI22" i="4"/>
  <c r="AK21" i="4"/>
  <c r="AJ21" i="4"/>
  <c r="AI21" i="4"/>
  <c r="AG21" i="4"/>
  <c r="AH21" i="4" s="1"/>
  <c r="AK20" i="4"/>
  <c r="AJ20" i="4"/>
  <c r="AI20" i="4"/>
  <c r="AG20" i="4"/>
  <c r="AH20" i="4" s="1"/>
  <c r="AK19" i="4"/>
  <c r="AJ19" i="4"/>
  <c r="AI19" i="4"/>
  <c r="AK18" i="4"/>
  <c r="AJ18" i="4"/>
  <c r="AI18" i="4"/>
  <c r="AK17" i="4"/>
  <c r="AJ17" i="4"/>
  <c r="AI17" i="4"/>
  <c r="AK16" i="4"/>
  <c r="AJ16" i="4"/>
  <c r="AI16" i="4"/>
  <c r="AK15" i="4"/>
  <c r="AJ15" i="4"/>
  <c r="AI15" i="4"/>
  <c r="AK14" i="4"/>
  <c r="AJ14" i="4"/>
  <c r="AI14" i="4"/>
  <c r="AG14" i="4"/>
  <c r="AG15" i="4" s="1"/>
  <c r="AK13" i="4"/>
  <c r="AJ13" i="4"/>
  <c r="AI13" i="4"/>
  <c r="AK12" i="4"/>
  <c r="AJ12" i="4"/>
  <c r="AI12" i="4"/>
  <c r="AK11" i="4"/>
  <c r="AJ11" i="4"/>
  <c r="AI11" i="4"/>
  <c r="AK10" i="4"/>
  <c r="AJ10" i="4"/>
  <c r="AI10" i="4"/>
  <c r="AK9" i="4"/>
  <c r="AJ9" i="4"/>
  <c r="AI9" i="4"/>
  <c r="AG9" i="4"/>
  <c r="AG10" i="4" s="1"/>
  <c r="AK8" i="4"/>
  <c r="AJ8" i="4"/>
  <c r="AI8" i="4"/>
  <c r="AG8" i="4"/>
  <c r="AH8" i="4" s="1"/>
  <c r="AK7" i="4"/>
  <c r="AQ7" i="4" s="1"/>
  <c r="AJ7" i="4"/>
  <c r="AI7" i="4"/>
  <c r="AK6" i="4"/>
  <c r="AQ6" i="4" s="1"/>
  <c r="AJ6" i="4"/>
  <c r="AI6" i="4"/>
  <c r="AK5" i="4"/>
  <c r="AQ5" i="4" s="1"/>
  <c r="AJ5" i="4"/>
  <c r="AI5" i="4"/>
  <c r="AK4" i="4"/>
  <c r="AQ4" i="4" s="1"/>
  <c r="AJ4" i="4"/>
  <c r="AI4" i="4"/>
  <c r="AK3" i="4"/>
  <c r="AQ3" i="4" s="1"/>
  <c r="AJ3" i="4"/>
  <c r="AI3" i="4"/>
  <c r="AK2" i="4"/>
  <c r="AQ2" i="4" s="1"/>
  <c r="AJ2" i="4"/>
  <c r="AI2" i="4"/>
  <c r="AG2" i="4"/>
  <c r="AH2" i="4" s="1"/>
  <c r="AK1" i="4"/>
  <c r="AJ1" i="4"/>
  <c r="AI1" i="4"/>
  <c r="AK12" i="5"/>
  <c r="AJ12" i="5"/>
  <c r="AI12" i="5"/>
  <c r="AK11" i="5"/>
  <c r="AJ11" i="5"/>
  <c r="AI11" i="5"/>
  <c r="AK10" i="5"/>
  <c r="AJ10" i="5"/>
  <c r="AI10" i="5"/>
  <c r="AK9" i="5"/>
  <c r="AJ9" i="5"/>
  <c r="AI9" i="5"/>
  <c r="AK8" i="5"/>
  <c r="AJ8" i="5"/>
  <c r="AI8" i="5"/>
  <c r="AG8" i="5"/>
  <c r="AG9" i="5" s="1"/>
  <c r="AK7" i="5"/>
  <c r="AQ7" i="5" s="1"/>
  <c r="AJ7" i="5"/>
  <c r="AI7" i="5"/>
  <c r="AK6" i="5"/>
  <c r="AQ6" i="5" s="1"/>
  <c r="AJ6" i="5"/>
  <c r="AI6" i="5"/>
  <c r="AK5" i="5"/>
  <c r="AQ5" i="5" s="1"/>
  <c r="AJ5" i="5"/>
  <c r="AI5" i="5"/>
  <c r="AQ4" i="5"/>
  <c r="AK4" i="5"/>
  <c r="AJ4" i="5"/>
  <c r="AI4" i="5"/>
  <c r="AK3" i="5"/>
  <c r="AQ3" i="5" s="1"/>
  <c r="AJ3" i="5"/>
  <c r="AI3" i="5"/>
  <c r="AK2" i="5"/>
  <c r="AQ2" i="5" s="1"/>
  <c r="AJ2" i="5"/>
  <c r="AI2" i="5"/>
  <c r="AG2" i="5"/>
  <c r="AH2" i="5" s="1"/>
  <c r="AI1" i="5"/>
  <c r="AJ1" i="5"/>
  <c r="AK43" i="6"/>
  <c r="AJ43" i="6"/>
  <c r="AI43" i="6"/>
  <c r="AK42" i="6"/>
  <c r="AJ42" i="6"/>
  <c r="AI42" i="6"/>
  <c r="AK41" i="6"/>
  <c r="AJ41" i="6"/>
  <c r="AI41" i="6"/>
  <c r="AK40" i="6"/>
  <c r="AJ40" i="6"/>
  <c r="AI40" i="6"/>
  <c r="AK39" i="6"/>
  <c r="AJ39" i="6"/>
  <c r="AI39" i="6"/>
  <c r="AK38" i="6"/>
  <c r="AJ38" i="6"/>
  <c r="AI38" i="6"/>
  <c r="AG38" i="6"/>
  <c r="AG39" i="6" s="1"/>
  <c r="AK37" i="6"/>
  <c r="AJ37" i="6"/>
  <c r="AI37" i="6"/>
  <c r="AK36" i="6"/>
  <c r="AJ36" i="6"/>
  <c r="AI36" i="6"/>
  <c r="AK35" i="6"/>
  <c r="AJ35" i="6"/>
  <c r="AI35" i="6"/>
  <c r="AK34" i="6"/>
  <c r="AJ34" i="6"/>
  <c r="AI34" i="6"/>
  <c r="AK33" i="6"/>
  <c r="AJ33" i="6"/>
  <c r="AI33" i="6"/>
  <c r="AK32" i="6"/>
  <c r="AJ32" i="6"/>
  <c r="AI32" i="6"/>
  <c r="AG32" i="6"/>
  <c r="AG33" i="6" s="1"/>
  <c r="AK31" i="6"/>
  <c r="AJ31" i="6"/>
  <c r="AI31" i="6"/>
  <c r="AK30" i="6"/>
  <c r="AJ30" i="6"/>
  <c r="AI30" i="6"/>
  <c r="AK29" i="6"/>
  <c r="AJ29" i="6"/>
  <c r="AI29" i="6"/>
  <c r="AK28" i="6"/>
  <c r="AJ28" i="6"/>
  <c r="AI28" i="6"/>
  <c r="AK27" i="6"/>
  <c r="AJ27" i="6"/>
  <c r="AI27" i="6"/>
  <c r="AK26" i="6"/>
  <c r="AJ26" i="6"/>
  <c r="AI26" i="6"/>
  <c r="AG26" i="6"/>
  <c r="AH26" i="6" s="1"/>
  <c r="AK25" i="6"/>
  <c r="AJ25" i="6"/>
  <c r="AI25" i="6"/>
  <c r="AK24" i="6"/>
  <c r="AJ24" i="6"/>
  <c r="AI24" i="6"/>
  <c r="AK23" i="6"/>
  <c r="AJ23" i="6"/>
  <c r="AI23" i="6"/>
  <c r="AK22" i="6"/>
  <c r="AJ22" i="6"/>
  <c r="AI22" i="6"/>
  <c r="AK21" i="6"/>
  <c r="AJ21" i="6"/>
  <c r="AI21" i="6"/>
  <c r="AK20" i="6"/>
  <c r="AJ20" i="6"/>
  <c r="AI20" i="6"/>
  <c r="AG20" i="6"/>
  <c r="AH20" i="6" s="1"/>
  <c r="AK19" i="6"/>
  <c r="AJ19" i="6"/>
  <c r="AI19" i="6"/>
  <c r="AK18" i="6"/>
  <c r="AJ18" i="6"/>
  <c r="AI18" i="6"/>
  <c r="AK17" i="6"/>
  <c r="AJ17" i="6"/>
  <c r="AI17" i="6"/>
  <c r="AK16" i="6"/>
  <c r="AJ16" i="6"/>
  <c r="AI16" i="6"/>
  <c r="AK15" i="6"/>
  <c r="AJ15" i="6"/>
  <c r="AI15" i="6"/>
  <c r="AK14" i="6"/>
  <c r="AJ14" i="6"/>
  <c r="AI14" i="6"/>
  <c r="AG14" i="6"/>
  <c r="AG15" i="6" s="1"/>
  <c r="AK13" i="6"/>
  <c r="AJ13" i="6"/>
  <c r="AI13" i="6"/>
  <c r="AK12" i="6"/>
  <c r="AJ12" i="6"/>
  <c r="AI12" i="6"/>
  <c r="AK11" i="6"/>
  <c r="AJ11" i="6"/>
  <c r="AI11" i="6"/>
  <c r="AK10" i="6"/>
  <c r="AJ10" i="6"/>
  <c r="AI10" i="6"/>
  <c r="AK9" i="6"/>
  <c r="AJ9" i="6"/>
  <c r="AI9" i="6"/>
  <c r="AG9" i="6"/>
  <c r="AH9" i="6" s="1"/>
  <c r="AK8" i="6"/>
  <c r="AJ8" i="6"/>
  <c r="AI8" i="6"/>
  <c r="AG8" i="6"/>
  <c r="AH8" i="6" s="1"/>
  <c r="AK7" i="6"/>
  <c r="AQ7" i="6" s="1"/>
  <c r="AJ7" i="6"/>
  <c r="AI7" i="6"/>
  <c r="AK6" i="6"/>
  <c r="AQ6" i="6" s="1"/>
  <c r="AJ6" i="6"/>
  <c r="AI6" i="6"/>
  <c r="AK5" i="6"/>
  <c r="AQ5" i="6" s="1"/>
  <c r="AJ5" i="6"/>
  <c r="AI5" i="6"/>
  <c r="AK4" i="6"/>
  <c r="AQ4" i="6" s="1"/>
  <c r="AJ4" i="6"/>
  <c r="AI4" i="6"/>
  <c r="AK3" i="6"/>
  <c r="AQ3" i="6" s="1"/>
  <c r="AJ3" i="6"/>
  <c r="AI3" i="6"/>
  <c r="AK2" i="6"/>
  <c r="AQ2" i="6" s="1"/>
  <c r="AJ2" i="6"/>
  <c r="AI2" i="6"/>
  <c r="AG2" i="6"/>
  <c r="AH2" i="6" s="1"/>
  <c r="AK1" i="6"/>
  <c r="AJ1" i="6"/>
  <c r="AI1" i="6"/>
  <c r="AK61" i="7"/>
  <c r="AJ61" i="7"/>
  <c r="AI61" i="7"/>
  <c r="AK60" i="7"/>
  <c r="AJ60" i="7"/>
  <c r="AI60" i="7"/>
  <c r="AK59" i="7"/>
  <c r="AJ59" i="7"/>
  <c r="AI59" i="7"/>
  <c r="AK58" i="7"/>
  <c r="AJ58" i="7"/>
  <c r="AI58" i="7"/>
  <c r="AK57" i="7"/>
  <c r="AJ57" i="7"/>
  <c r="AI57" i="7"/>
  <c r="AK56" i="7"/>
  <c r="AJ56" i="7"/>
  <c r="AI56" i="7"/>
  <c r="AH56" i="7"/>
  <c r="AG56" i="7"/>
  <c r="AG57" i="7" s="1"/>
  <c r="AK55" i="7"/>
  <c r="AJ55" i="7"/>
  <c r="AI55" i="7"/>
  <c r="AK54" i="7"/>
  <c r="AJ54" i="7"/>
  <c r="AI54" i="7"/>
  <c r="AK53" i="7"/>
  <c r="AJ53" i="7"/>
  <c r="AI53" i="7"/>
  <c r="AK52" i="7"/>
  <c r="AJ52" i="7"/>
  <c r="AI52" i="7"/>
  <c r="AK51" i="7"/>
  <c r="AJ51" i="7"/>
  <c r="AI51" i="7"/>
  <c r="AK50" i="7"/>
  <c r="AJ50" i="7"/>
  <c r="AI50" i="7"/>
  <c r="AG50" i="7"/>
  <c r="AH50" i="7" s="1"/>
  <c r="AK49" i="7"/>
  <c r="AJ49" i="7"/>
  <c r="AI49" i="7"/>
  <c r="AK48" i="7"/>
  <c r="AJ48" i="7"/>
  <c r="AI48" i="7"/>
  <c r="AK47" i="7"/>
  <c r="AJ47" i="7"/>
  <c r="AI47" i="7"/>
  <c r="AK46" i="7"/>
  <c r="AJ46" i="7"/>
  <c r="AI46" i="7"/>
  <c r="AK45" i="7"/>
  <c r="AJ45" i="7"/>
  <c r="AI45" i="7"/>
  <c r="AK44" i="7"/>
  <c r="AJ44" i="7"/>
  <c r="AI44" i="7"/>
  <c r="AG44" i="7"/>
  <c r="AG45" i="7" s="1"/>
  <c r="AK43" i="7"/>
  <c r="AJ43" i="7"/>
  <c r="AI43" i="7"/>
  <c r="AK42" i="7"/>
  <c r="AJ42" i="7"/>
  <c r="AI42" i="7"/>
  <c r="AK41" i="7"/>
  <c r="AJ41" i="7"/>
  <c r="AI41" i="7"/>
  <c r="AK40" i="7"/>
  <c r="AJ40" i="7"/>
  <c r="AI40" i="7"/>
  <c r="AK39" i="7"/>
  <c r="AJ39" i="7"/>
  <c r="AI39" i="7"/>
  <c r="AK38" i="7"/>
  <c r="AJ38" i="7"/>
  <c r="AI38" i="7"/>
  <c r="AG38" i="7"/>
  <c r="AH38" i="7" s="1"/>
  <c r="AK37" i="7"/>
  <c r="AJ37" i="7"/>
  <c r="AI37" i="7"/>
  <c r="AK36" i="7"/>
  <c r="AJ36" i="7"/>
  <c r="AI36" i="7"/>
  <c r="AK35" i="7"/>
  <c r="AJ35" i="7"/>
  <c r="AI35" i="7"/>
  <c r="AK34" i="7"/>
  <c r="AJ34" i="7"/>
  <c r="AI34" i="7"/>
  <c r="AK33" i="7"/>
  <c r="AJ33" i="7"/>
  <c r="AI33" i="7"/>
  <c r="AK32" i="7"/>
  <c r="AJ32" i="7"/>
  <c r="AI32" i="7"/>
  <c r="AG32" i="7"/>
  <c r="AH32" i="7" s="1"/>
  <c r="AK31" i="7"/>
  <c r="AJ31" i="7"/>
  <c r="AI31" i="7"/>
  <c r="AK30" i="7"/>
  <c r="AJ30" i="7"/>
  <c r="AI30" i="7"/>
  <c r="AK29" i="7"/>
  <c r="AJ29" i="7"/>
  <c r="AI29" i="7"/>
  <c r="AK28" i="7"/>
  <c r="AJ28" i="7"/>
  <c r="AI28" i="7"/>
  <c r="AK27" i="7"/>
  <c r="AJ27" i="7"/>
  <c r="AI27" i="7"/>
  <c r="AK26" i="7"/>
  <c r="AJ26" i="7"/>
  <c r="AI26" i="7"/>
  <c r="AG26" i="7"/>
  <c r="AG27" i="7" s="1"/>
  <c r="AK25" i="7"/>
  <c r="AJ25" i="7"/>
  <c r="AI25" i="7"/>
  <c r="AK24" i="7"/>
  <c r="AJ24" i="7"/>
  <c r="AI24" i="7"/>
  <c r="AK23" i="7"/>
  <c r="AJ23" i="7"/>
  <c r="AI23" i="7"/>
  <c r="AK22" i="7"/>
  <c r="AJ22" i="7"/>
  <c r="AI22" i="7"/>
  <c r="AK21" i="7"/>
  <c r="AJ21" i="7"/>
  <c r="AI21" i="7"/>
  <c r="AK20" i="7"/>
  <c r="AJ20" i="7"/>
  <c r="AI20" i="7"/>
  <c r="AG20" i="7"/>
  <c r="AG21" i="7" s="1"/>
  <c r="AK19" i="7"/>
  <c r="AJ19" i="7"/>
  <c r="AI19" i="7"/>
  <c r="AK18" i="7"/>
  <c r="AJ18" i="7"/>
  <c r="AI18" i="7"/>
  <c r="AK17" i="7"/>
  <c r="AJ17" i="7"/>
  <c r="AI17" i="7"/>
  <c r="AK16" i="7"/>
  <c r="AJ16" i="7"/>
  <c r="AI16" i="7"/>
  <c r="AK15" i="7"/>
  <c r="AJ15" i="7"/>
  <c r="AI15" i="7"/>
  <c r="AG15" i="7"/>
  <c r="AG16" i="7" s="1"/>
  <c r="AK14" i="7"/>
  <c r="AJ14" i="7"/>
  <c r="AI14" i="7"/>
  <c r="AG14" i="7"/>
  <c r="AH14" i="7" s="1"/>
  <c r="AK13" i="7"/>
  <c r="AJ13" i="7"/>
  <c r="AI13" i="7"/>
  <c r="AK12" i="7"/>
  <c r="AJ12" i="7"/>
  <c r="AI12" i="7"/>
  <c r="AK11" i="7"/>
  <c r="AJ11" i="7"/>
  <c r="AI11" i="7"/>
  <c r="AK10" i="7"/>
  <c r="AJ10" i="7"/>
  <c r="AI10" i="7"/>
  <c r="AK9" i="7"/>
  <c r="AJ9" i="7"/>
  <c r="AI9" i="7"/>
  <c r="AK8" i="7"/>
  <c r="AJ8" i="7"/>
  <c r="AI8" i="7"/>
  <c r="AG8" i="7"/>
  <c r="AH8" i="7" s="1"/>
  <c r="AK7" i="7"/>
  <c r="AQ7" i="7" s="1"/>
  <c r="AJ7" i="7"/>
  <c r="AI7" i="7"/>
  <c r="AK6" i="7"/>
  <c r="AQ6" i="7" s="1"/>
  <c r="AJ6" i="7"/>
  <c r="AI6" i="7"/>
  <c r="AK5" i="7"/>
  <c r="AQ5" i="7" s="1"/>
  <c r="AJ5" i="7"/>
  <c r="AI5" i="7"/>
  <c r="AK4" i="7"/>
  <c r="AQ4" i="7" s="1"/>
  <c r="AJ4" i="7"/>
  <c r="AI4" i="7"/>
  <c r="AK3" i="7"/>
  <c r="AQ3" i="7" s="1"/>
  <c r="AJ3" i="7"/>
  <c r="AI3" i="7"/>
  <c r="AK2" i="7"/>
  <c r="AQ2" i="7" s="1"/>
  <c r="AJ2" i="7"/>
  <c r="AI2" i="7"/>
  <c r="AG2" i="7"/>
  <c r="AH2" i="7" s="1"/>
  <c r="AK1" i="7"/>
  <c r="AJ1" i="7"/>
  <c r="AI1" i="7"/>
  <c r="AK19" i="8"/>
  <c r="AJ19" i="8"/>
  <c r="AI19" i="8"/>
  <c r="AK18" i="8"/>
  <c r="AJ18" i="8"/>
  <c r="AI18" i="8"/>
  <c r="AK17" i="8"/>
  <c r="AJ17" i="8"/>
  <c r="AI17" i="8"/>
  <c r="AK16" i="8"/>
  <c r="AJ16" i="8"/>
  <c r="AI16" i="8"/>
  <c r="AK15" i="8"/>
  <c r="AJ15" i="8"/>
  <c r="AI15" i="8"/>
  <c r="AK14" i="8"/>
  <c r="AJ14" i="8"/>
  <c r="AI14" i="8"/>
  <c r="AG14" i="8"/>
  <c r="AH14" i="8" s="1"/>
  <c r="AK13" i="8"/>
  <c r="AJ13" i="8"/>
  <c r="AI13" i="8"/>
  <c r="AK12" i="8"/>
  <c r="AJ12" i="8"/>
  <c r="AI12" i="8"/>
  <c r="AK11" i="8"/>
  <c r="AJ11" i="8"/>
  <c r="AI11" i="8"/>
  <c r="AK10" i="8"/>
  <c r="AJ10" i="8"/>
  <c r="AI10" i="8"/>
  <c r="AK9" i="8"/>
  <c r="AJ9" i="8"/>
  <c r="AI9" i="8"/>
  <c r="AG9" i="8"/>
  <c r="AH9" i="8" s="1"/>
  <c r="AK8" i="8"/>
  <c r="AJ8" i="8"/>
  <c r="AI8" i="8"/>
  <c r="AG8" i="8"/>
  <c r="AH8" i="8" s="1"/>
  <c r="AK7" i="8"/>
  <c r="AQ7" i="8" s="1"/>
  <c r="AJ7" i="8"/>
  <c r="AI7" i="8"/>
  <c r="AK6" i="8"/>
  <c r="AQ6" i="8" s="1"/>
  <c r="AJ6" i="8"/>
  <c r="AI6" i="8"/>
  <c r="AK5" i="8"/>
  <c r="AQ5" i="8" s="1"/>
  <c r="AJ5" i="8"/>
  <c r="AI5" i="8"/>
  <c r="AK4" i="8"/>
  <c r="AQ4" i="8" s="1"/>
  <c r="AJ4" i="8"/>
  <c r="AI4" i="8"/>
  <c r="AK3" i="8"/>
  <c r="AQ3" i="8" s="1"/>
  <c r="AJ3" i="8"/>
  <c r="AI3" i="8"/>
  <c r="AG3" i="8"/>
  <c r="AH3" i="8" s="1"/>
  <c r="AK2" i="8"/>
  <c r="AQ2" i="8" s="1"/>
  <c r="AJ2" i="8"/>
  <c r="AI2" i="8"/>
  <c r="AG2" i="8"/>
  <c r="AH2" i="8" s="1"/>
  <c r="AK1" i="8"/>
  <c r="AJ1" i="8"/>
  <c r="AI1" i="8"/>
  <c r="AK25" i="9"/>
  <c r="AJ25" i="9"/>
  <c r="AI25" i="9"/>
  <c r="AK24" i="9"/>
  <c r="AJ24" i="9"/>
  <c r="AI24" i="9"/>
  <c r="AK23" i="9"/>
  <c r="AJ23" i="9"/>
  <c r="AI23" i="9"/>
  <c r="AK22" i="9"/>
  <c r="AJ22" i="9"/>
  <c r="AI22" i="9"/>
  <c r="AK21" i="9"/>
  <c r="AJ21" i="9"/>
  <c r="AI21" i="9"/>
  <c r="AK20" i="9"/>
  <c r="AJ20" i="9"/>
  <c r="AI20" i="9"/>
  <c r="AG20" i="9"/>
  <c r="AG21" i="9" s="1"/>
  <c r="AK19" i="9"/>
  <c r="AJ19" i="9"/>
  <c r="AI19" i="9"/>
  <c r="AK18" i="9"/>
  <c r="AJ18" i="9"/>
  <c r="AI18" i="9"/>
  <c r="AK17" i="9"/>
  <c r="AJ17" i="9"/>
  <c r="AI17" i="9"/>
  <c r="AK16" i="9"/>
  <c r="AJ16" i="9"/>
  <c r="AI16" i="9"/>
  <c r="AK15" i="9"/>
  <c r="AJ15" i="9"/>
  <c r="AI15" i="9"/>
  <c r="AK14" i="9"/>
  <c r="AJ14" i="9"/>
  <c r="AI14" i="9"/>
  <c r="AG14" i="9"/>
  <c r="AG15" i="9" s="1"/>
  <c r="AK13" i="9"/>
  <c r="AJ13" i="9"/>
  <c r="AI13" i="9"/>
  <c r="AK12" i="9"/>
  <c r="AJ12" i="9"/>
  <c r="AI12" i="9"/>
  <c r="AK11" i="9"/>
  <c r="AJ11" i="9"/>
  <c r="AI11" i="9"/>
  <c r="AK10" i="9"/>
  <c r="AJ10" i="9"/>
  <c r="AI10" i="9"/>
  <c r="AK9" i="9"/>
  <c r="AJ9" i="9"/>
  <c r="AI9" i="9"/>
  <c r="AK8" i="9"/>
  <c r="AJ8" i="9"/>
  <c r="AI8" i="9"/>
  <c r="AG8" i="9"/>
  <c r="AG9" i="9" s="1"/>
  <c r="AK7" i="9"/>
  <c r="AQ7" i="9" s="1"/>
  <c r="AJ7" i="9"/>
  <c r="AI7" i="9"/>
  <c r="AK6" i="9"/>
  <c r="AQ6" i="9" s="1"/>
  <c r="AJ6" i="9"/>
  <c r="AI6" i="9"/>
  <c r="AK5" i="9"/>
  <c r="AQ5" i="9" s="1"/>
  <c r="AJ5" i="9"/>
  <c r="AI5" i="9"/>
  <c r="AK4" i="9"/>
  <c r="AQ4" i="9" s="1"/>
  <c r="AJ4" i="9"/>
  <c r="AI4" i="9"/>
  <c r="AK3" i="9"/>
  <c r="AQ3" i="9" s="1"/>
  <c r="AJ3" i="9"/>
  <c r="AI3" i="9"/>
  <c r="AG3" i="9"/>
  <c r="AH3" i="9" s="1"/>
  <c r="AQ2" i="9"/>
  <c r="AK2" i="9"/>
  <c r="AJ2" i="9"/>
  <c r="AI2" i="9"/>
  <c r="AG2" i="9"/>
  <c r="AH2" i="9" s="1"/>
  <c r="AK1" i="9"/>
  <c r="AJ1" i="9"/>
  <c r="AI1" i="9"/>
  <c r="AK7" i="10"/>
  <c r="AQ7" i="10" s="1"/>
  <c r="AJ7" i="10"/>
  <c r="AI7" i="10"/>
  <c r="AK6" i="10"/>
  <c r="AQ6" i="10" s="1"/>
  <c r="AJ6" i="10"/>
  <c r="AI6" i="10"/>
  <c r="AQ5" i="10"/>
  <c r="AK5" i="10"/>
  <c r="AJ5" i="10"/>
  <c r="AI5" i="10"/>
  <c r="AK4" i="10"/>
  <c r="AQ4" i="10" s="1"/>
  <c r="AJ4" i="10"/>
  <c r="AI4" i="10"/>
  <c r="AK3" i="10"/>
  <c r="AQ3" i="10" s="1"/>
  <c r="AJ3" i="10"/>
  <c r="AI3" i="10"/>
  <c r="AK2" i="10"/>
  <c r="AQ2" i="10" s="1"/>
  <c r="AJ2" i="10"/>
  <c r="AI2" i="10"/>
  <c r="AG2" i="10"/>
  <c r="AG3" i="10" s="1"/>
  <c r="AK1" i="10"/>
  <c r="AJ1" i="10"/>
  <c r="AI1" i="10"/>
  <c r="AK7" i="13"/>
  <c r="AQ7" i="13" s="1"/>
  <c r="AJ7" i="13"/>
  <c r="AI7" i="13"/>
  <c r="AQ6" i="13"/>
  <c r="AK6" i="13"/>
  <c r="AJ6" i="13"/>
  <c r="AI6" i="13"/>
  <c r="AK5" i="13"/>
  <c r="AQ5" i="13" s="1"/>
  <c r="AJ5" i="13"/>
  <c r="AI5" i="13"/>
  <c r="AQ4" i="13"/>
  <c r="AK4" i="13"/>
  <c r="AJ4" i="13"/>
  <c r="AI4" i="13"/>
  <c r="AK3" i="13"/>
  <c r="AQ3" i="13" s="1"/>
  <c r="AJ3" i="13"/>
  <c r="AI3" i="13"/>
  <c r="AK2" i="13"/>
  <c r="AQ2" i="13" s="1"/>
  <c r="AJ2" i="13"/>
  <c r="AI2" i="13"/>
  <c r="AG2" i="13"/>
  <c r="AG3" i="13" s="1"/>
  <c r="AK1" i="13"/>
  <c r="AJ1" i="13"/>
  <c r="AI1" i="13"/>
  <c r="AN3" i="12"/>
  <c r="R6" i="14" s="1"/>
  <c r="AK7" i="12"/>
  <c r="AQ7" i="12" s="1"/>
  <c r="AJ7" i="12"/>
  <c r="AI7" i="12"/>
  <c r="AK6" i="12"/>
  <c r="AQ6" i="12" s="1"/>
  <c r="AJ6" i="12"/>
  <c r="AI6" i="12"/>
  <c r="AK5" i="12"/>
  <c r="AQ5" i="12" s="1"/>
  <c r="AJ5" i="12"/>
  <c r="AI5" i="12"/>
  <c r="AK4" i="12"/>
  <c r="AQ4" i="12" s="1"/>
  <c r="AJ4" i="12"/>
  <c r="AI4" i="12"/>
  <c r="AK3" i="12"/>
  <c r="AQ3" i="12" s="1"/>
  <c r="AJ3" i="12"/>
  <c r="AI3" i="12"/>
  <c r="AG3" i="12"/>
  <c r="AH3" i="12" s="1"/>
  <c r="AK2" i="12"/>
  <c r="AQ2" i="12" s="1"/>
  <c r="AJ2" i="12"/>
  <c r="AI2" i="12"/>
  <c r="AG2" i="12"/>
  <c r="AH2" i="12" s="1"/>
  <c r="AN2" i="12" s="1"/>
  <c r="R4" i="14" s="1"/>
  <c r="AK1" i="12"/>
  <c r="AJ1" i="12"/>
  <c r="AI1" i="12"/>
  <c r="AG4" i="12" l="1"/>
  <c r="AH2" i="10"/>
  <c r="AN2" i="10" s="1"/>
  <c r="P4" i="14" s="1"/>
  <c r="AG4" i="8"/>
  <c r="AG10" i="8"/>
  <c r="AG11" i="8" s="1"/>
  <c r="AG15" i="8"/>
  <c r="AG16" i="8" s="1"/>
  <c r="AG51" i="7"/>
  <c r="AG21" i="6"/>
  <c r="AH21" i="6" s="1"/>
  <c r="AH9" i="5"/>
  <c r="AG10" i="5"/>
  <c r="AG11" i="5" s="1"/>
  <c r="AH8" i="5"/>
  <c r="AN2" i="5"/>
  <c r="K4" i="14" s="1"/>
  <c r="AG3" i="5"/>
  <c r="AG3" i="4"/>
  <c r="AG4" i="4" s="1"/>
  <c r="AG22" i="4"/>
  <c r="AG23" i="4" s="1"/>
  <c r="AH23" i="4" s="1"/>
  <c r="AG51" i="2"/>
  <c r="AG27" i="2"/>
  <c r="AG3" i="2"/>
  <c r="AG4" i="2" s="1"/>
  <c r="AG87" i="1"/>
  <c r="AH87" i="1" s="1"/>
  <c r="AG45" i="1"/>
  <c r="AG46" i="1" s="1"/>
  <c r="AG21" i="1"/>
  <c r="AG22" i="1" s="1"/>
  <c r="AH22" i="1" s="1"/>
  <c r="AG69" i="1"/>
  <c r="AG21" i="16"/>
  <c r="AG45" i="16"/>
  <c r="AH68" i="16"/>
  <c r="AG10" i="16"/>
  <c r="AG34" i="16"/>
  <c r="AH50" i="16"/>
  <c r="AH26" i="16"/>
  <c r="AH56" i="16"/>
  <c r="AG9" i="15"/>
  <c r="AG10" i="15" s="1"/>
  <c r="AG11" i="15" s="1"/>
  <c r="AG58" i="15"/>
  <c r="AG59" i="15" s="1"/>
  <c r="AH9" i="15"/>
  <c r="AH21" i="15"/>
  <c r="AG75" i="15"/>
  <c r="AG9" i="7"/>
  <c r="AH45" i="2"/>
  <c r="AG33" i="15"/>
  <c r="AG87" i="15"/>
  <c r="AG82" i="15"/>
  <c r="AH81" i="15"/>
  <c r="AH80" i="15"/>
  <c r="AH22" i="15"/>
  <c r="AG23" i="15"/>
  <c r="AH51" i="15"/>
  <c r="AG52" i="15"/>
  <c r="AH27" i="15"/>
  <c r="AG28" i="15"/>
  <c r="AH11" i="15"/>
  <c r="AG12" i="15"/>
  <c r="AH59" i="15"/>
  <c r="AG60" i="15"/>
  <c r="AG70" i="15"/>
  <c r="AH69" i="15"/>
  <c r="AH45" i="15"/>
  <c r="AG46" i="15"/>
  <c r="AH10" i="15"/>
  <c r="AG15" i="15"/>
  <c r="AH26" i="15"/>
  <c r="AG39" i="15"/>
  <c r="AH50" i="15"/>
  <c r="AH58" i="15"/>
  <c r="AG63" i="15"/>
  <c r="AG3" i="15"/>
  <c r="AH44" i="15"/>
  <c r="AH68" i="15"/>
  <c r="AG52" i="16"/>
  <c r="AH52" i="16" s="1"/>
  <c r="AG41" i="16"/>
  <c r="AH41" i="16" s="1"/>
  <c r="AG58" i="16"/>
  <c r="AH58" i="16" s="1"/>
  <c r="AG65" i="16"/>
  <c r="AH65" i="16" s="1"/>
  <c r="AG70" i="16"/>
  <c r="AH70" i="16" s="1"/>
  <c r="AG17" i="16"/>
  <c r="AH17" i="16" s="1"/>
  <c r="AG28" i="16"/>
  <c r="AH28" i="16" s="1"/>
  <c r="AN2" i="16"/>
  <c r="C4" i="14" s="1"/>
  <c r="AG3" i="16"/>
  <c r="AH3" i="16" s="1"/>
  <c r="AG16" i="17"/>
  <c r="AH15" i="17"/>
  <c r="AH14" i="17"/>
  <c r="AG4" i="17"/>
  <c r="AH3" i="17"/>
  <c r="AG10" i="17"/>
  <c r="AH9" i="17"/>
  <c r="AH2" i="17"/>
  <c r="AH8" i="17"/>
  <c r="AH9" i="18"/>
  <c r="AG10" i="18"/>
  <c r="AH3" i="18"/>
  <c r="AG4" i="18"/>
  <c r="AH2" i="18"/>
  <c r="AH8" i="18"/>
  <c r="AG4" i="19"/>
  <c r="AH3" i="19"/>
  <c r="AG10" i="19"/>
  <c r="AH9" i="19"/>
  <c r="AH2" i="19"/>
  <c r="AH8" i="19"/>
  <c r="AG88" i="1"/>
  <c r="AG82" i="1"/>
  <c r="AH81" i="1"/>
  <c r="AH80" i="1"/>
  <c r="AH57" i="1"/>
  <c r="AG58" i="1"/>
  <c r="AG76" i="1"/>
  <c r="AH75" i="1"/>
  <c r="AH56" i="1"/>
  <c r="AG63" i="1"/>
  <c r="AH74" i="1"/>
  <c r="AH33" i="1"/>
  <c r="AG34" i="1"/>
  <c r="AH46" i="1"/>
  <c r="AG47" i="1"/>
  <c r="AG52" i="1"/>
  <c r="AH51" i="1"/>
  <c r="AH27" i="1"/>
  <c r="AG28" i="1"/>
  <c r="AH9" i="1"/>
  <c r="AG10" i="1"/>
  <c r="AH8" i="1"/>
  <c r="AH32" i="1"/>
  <c r="AH21" i="1"/>
  <c r="AG15" i="1"/>
  <c r="AH26" i="1"/>
  <c r="AG39" i="1"/>
  <c r="AH50" i="1"/>
  <c r="AG3" i="1"/>
  <c r="AH10" i="2"/>
  <c r="AG11" i="2"/>
  <c r="AH15" i="2"/>
  <c r="AG16" i="2"/>
  <c r="AH47" i="2"/>
  <c r="AG48" i="2"/>
  <c r="AH33" i="2"/>
  <c r="AG34" i="2"/>
  <c r="AG5" i="2"/>
  <c r="AH4" i="2"/>
  <c r="AH39" i="2"/>
  <c r="AG40" i="2"/>
  <c r="AH3" i="2"/>
  <c r="AH9" i="2"/>
  <c r="AH14" i="2"/>
  <c r="AH38" i="2"/>
  <c r="AH46" i="2"/>
  <c r="AG21" i="2"/>
  <c r="AH32" i="2"/>
  <c r="AH10" i="3"/>
  <c r="AG11" i="3"/>
  <c r="AG16" i="3"/>
  <c r="AH15" i="3"/>
  <c r="AG3" i="3"/>
  <c r="AH14" i="3"/>
  <c r="AN2" i="3" s="1"/>
  <c r="I4" i="14" s="1"/>
  <c r="AH10" i="4"/>
  <c r="AG11" i="4"/>
  <c r="AH15" i="4"/>
  <c r="AG16" i="4"/>
  <c r="AG5" i="4"/>
  <c r="AH4" i="4"/>
  <c r="AH3" i="4"/>
  <c r="AH9" i="4"/>
  <c r="AH14" i="4"/>
  <c r="AN2" i="4" s="1"/>
  <c r="J4" i="14" s="1"/>
  <c r="AH22" i="4"/>
  <c r="AH11" i="5"/>
  <c r="AG12" i="5"/>
  <c r="AH12" i="5" s="1"/>
  <c r="AH10" i="5"/>
  <c r="AG3" i="6"/>
  <c r="AG4" i="6" s="1"/>
  <c r="AH4" i="6" s="1"/>
  <c r="AG22" i="6"/>
  <c r="AH22" i="6" s="1"/>
  <c r="AG27" i="6"/>
  <c r="AG28" i="6" s="1"/>
  <c r="AH28" i="6" s="1"/>
  <c r="AH39" i="6"/>
  <c r="AG40" i="6"/>
  <c r="AH15" i="6"/>
  <c r="AG16" i="6"/>
  <c r="AG34" i="6"/>
  <c r="AH33" i="6"/>
  <c r="AH14" i="6"/>
  <c r="AN2" i="6" s="1"/>
  <c r="L4" i="14" s="1"/>
  <c r="AH32" i="6"/>
  <c r="AH38" i="6"/>
  <c r="AG10" i="6"/>
  <c r="AH3" i="6"/>
  <c r="AG58" i="7"/>
  <c r="AH57" i="7"/>
  <c r="AH27" i="7"/>
  <c r="AG28" i="7"/>
  <c r="AG46" i="7"/>
  <c r="AH45" i="7"/>
  <c r="AH26" i="7"/>
  <c r="AG39" i="7"/>
  <c r="AG33" i="7"/>
  <c r="AH44" i="7"/>
  <c r="AH16" i="7"/>
  <c r="AG17" i="7"/>
  <c r="AG22" i="7"/>
  <c r="AH21" i="7"/>
  <c r="AH15" i="7"/>
  <c r="AG3" i="7"/>
  <c r="AH20" i="7"/>
  <c r="AN2" i="7" s="1"/>
  <c r="M4" i="14" s="1"/>
  <c r="AH11" i="8"/>
  <c r="AG12" i="8"/>
  <c r="AH16" i="8"/>
  <c r="AG17" i="8"/>
  <c r="AN2" i="8"/>
  <c r="N4" i="14" s="1"/>
  <c r="AH10" i="8"/>
  <c r="AH15" i="8"/>
  <c r="AN3" i="8" s="1"/>
  <c r="N6" i="14" s="1"/>
  <c r="AG22" i="9"/>
  <c r="AH21" i="9"/>
  <c r="AH20" i="9"/>
  <c r="AH15" i="9"/>
  <c r="AG16" i="9"/>
  <c r="AH14" i="9"/>
  <c r="AH9" i="9"/>
  <c r="AN3" i="9" s="1"/>
  <c r="O6" i="14" s="1"/>
  <c r="AG10" i="9"/>
  <c r="AH8" i="9"/>
  <c r="AN2" i="9" s="1"/>
  <c r="O4" i="14" s="1"/>
  <c r="AG4" i="9"/>
  <c r="AH3" i="10"/>
  <c r="AN3" i="10" s="1"/>
  <c r="P6" i="14" s="1"/>
  <c r="AG4" i="10"/>
  <c r="AG4" i="13"/>
  <c r="AH3" i="13"/>
  <c r="AN3" i="13" s="1"/>
  <c r="S6" i="14" s="1"/>
  <c r="AH2" i="13"/>
  <c r="AN2" i="13" s="1"/>
  <c r="S4" i="14" s="1"/>
  <c r="AI17" i="11"/>
  <c r="AJ17" i="11"/>
  <c r="AK17" i="11"/>
  <c r="AI18" i="11"/>
  <c r="AJ18" i="11"/>
  <c r="AK18" i="11"/>
  <c r="AI19" i="11"/>
  <c r="AJ19" i="11"/>
  <c r="AK19" i="11"/>
  <c r="AK9" i="11"/>
  <c r="AK10" i="11"/>
  <c r="AK11" i="11"/>
  <c r="AK12" i="11"/>
  <c r="AK13" i="11"/>
  <c r="AK14" i="11"/>
  <c r="AK15" i="11"/>
  <c r="AK16" i="11"/>
  <c r="AK1" i="11"/>
  <c r="AK2" i="11"/>
  <c r="AQ2" i="11" s="1"/>
  <c r="AK3" i="11"/>
  <c r="AQ3" i="11" s="1"/>
  <c r="AK4" i="11"/>
  <c r="AQ4" i="11" s="1"/>
  <c r="AK5" i="11"/>
  <c r="AQ5" i="11" s="1"/>
  <c r="AK6" i="11"/>
  <c r="AQ6" i="11" s="1"/>
  <c r="AK7" i="11"/>
  <c r="AQ7" i="11" s="1"/>
  <c r="AK8" i="11"/>
  <c r="AH9" i="11"/>
  <c r="AG14" i="11"/>
  <c r="AG15" i="11" s="1"/>
  <c r="AG16" i="11" s="1"/>
  <c r="AG17" i="11" s="1"/>
  <c r="AG18" i="11" s="1"/>
  <c r="AG19" i="11" s="1"/>
  <c r="AH19" i="11" s="1"/>
  <c r="AG8" i="11"/>
  <c r="AG9" i="11" s="1"/>
  <c r="AG10" i="11" s="1"/>
  <c r="AG11" i="11" s="1"/>
  <c r="AG12" i="11" s="1"/>
  <c r="AG13" i="11" s="1"/>
  <c r="AH13" i="11" s="1"/>
  <c r="AG2" i="11"/>
  <c r="AH2" i="11" s="1"/>
  <c r="AH4" i="12" l="1"/>
  <c r="AG5" i="12"/>
  <c r="AH17" i="11"/>
  <c r="AH16" i="11"/>
  <c r="AH15" i="11"/>
  <c r="AH4" i="8"/>
  <c r="AG5" i="8"/>
  <c r="AG52" i="7"/>
  <c r="AH51" i="7"/>
  <c r="AG5" i="6"/>
  <c r="AG23" i="6"/>
  <c r="AH27" i="6"/>
  <c r="AN3" i="6" s="1"/>
  <c r="L6" i="14" s="1"/>
  <c r="AH3" i="5"/>
  <c r="AN3" i="5" s="1"/>
  <c r="K6" i="14" s="1"/>
  <c r="AG4" i="5"/>
  <c r="AG24" i="4"/>
  <c r="AN2" i="2"/>
  <c r="H4" i="14" s="1"/>
  <c r="AG28" i="2"/>
  <c r="AH27" i="2"/>
  <c r="AG52" i="2"/>
  <c r="AH51" i="2"/>
  <c r="AG23" i="1"/>
  <c r="AN2" i="1"/>
  <c r="G4" i="14" s="1"/>
  <c r="AH45" i="1"/>
  <c r="AG70" i="1"/>
  <c r="AH69" i="1"/>
  <c r="AG35" i="16"/>
  <c r="AH34" i="16"/>
  <c r="AG11" i="16"/>
  <c r="AH10" i="16"/>
  <c r="AG46" i="16"/>
  <c r="AH45" i="16"/>
  <c r="AN3" i="16"/>
  <c r="C6" i="14" s="1"/>
  <c r="AG22" i="16"/>
  <c r="AH21" i="16"/>
  <c r="AN2" i="15"/>
  <c r="B4" i="14" s="1"/>
  <c r="AG76" i="15"/>
  <c r="AH75" i="15"/>
  <c r="AG10" i="7"/>
  <c r="AH9" i="7"/>
  <c r="AN3" i="7" s="1"/>
  <c r="M6" i="14" s="1"/>
  <c r="AH33" i="15"/>
  <c r="AG34" i="15"/>
  <c r="AG88" i="15"/>
  <c r="AH87" i="15"/>
  <c r="AH82" i="15"/>
  <c r="AG83" i="15"/>
  <c r="AG40" i="15"/>
  <c r="AH39" i="15"/>
  <c r="AG29" i="15"/>
  <c r="AH28" i="15"/>
  <c r="AH70" i="15"/>
  <c r="AG71" i="15"/>
  <c r="AH3" i="15"/>
  <c r="AG4" i="15"/>
  <c r="AG24" i="15"/>
  <c r="AH23" i="15"/>
  <c r="AG53" i="15"/>
  <c r="AH52" i="15"/>
  <c r="AG16" i="15"/>
  <c r="AH15" i="15"/>
  <c r="AG61" i="15"/>
  <c r="AH61" i="15" s="1"/>
  <c r="AH60" i="15"/>
  <c r="AG64" i="15"/>
  <c r="AH63" i="15"/>
  <c r="AH46" i="15"/>
  <c r="AG47" i="15"/>
  <c r="AG13" i="15"/>
  <c r="AH13" i="15" s="1"/>
  <c r="AH12" i="15"/>
  <c r="AG42" i="16"/>
  <c r="AH42" i="16" s="1"/>
  <c r="AG18" i="16"/>
  <c r="AH18" i="16" s="1"/>
  <c r="AG71" i="16"/>
  <c r="AH71" i="16" s="1"/>
  <c r="AG29" i="16"/>
  <c r="AH29" i="16" s="1"/>
  <c r="AG66" i="16"/>
  <c r="AH66" i="16" s="1"/>
  <c r="AG59" i="16"/>
  <c r="AH59" i="16" s="1"/>
  <c r="AG53" i="16"/>
  <c r="AH53" i="16" s="1"/>
  <c r="AG4" i="16"/>
  <c r="AH4" i="16" s="1"/>
  <c r="AH16" i="17"/>
  <c r="AG17" i="17"/>
  <c r="AH10" i="17"/>
  <c r="AG11" i="17"/>
  <c r="AH4" i="17"/>
  <c r="AG5" i="17"/>
  <c r="AH4" i="18"/>
  <c r="AG5" i="18"/>
  <c r="AH10" i="18"/>
  <c r="AG11" i="18"/>
  <c r="AH10" i="19"/>
  <c r="AG11" i="19"/>
  <c r="AH4" i="19"/>
  <c r="AG5" i="19"/>
  <c r="AH88" i="1"/>
  <c r="AG89" i="1"/>
  <c r="AH82" i="1"/>
  <c r="AG83" i="1"/>
  <c r="AH63" i="1"/>
  <c r="AG64" i="1"/>
  <c r="AH76" i="1"/>
  <c r="AG77" i="1"/>
  <c r="AG59" i="1"/>
  <c r="AH58" i="1"/>
  <c r="AH52" i="1"/>
  <c r="AG53" i="1"/>
  <c r="AG35" i="1"/>
  <c r="AH34" i="1"/>
  <c r="AH39" i="1"/>
  <c r="AG40" i="1"/>
  <c r="AH28" i="1"/>
  <c r="AG29" i="1"/>
  <c r="AG24" i="1"/>
  <c r="AH23" i="1"/>
  <c r="AH3" i="1"/>
  <c r="AG4" i="1"/>
  <c r="AG48" i="1"/>
  <c r="AH47" i="1"/>
  <c r="AG11" i="1"/>
  <c r="AH10" i="1"/>
  <c r="AG16" i="1"/>
  <c r="AH15" i="1"/>
  <c r="AH5" i="2"/>
  <c r="AG6" i="2"/>
  <c r="AG49" i="2"/>
  <c r="AH49" i="2" s="1"/>
  <c r="AH48" i="2"/>
  <c r="AH34" i="2"/>
  <c r="AG35" i="2"/>
  <c r="AG17" i="2"/>
  <c r="AH16" i="2"/>
  <c r="AG41" i="2"/>
  <c r="AH40" i="2"/>
  <c r="AG12" i="2"/>
  <c r="AH11" i="2"/>
  <c r="AH21" i="2"/>
  <c r="AN3" i="2" s="1"/>
  <c r="AG22" i="2"/>
  <c r="AG4" i="3"/>
  <c r="AH3" i="3"/>
  <c r="AN3" i="3" s="1"/>
  <c r="I6" i="14" s="1"/>
  <c r="AH16" i="3"/>
  <c r="AG17" i="3"/>
  <c r="AG12" i="3"/>
  <c r="AH11" i="3"/>
  <c r="AH5" i="4"/>
  <c r="AG6" i="4"/>
  <c r="AH16" i="4"/>
  <c r="AN4" i="4" s="1"/>
  <c r="J2" i="14" s="1"/>
  <c r="AG17" i="4"/>
  <c r="AG12" i="4"/>
  <c r="AH11" i="4"/>
  <c r="AN3" i="4"/>
  <c r="J6" i="14" s="1"/>
  <c r="AG29" i="6"/>
  <c r="AG30" i="6" s="1"/>
  <c r="AH10" i="6"/>
  <c r="AN4" i="6" s="1"/>
  <c r="L2" i="14" s="1"/>
  <c r="AG11" i="6"/>
  <c r="AG35" i="6"/>
  <c r="AH34" i="6"/>
  <c r="AH5" i="6"/>
  <c r="AG6" i="6"/>
  <c r="AG17" i="6"/>
  <c r="AH16" i="6"/>
  <c r="AG41" i="6"/>
  <c r="AH40" i="6"/>
  <c r="AH23" i="6"/>
  <c r="AG24" i="6"/>
  <c r="AH58" i="7"/>
  <c r="AG59" i="7"/>
  <c r="AG29" i="7"/>
  <c r="AH28" i="7"/>
  <c r="AH33" i="7"/>
  <c r="AG34" i="7"/>
  <c r="AG40" i="7"/>
  <c r="AH39" i="7"/>
  <c r="AH46" i="7"/>
  <c r="AG47" i="7"/>
  <c r="AH22" i="7"/>
  <c r="AG23" i="7"/>
  <c r="AG18" i="7"/>
  <c r="AH17" i="7"/>
  <c r="AH3" i="7"/>
  <c r="AG4" i="7"/>
  <c r="AG13" i="8"/>
  <c r="AH13" i="8" s="1"/>
  <c r="AH12" i="8"/>
  <c r="AG18" i="8"/>
  <c r="AH17" i="8"/>
  <c r="AN4" i="8"/>
  <c r="N2" i="14" s="1"/>
  <c r="AH22" i="9"/>
  <c r="AG23" i="9"/>
  <c r="AH16" i="9"/>
  <c r="AG17" i="9"/>
  <c r="AH10" i="9"/>
  <c r="AG11" i="9"/>
  <c r="AG5" i="9"/>
  <c r="AH4" i="9"/>
  <c r="AH4" i="10"/>
  <c r="AN4" i="10" s="1"/>
  <c r="P2" i="14" s="1"/>
  <c r="AG5" i="10"/>
  <c r="AH4" i="13"/>
  <c r="AG5" i="13"/>
  <c r="AH12" i="11"/>
  <c r="AH11" i="11"/>
  <c r="AH14" i="11"/>
  <c r="AH18" i="11"/>
  <c r="AH10" i="11"/>
  <c r="AH8" i="11"/>
  <c r="AN2" i="11" s="1"/>
  <c r="AI7" i="11"/>
  <c r="AJ7" i="11"/>
  <c r="AI8" i="11"/>
  <c r="AJ8" i="11"/>
  <c r="AI9" i="11"/>
  <c r="AJ9" i="11"/>
  <c r="AI10" i="11"/>
  <c r="AJ10" i="11"/>
  <c r="AI11" i="11"/>
  <c r="AJ11" i="11"/>
  <c r="AI12" i="11"/>
  <c r="AJ12" i="11"/>
  <c r="AI13" i="11"/>
  <c r="AJ13" i="11"/>
  <c r="AI14" i="11"/>
  <c r="AJ14" i="11"/>
  <c r="AI15" i="11"/>
  <c r="AJ15" i="11"/>
  <c r="AI16" i="11"/>
  <c r="AJ16" i="11"/>
  <c r="AJ6" i="11"/>
  <c r="AI6" i="11"/>
  <c r="AJ5" i="11"/>
  <c r="AI5" i="11"/>
  <c r="AJ4" i="11"/>
  <c r="AI4" i="11"/>
  <c r="AJ3" i="11"/>
  <c r="AI3" i="11"/>
  <c r="AJ2" i="11"/>
  <c r="AI2" i="11"/>
  <c r="AG3" i="11"/>
  <c r="AJ1" i="11"/>
  <c r="AI1" i="11"/>
  <c r="AH5" i="12" l="1"/>
  <c r="AG6" i="12"/>
  <c r="AN4" i="9"/>
  <c r="O2" i="14" s="1"/>
  <c r="AH5" i="8"/>
  <c r="AG6" i="8"/>
  <c r="AH52" i="7"/>
  <c r="AG53" i="7"/>
  <c r="AH4" i="5"/>
  <c r="AN4" i="5" s="1"/>
  <c r="K2" i="14" s="1"/>
  <c r="AG5" i="5"/>
  <c r="AH24" i="4"/>
  <c r="AG25" i="4"/>
  <c r="AH25" i="4" s="1"/>
  <c r="AH52" i="2"/>
  <c r="AG53" i="2"/>
  <c r="AH28" i="2"/>
  <c r="AG29" i="2"/>
  <c r="AN3" i="1"/>
  <c r="AH70" i="1"/>
  <c r="AG71" i="1"/>
  <c r="AH22" i="16"/>
  <c r="AG23" i="16"/>
  <c r="AH46" i="16"/>
  <c r="AG47" i="16"/>
  <c r="AH11" i="16"/>
  <c r="AG12" i="16"/>
  <c r="AH35" i="16"/>
  <c r="AG36" i="16"/>
  <c r="AG77" i="15"/>
  <c r="AH76" i="15"/>
  <c r="AG11" i="7"/>
  <c r="AH10" i="7"/>
  <c r="AN3" i="15"/>
  <c r="B6" i="14" s="1"/>
  <c r="AG35" i="15"/>
  <c r="AH34" i="15"/>
  <c r="AH88" i="15"/>
  <c r="AG89" i="15"/>
  <c r="AG84" i="15"/>
  <c r="AH83" i="15"/>
  <c r="AG72" i="15"/>
  <c r="AH71" i="15"/>
  <c r="AH16" i="15"/>
  <c r="AG17" i="15"/>
  <c r="AG48" i="15"/>
  <c r="AH47" i="15"/>
  <c r="AH29" i="15"/>
  <c r="AG30" i="15"/>
  <c r="AH64" i="15"/>
  <c r="AG65" i="15"/>
  <c r="AH24" i="15"/>
  <c r="AG25" i="15"/>
  <c r="AH25" i="15" s="1"/>
  <c r="AH40" i="15"/>
  <c r="AG41" i="15"/>
  <c r="AH53" i="15"/>
  <c r="AG54" i="15"/>
  <c r="AH4" i="15"/>
  <c r="AG5" i="15"/>
  <c r="AN4" i="16"/>
  <c r="C2" i="14" s="1"/>
  <c r="AG5" i="16"/>
  <c r="AH5" i="16" s="1"/>
  <c r="AG67" i="16"/>
  <c r="AH67" i="16" s="1"/>
  <c r="AG72" i="16"/>
  <c r="AH72" i="16" s="1"/>
  <c r="AG43" i="16"/>
  <c r="AH43" i="16" s="1"/>
  <c r="AG30" i="16"/>
  <c r="AH30" i="16" s="1"/>
  <c r="AG19" i="16"/>
  <c r="AH19" i="16" s="1"/>
  <c r="AG54" i="16"/>
  <c r="AH54" i="16" s="1"/>
  <c r="AG60" i="16"/>
  <c r="AH60" i="16" s="1"/>
  <c r="AG18" i="17"/>
  <c r="AH17" i="17"/>
  <c r="AH5" i="17"/>
  <c r="AG6" i="17"/>
  <c r="AG12" i="17"/>
  <c r="AH11" i="17"/>
  <c r="AG12" i="18"/>
  <c r="AH11" i="18"/>
  <c r="AH5" i="18"/>
  <c r="AG6" i="18"/>
  <c r="AH5" i="19"/>
  <c r="AG6" i="19"/>
  <c r="AG12" i="19"/>
  <c r="AH11" i="19"/>
  <c r="AG90" i="1"/>
  <c r="AH89" i="1"/>
  <c r="AG84" i="1"/>
  <c r="AH83" i="1"/>
  <c r="AG60" i="1"/>
  <c r="AH59" i="1"/>
  <c r="AG78" i="1"/>
  <c r="AH77" i="1"/>
  <c r="AG65" i="1"/>
  <c r="AH64" i="1"/>
  <c r="AG41" i="1"/>
  <c r="AH40" i="1"/>
  <c r="AH4" i="1"/>
  <c r="AG5" i="1"/>
  <c r="AH35" i="1"/>
  <c r="AG36" i="1"/>
  <c r="AG54" i="1"/>
  <c r="AH53" i="1"/>
  <c r="AH11" i="1"/>
  <c r="AG12" i="1"/>
  <c r="AG49" i="1"/>
  <c r="AH49" i="1" s="1"/>
  <c r="AH48" i="1"/>
  <c r="AG17" i="1"/>
  <c r="AH16" i="1"/>
  <c r="AG25" i="1"/>
  <c r="AH25" i="1" s="1"/>
  <c r="AH24" i="1"/>
  <c r="AG30" i="1"/>
  <c r="AH29" i="1"/>
  <c r="AG42" i="2"/>
  <c r="AH41" i="2"/>
  <c r="AG23" i="2"/>
  <c r="AH22" i="2"/>
  <c r="AN4" i="2" s="1"/>
  <c r="AH17" i="2"/>
  <c r="AG18" i="2"/>
  <c r="AG36" i="2"/>
  <c r="AH35" i="2"/>
  <c r="AG13" i="2"/>
  <c r="AH13" i="2" s="1"/>
  <c r="AH12" i="2"/>
  <c r="AH6" i="2"/>
  <c r="AG7" i="2"/>
  <c r="AH7" i="2" s="1"/>
  <c r="AG13" i="3"/>
  <c r="AH13" i="3" s="1"/>
  <c r="AH12" i="3"/>
  <c r="AG18" i="3"/>
  <c r="AH17" i="3"/>
  <c r="AG5" i="3"/>
  <c r="AH4" i="3"/>
  <c r="AN4" i="3" s="1"/>
  <c r="I2" i="14" s="1"/>
  <c r="AG13" i="4"/>
  <c r="AH13" i="4" s="1"/>
  <c r="AH12" i="4"/>
  <c r="AG18" i="4"/>
  <c r="AH17" i="4"/>
  <c r="AH6" i="4"/>
  <c r="AG7" i="4"/>
  <c r="AH7" i="4" s="1"/>
  <c r="AN5" i="4"/>
  <c r="J3" i="14" s="1"/>
  <c r="AH29" i="6"/>
  <c r="AH6" i="6"/>
  <c r="AG7" i="6"/>
  <c r="AH7" i="6" s="1"/>
  <c r="AH17" i="6"/>
  <c r="AG18" i="6"/>
  <c r="AG25" i="6"/>
  <c r="AH25" i="6" s="1"/>
  <c r="AH24" i="6"/>
  <c r="AG36" i="6"/>
  <c r="AH35" i="6"/>
  <c r="AG12" i="6"/>
  <c r="AH11" i="6"/>
  <c r="AN5" i="6" s="1"/>
  <c r="L3" i="14" s="1"/>
  <c r="AH41" i="6"/>
  <c r="AG42" i="6"/>
  <c r="AG31" i="6"/>
  <c r="AH31" i="6" s="1"/>
  <c r="AH30" i="6"/>
  <c r="AG60" i="7"/>
  <c r="AH59" i="7"/>
  <c r="AH40" i="7"/>
  <c r="AG41" i="7"/>
  <c r="AG48" i="7"/>
  <c r="AH47" i="7"/>
  <c r="AG35" i="7"/>
  <c r="AH34" i="7"/>
  <c r="AG30" i="7"/>
  <c r="AH29" i="7"/>
  <c r="AG5" i="7"/>
  <c r="AH4" i="7"/>
  <c r="AH18" i="7"/>
  <c r="AG19" i="7"/>
  <c r="AH19" i="7" s="1"/>
  <c r="AH23" i="7"/>
  <c r="AG24" i="7"/>
  <c r="AN5" i="8"/>
  <c r="N3" i="14" s="1"/>
  <c r="AG19" i="8"/>
  <c r="AH19" i="8" s="1"/>
  <c r="AH18" i="8"/>
  <c r="AG24" i="9"/>
  <c r="AH23" i="9"/>
  <c r="AH17" i="9"/>
  <c r="AG18" i="9"/>
  <c r="AG12" i="9"/>
  <c r="AH11" i="9"/>
  <c r="AH5" i="9"/>
  <c r="AG6" i="9"/>
  <c r="AH5" i="10"/>
  <c r="AN5" i="10" s="1"/>
  <c r="P3" i="14" s="1"/>
  <c r="AG6" i="10"/>
  <c r="AH5" i="13"/>
  <c r="AG6" i="13"/>
  <c r="AG4" i="11"/>
  <c r="AH4" i="11" s="1"/>
  <c r="AH3" i="11"/>
  <c r="AN3" i="11" s="1"/>
  <c r="Q6" i="14" s="1"/>
  <c r="AH88" i="13"/>
  <c r="AH87" i="13"/>
  <c r="AH86" i="12"/>
  <c r="AJ1" i="19"/>
  <c r="AI1" i="19"/>
  <c r="AJ1" i="18"/>
  <c r="AI1" i="18"/>
  <c r="AJ1" i="17"/>
  <c r="AI1" i="17"/>
  <c r="A1" i="14" a="1"/>
  <c r="A1" i="14" s="1"/>
  <c r="AH6" i="12" l="1"/>
  <c r="AG7" i="12"/>
  <c r="AH7" i="12" s="1"/>
  <c r="AG5" i="11"/>
  <c r="AH5" i="11" s="1"/>
  <c r="AN5" i="11" s="1"/>
  <c r="AN5" i="9"/>
  <c r="O3" i="14" s="1"/>
  <c r="AG7" i="8"/>
  <c r="AH7" i="8" s="1"/>
  <c r="AH6" i="8"/>
  <c r="AH53" i="7"/>
  <c r="AG54" i="7"/>
  <c r="AN4" i="7"/>
  <c r="M2" i="14" s="1"/>
  <c r="AH5" i="5"/>
  <c r="AN5" i="5" s="1"/>
  <c r="K3" i="14" s="1"/>
  <c r="AG6" i="5"/>
  <c r="AH29" i="2"/>
  <c r="AG30" i="2"/>
  <c r="AG54" i="2"/>
  <c r="AH53" i="2"/>
  <c r="AN4" i="1"/>
  <c r="AH71" i="1"/>
  <c r="AG72" i="1"/>
  <c r="AH36" i="16"/>
  <c r="AG37" i="16"/>
  <c r="AH37" i="16" s="1"/>
  <c r="AH12" i="16"/>
  <c r="AG13" i="16"/>
  <c r="AH13" i="16" s="1"/>
  <c r="AH47" i="16"/>
  <c r="AG48" i="16"/>
  <c r="AH23" i="16"/>
  <c r="AN5" i="16" s="1"/>
  <c r="C3" i="14" s="1"/>
  <c r="AG24" i="16"/>
  <c r="AH77" i="15"/>
  <c r="AG78" i="15"/>
  <c r="AH11" i="7"/>
  <c r="AN5" i="7" s="1"/>
  <c r="M3" i="14" s="1"/>
  <c r="AG12" i="7"/>
  <c r="AN4" i="15"/>
  <c r="B2" i="14" s="1"/>
  <c r="AH35" i="15"/>
  <c r="AG36" i="15"/>
  <c r="AH89" i="15"/>
  <c r="AG90" i="15"/>
  <c r="AH84" i="15"/>
  <c r="AG85" i="15"/>
  <c r="AH85" i="15" s="1"/>
  <c r="AH41" i="15"/>
  <c r="AG42" i="15"/>
  <c r="AH48" i="15"/>
  <c r="AG49" i="15"/>
  <c r="AH49" i="15" s="1"/>
  <c r="AH54" i="15"/>
  <c r="AG55" i="15"/>
  <c r="AH55" i="15" s="1"/>
  <c r="AH17" i="15"/>
  <c r="AG18" i="15"/>
  <c r="AH30" i="15"/>
  <c r="AG31" i="15"/>
  <c r="AH31" i="15" s="1"/>
  <c r="AG6" i="15"/>
  <c r="AH5" i="15"/>
  <c r="AG66" i="15"/>
  <c r="AH65" i="15"/>
  <c r="AH72" i="15"/>
  <c r="AG73" i="15"/>
  <c r="AH73" i="15" s="1"/>
  <c r="AG73" i="16"/>
  <c r="AH73" i="16" s="1"/>
  <c r="AG6" i="16"/>
  <c r="AH6" i="16" s="1"/>
  <c r="AG55" i="16"/>
  <c r="AH55" i="16" s="1"/>
  <c r="AG31" i="16"/>
  <c r="AH31" i="16" s="1"/>
  <c r="AG61" i="16"/>
  <c r="AH61" i="16" s="1"/>
  <c r="AH18" i="17"/>
  <c r="AG19" i="17"/>
  <c r="AH19" i="17" s="1"/>
  <c r="AH12" i="17"/>
  <c r="AG13" i="17"/>
  <c r="AH13" i="17" s="1"/>
  <c r="AH6" i="17"/>
  <c r="AN6" i="17" s="1"/>
  <c r="D7" i="14" s="1"/>
  <c r="AG7" i="17"/>
  <c r="AH7" i="17" s="1"/>
  <c r="AH85" i="17"/>
  <c r="AH6" i="18"/>
  <c r="AG7" i="18"/>
  <c r="AH7" i="18" s="1"/>
  <c r="AH12" i="18"/>
  <c r="AH85" i="18" s="1"/>
  <c r="AG13" i="18"/>
  <c r="AH13" i="18" s="1"/>
  <c r="AH12" i="19"/>
  <c r="AG13" i="19"/>
  <c r="AH13" i="19" s="1"/>
  <c r="AH6" i="19"/>
  <c r="AN6" i="19" s="1"/>
  <c r="F7" i="14" s="1"/>
  <c r="AG7" i="19"/>
  <c r="AH7" i="19" s="1"/>
  <c r="AG91" i="1"/>
  <c r="AH91" i="1" s="1"/>
  <c r="AH90" i="1"/>
  <c r="AH84" i="1"/>
  <c r="AG85" i="1"/>
  <c r="AH85" i="1" s="1"/>
  <c r="AH65" i="1"/>
  <c r="AG66" i="1"/>
  <c r="AH78" i="1"/>
  <c r="AG79" i="1"/>
  <c r="AH79" i="1" s="1"/>
  <c r="AH60" i="1"/>
  <c r="AG61" i="1"/>
  <c r="AH61" i="1" s="1"/>
  <c r="AH54" i="1"/>
  <c r="AG55" i="1"/>
  <c r="AH36" i="1"/>
  <c r="AG37" i="1"/>
  <c r="AH37" i="1" s="1"/>
  <c r="AH17" i="1"/>
  <c r="AG18" i="1"/>
  <c r="AH5" i="1"/>
  <c r="AG6" i="1"/>
  <c r="AG13" i="1"/>
  <c r="AH13" i="1" s="1"/>
  <c r="AH12" i="1"/>
  <c r="AH30" i="1"/>
  <c r="AG31" i="1"/>
  <c r="AH31" i="1" s="1"/>
  <c r="AH41" i="1"/>
  <c r="AG42" i="1"/>
  <c r="AH36" i="2"/>
  <c r="AG37" i="2"/>
  <c r="AH37" i="2" s="1"/>
  <c r="AH42" i="2"/>
  <c r="AG43" i="2"/>
  <c r="AH43" i="2" s="1"/>
  <c r="AH18" i="2"/>
  <c r="AG19" i="2"/>
  <c r="AH19" i="2" s="1"/>
  <c r="AH23" i="2"/>
  <c r="AG24" i="2"/>
  <c r="AG6" i="3"/>
  <c r="AH5" i="3"/>
  <c r="AN5" i="3" s="1"/>
  <c r="I3" i="14" s="1"/>
  <c r="AH18" i="3"/>
  <c r="AG19" i="3"/>
  <c r="AH19" i="3" s="1"/>
  <c r="AH18" i="4"/>
  <c r="AN6" i="4" s="1"/>
  <c r="J7" i="14" s="1"/>
  <c r="AG19" i="4"/>
  <c r="AH19" i="4" s="1"/>
  <c r="AN7" i="4" s="1"/>
  <c r="J5" i="14" s="1"/>
  <c r="AG13" i="6"/>
  <c r="AH13" i="6" s="1"/>
  <c r="AN7" i="6" s="1"/>
  <c r="L5" i="14" s="1"/>
  <c r="AH12" i="6"/>
  <c r="AN6" i="6" s="1"/>
  <c r="L7" i="14" s="1"/>
  <c r="AH18" i="6"/>
  <c r="AG19" i="6"/>
  <c r="AH19" i="6" s="1"/>
  <c r="AH36" i="6"/>
  <c r="AG37" i="6"/>
  <c r="AH37" i="6" s="1"/>
  <c r="AH83" i="6" s="1"/>
  <c r="AH42" i="6"/>
  <c r="AG43" i="6"/>
  <c r="AH43" i="6" s="1"/>
  <c r="AH60" i="7"/>
  <c r="AG61" i="7"/>
  <c r="AH61" i="7" s="1"/>
  <c r="AH30" i="7"/>
  <c r="AG31" i="7"/>
  <c r="AH31" i="7" s="1"/>
  <c r="AH35" i="7"/>
  <c r="AG36" i="7"/>
  <c r="AH48" i="7"/>
  <c r="AG49" i="7"/>
  <c r="AH49" i="7" s="1"/>
  <c r="AH41" i="7"/>
  <c r="AG42" i="7"/>
  <c r="AH24" i="7"/>
  <c r="AG25" i="7"/>
  <c r="AH25" i="7" s="1"/>
  <c r="AH5" i="7"/>
  <c r="AG6" i="7"/>
  <c r="AN6" i="8"/>
  <c r="N7" i="14" s="1"/>
  <c r="AN7" i="8"/>
  <c r="N5" i="14" s="1"/>
  <c r="AH24" i="9"/>
  <c r="AG25" i="9"/>
  <c r="AH25" i="9" s="1"/>
  <c r="AH18" i="9"/>
  <c r="AG19" i="9"/>
  <c r="AH19" i="9" s="1"/>
  <c r="AH12" i="9"/>
  <c r="AG13" i="9"/>
  <c r="AH13" i="9" s="1"/>
  <c r="AH6" i="9"/>
  <c r="AG7" i="9"/>
  <c r="AH7" i="9" s="1"/>
  <c r="AG7" i="10"/>
  <c r="AH7" i="10" s="1"/>
  <c r="AN7" i="10" s="1"/>
  <c r="P5" i="14" s="1"/>
  <c r="AH6" i="10"/>
  <c r="AN6" i="10" s="1"/>
  <c r="P7" i="14" s="1"/>
  <c r="AH6" i="13"/>
  <c r="AN6" i="13" s="1"/>
  <c r="S7" i="14" s="1"/>
  <c r="AG7" i="13"/>
  <c r="AH7" i="13" s="1"/>
  <c r="AN7" i="13" s="1"/>
  <c r="S5" i="14" s="1"/>
  <c r="AH91" i="13"/>
  <c r="AG6" i="11"/>
  <c r="AH86" i="10"/>
  <c r="AH85" i="8"/>
  <c r="AH86" i="5"/>
  <c r="AH85" i="4"/>
  <c r="AH86" i="18"/>
  <c r="AN6" i="12" l="1"/>
  <c r="R7" i="14" s="1"/>
  <c r="AH89" i="12"/>
  <c r="AN7" i="12"/>
  <c r="R5" i="14" s="1"/>
  <c r="AH85" i="12"/>
  <c r="AH85" i="10"/>
  <c r="AN6" i="9"/>
  <c r="O7" i="14" s="1"/>
  <c r="AN7" i="9"/>
  <c r="O5" i="14" s="1"/>
  <c r="AG55" i="7"/>
  <c r="AH55" i="7" s="1"/>
  <c r="AH54" i="7"/>
  <c r="AH84" i="6"/>
  <c r="AH6" i="5"/>
  <c r="AN6" i="5" s="1"/>
  <c r="K7" i="14" s="1"/>
  <c r="AG7" i="5"/>
  <c r="AH7" i="5" s="1"/>
  <c r="AN5" i="2"/>
  <c r="AH54" i="2"/>
  <c r="AG55" i="2"/>
  <c r="AH55" i="2" s="1"/>
  <c r="AG31" i="2"/>
  <c r="AH31" i="2" s="1"/>
  <c r="AH30" i="2"/>
  <c r="AN5" i="1"/>
  <c r="AG73" i="1"/>
  <c r="AH73" i="1" s="1"/>
  <c r="AH72" i="1"/>
  <c r="AH24" i="16"/>
  <c r="AG25" i="16"/>
  <c r="AH25" i="16" s="1"/>
  <c r="AH48" i="16"/>
  <c r="AG49" i="16"/>
  <c r="AH49" i="16" s="1"/>
  <c r="AG79" i="15"/>
  <c r="AH79" i="15" s="1"/>
  <c r="AH78" i="15"/>
  <c r="AH12" i="7"/>
  <c r="AG13" i="7"/>
  <c r="AH13" i="7" s="1"/>
  <c r="AN5" i="15"/>
  <c r="B3" i="14" s="1"/>
  <c r="AH36" i="15"/>
  <c r="AG37" i="15"/>
  <c r="AH37" i="15" s="1"/>
  <c r="AG91" i="15"/>
  <c r="AH91" i="15" s="1"/>
  <c r="AH90" i="15"/>
  <c r="AG19" i="15"/>
  <c r="AH19" i="15" s="1"/>
  <c r="AH18" i="15"/>
  <c r="AG67" i="15"/>
  <c r="AH67" i="15" s="1"/>
  <c r="AH66" i="15"/>
  <c r="AG43" i="15"/>
  <c r="AH43" i="15" s="1"/>
  <c r="AH42" i="15"/>
  <c r="AG7" i="15"/>
  <c r="AH7" i="15" s="1"/>
  <c r="AH6" i="15"/>
  <c r="AG7" i="16"/>
  <c r="AN6" i="16"/>
  <c r="C7" i="14" s="1"/>
  <c r="AN7" i="17"/>
  <c r="D5" i="14" s="1"/>
  <c r="AH86" i="17"/>
  <c r="AN2" i="18"/>
  <c r="E4" i="14" s="1"/>
  <c r="AN7" i="18"/>
  <c r="E5" i="14" s="1"/>
  <c r="AN6" i="18"/>
  <c r="E7" i="14" s="1"/>
  <c r="AH85" i="19"/>
  <c r="AG67" i="1"/>
  <c r="AH67" i="1" s="1"/>
  <c r="AH66" i="1"/>
  <c r="AH6" i="1"/>
  <c r="AG7" i="1"/>
  <c r="AH7" i="1" s="1"/>
  <c r="AG43" i="1"/>
  <c r="AH43" i="1" s="1"/>
  <c r="AH42" i="1"/>
  <c r="AG19" i="1"/>
  <c r="AH19" i="1" s="1"/>
  <c r="AH18" i="1"/>
  <c r="AH55" i="1"/>
  <c r="AG25" i="2"/>
  <c r="AH25" i="2" s="1"/>
  <c r="AN7" i="2" s="1"/>
  <c r="H5" i="14" s="1"/>
  <c r="AH24" i="2"/>
  <c r="AN6" i="2" s="1"/>
  <c r="AH85" i="2"/>
  <c r="AH6" i="3"/>
  <c r="AN6" i="3" s="1"/>
  <c r="I7" i="14" s="1"/>
  <c r="AG7" i="3"/>
  <c r="AH7" i="3" s="1"/>
  <c r="AH86" i="4"/>
  <c r="AG43" i="7"/>
  <c r="AH43" i="7" s="1"/>
  <c r="AH42" i="7"/>
  <c r="AH85" i="7" s="1"/>
  <c r="AG37" i="7"/>
  <c r="AH37" i="7" s="1"/>
  <c r="AH36" i="7"/>
  <c r="AG7" i="7"/>
  <c r="AH7" i="7" s="1"/>
  <c r="AN7" i="7" s="1"/>
  <c r="M5" i="14" s="1"/>
  <c r="AH6" i="7"/>
  <c r="AH85" i="9"/>
  <c r="AG7" i="11"/>
  <c r="AH7" i="11" s="1"/>
  <c r="AH6" i="11"/>
  <c r="AN6" i="11" s="1"/>
  <c r="AH87" i="10"/>
  <c r="AH86" i="9"/>
  <c r="AH86" i="8"/>
  <c r="AH87" i="4"/>
  <c r="AH86" i="3"/>
  <c r="AH87" i="3"/>
  <c r="AH86" i="2"/>
  <c r="H6" i="14" s="1"/>
  <c r="AH86" i="19"/>
  <c r="AH87" i="19"/>
  <c r="AH87" i="18"/>
  <c r="Q4" i="14" l="1"/>
  <c r="AN7" i="11"/>
  <c r="Q5" i="14" s="1"/>
  <c r="AN6" i="7"/>
  <c r="M7" i="14" s="1"/>
  <c r="K5" i="14"/>
  <c r="AH85" i="5"/>
  <c r="AN7" i="1"/>
  <c r="G5" i="14" s="1"/>
  <c r="AN6" i="1"/>
  <c r="AN7" i="16"/>
  <c r="C5" i="14" s="1"/>
  <c r="AH7" i="16"/>
  <c r="AN7" i="15"/>
  <c r="B5" i="14" s="1"/>
  <c r="AN6" i="15"/>
  <c r="AN2" i="17"/>
  <c r="D4" i="14" s="1"/>
  <c r="AN3" i="18"/>
  <c r="E6" i="14" s="1"/>
  <c r="AN2" i="19"/>
  <c r="F4" i="14" s="1"/>
  <c r="AN3" i="19"/>
  <c r="F6" i="14" s="1"/>
  <c r="AN7" i="19"/>
  <c r="F5" i="14" s="1"/>
  <c r="AN7" i="3"/>
  <c r="I5" i="14" s="1"/>
  <c r="AH85" i="3"/>
  <c r="AH87" i="8"/>
  <c r="Q7" i="14"/>
  <c r="Q3" i="14"/>
  <c r="AH89" i="10"/>
  <c r="AH88" i="10"/>
  <c r="AH87" i="9"/>
  <c r="AH85" i="6"/>
  <c r="AH86" i="7"/>
  <c r="AH87" i="5"/>
  <c r="AH89" i="5"/>
  <c r="AH88" i="5"/>
  <c r="AH89" i="4"/>
  <c r="AH88" i="4"/>
  <c r="AH88" i="3"/>
  <c r="AH89" i="3"/>
  <c r="AH87" i="2"/>
  <c r="H2" i="14" s="1"/>
  <c r="AH89" i="19"/>
  <c r="AH88" i="19"/>
  <c r="AH88" i="18"/>
  <c r="AH89" i="18"/>
  <c r="U4" i="14" l="1"/>
  <c r="U5" i="14"/>
  <c r="AH87" i="17"/>
  <c r="AN3" i="17" s="1"/>
  <c r="D6" i="14" s="1"/>
  <c r="U6" i="14" s="1"/>
  <c r="AH89" i="17"/>
  <c r="AN5" i="18"/>
  <c r="E3" i="14" s="1"/>
  <c r="AN4" i="18"/>
  <c r="E2" i="14" s="1"/>
  <c r="AN4" i="19"/>
  <c r="F2" i="14" s="1"/>
  <c r="AN5" i="19"/>
  <c r="F3" i="14" s="1"/>
  <c r="G2" i="14"/>
  <c r="AH89" i="8"/>
  <c r="AH88" i="8"/>
  <c r="AH88" i="9"/>
  <c r="AH89" i="9"/>
  <c r="AH87" i="6"/>
  <c r="AH86" i="6"/>
  <c r="AH87" i="7"/>
  <c r="AH88" i="2"/>
  <c r="H3" i="14" s="1"/>
  <c r="AH89" i="2"/>
  <c r="H7" i="14" s="1"/>
  <c r="AN5" i="17" l="1"/>
  <c r="D3" i="14" s="1"/>
  <c r="AH88" i="17"/>
  <c r="G3" i="14"/>
  <c r="G7" i="14"/>
  <c r="AH89" i="7"/>
  <c r="AH88" i="7"/>
  <c r="AN4" i="17" l="1"/>
  <c r="D2" i="14" s="1"/>
  <c r="U2" i="14" s="1"/>
  <c r="U3" i="14"/>
  <c r="U7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<sst xmlns="http://schemas.openxmlformats.org/spreadsheetml/2006/main" count="2600" uniqueCount="931">
  <si>
    <t>File name</t>
  </si>
  <si>
    <t>Name of instance</t>
  </si>
  <si>
    <t>Cut Vertices Number</t>
  </si>
  <si>
    <t>Largest BiComponent Size</t>
  </si>
  <si>
    <t>Core Number</t>
  </si>
  <si>
    <t>Largest Component Size</t>
  </si>
  <si>
    <t>Triangles Density (%)</t>
  </si>
  <si>
    <t>Min_Maximal_Matching (%)</t>
  </si>
  <si>
    <t>Global Efficiency</t>
  </si>
  <si>
    <t>Density (%)</t>
  </si>
  <si>
    <t>Is planar</t>
  </si>
  <si>
    <t>Is Chordal</t>
  </si>
  <si>
    <t>Number of vertices</t>
  </si>
  <si>
    <t>Number of edges</t>
  </si>
  <si>
    <t>Number of partitions</t>
  </si>
  <si>
    <t>Method</t>
  </si>
  <si>
    <t>Peel</t>
  </si>
  <si>
    <t>Decompose</t>
  </si>
  <si>
    <t>Fold</t>
  </si>
  <si>
    <t>Curvature Type</t>
  </si>
  <si>
    <t>Num of bi-comp</t>
  </si>
  <si>
    <t>Vertex num in largest comp</t>
  </si>
  <si>
    <t>Edge num in largest comp</t>
  </si>
  <si>
    <t>Pre-processing running time</t>
  </si>
  <si>
    <t>Total solver time</t>
  </si>
  <si>
    <t>Running time</t>
  </si>
  <si>
    <t>Upper bound</t>
  </si>
  <si>
    <t>Objective value</t>
  </si>
  <si>
    <t>A-MILO</t>
  </si>
  <si>
    <t>BQO</t>
  </si>
  <si>
    <t>MISDO</t>
  </si>
  <si>
    <t>RP-MILO</t>
  </si>
  <si>
    <t>games120</t>
  </si>
  <si>
    <t>DSJC125.1</t>
  </si>
  <si>
    <t>miles500</t>
  </si>
  <si>
    <t>anna</t>
  </si>
  <si>
    <t>2-Insertions_4</t>
  </si>
  <si>
    <t>mug100_1</t>
  </si>
  <si>
    <t>mug100_25</t>
  </si>
  <si>
    <t>band100_3</t>
  </si>
  <si>
    <t>band100_4</t>
  </si>
  <si>
    <t>R100_1g</t>
  </si>
  <si>
    <t>4-FullIns_3</t>
  </si>
  <si>
    <t>miles250</t>
  </si>
  <si>
    <t>queen10_10</t>
  </si>
  <si>
    <t>queen11_11</t>
  </si>
  <si>
    <t>miles750</t>
  </si>
  <si>
    <t>R100_5g</t>
  </si>
  <si>
    <t>mulsol.i.1</t>
  </si>
  <si>
    <t>DSJC125.5</t>
  </si>
  <si>
    <t>zeroin.i.1</t>
  </si>
  <si>
    <t>miles1500</t>
  </si>
  <si>
    <t>zeroin.i.2</t>
  </si>
  <si>
    <t>i160-041</t>
  </si>
  <si>
    <t>i160-042</t>
  </si>
  <si>
    <t>i160-043</t>
  </si>
  <si>
    <t>queen13_13</t>
  </si>
  <si>
    <t>mulsol.i.2</t>
  </si>
  <si>
    <t>mulsol.i.3</t>
  </si>
  <si>
    <t>mulsol.i.4</t>
  </si>
  <si>
    <t>mulsol.i.5</t>
  </si>
  <si>
    <t>queen14_14</t>
  </si>
  <si>
    <t>i160-021</t>
  </si>
  <si>
    <t>i160-022</t>
  </si>
  <si>
    <t>i160-023</t>
  </si>
  <si>
    <t>band200_3</t>
  </si>
  <si>
    <t>band200_4</t>
  </si>
  <si>
    <t>1-Insertions_5</t>
  </si>
  <si>
    <t>2-FullIns_4</t>
  </si>
  <si>
    <t>queen15_15</t>
  </si>
  <si>
    <t>band250_3</t>
  </si>
  <si>
    <t>band250_4</t>
  </si>
  <si>
    <t>DSJC250.1</t>
  </si>
  <si>
    <t>DSJC250.5</t>
  </si>
  <si>
    <t>DSJC250.9</t>
  </si>
  <si>
    <t>GEOM100</t>
  </si>
  <si>
    <t>GEOM110</t>
  </si>
  <si>
    <t>GEOM120</t>
  </si>
  <si>
    <t>GEOM100a</t>
  </si>
  <si>
    <t>GEOM100b</t>
  </si>
  <si>
    <t>GEOM110a</t>
  </si>
  <si>
    <t>GEOM110b</t>
  </si>
  <si>
    <t>GEOM120a</t>
  </si>
  <si>
    <t>GEOM120b</t>
  </si>
  <si>
    <t>queen12_12</t>
  </si>
  <si>
    <t>miles1000</t>
  </si>
  <si>
    <t>R100_9g</t>
  </si>
  <si>
    <t>DSJC125.9</t>
  </si>
  <si>
    <t>n100_d005</t>
  </si>
  <si>
    <t>n100_d050</t>
  </si>
  <si>
    <t>n100_d015</t>
  </si>
  <si>
    <t>n100_d070</t>
  </si>
  <si>
    <t>n150_d005</t>
  </si>
  <si>
    <t>n150_d015</t>
  </si>
  <si>
    <t>n150_d100</t>
  </si>
  <si>
    <t>n200_d005</t>
  </si>
  <si>
    <t>n200_d015</t>
  </si>
  <si>
    <t>n250_d005</t>
  </si>
  <si>
    <t>n250_d050</t>
  </si>
  <si>
    <t>n250_d070</t>
  </si>
  <si>
    <t>n100_d030</t>
  </si>
  <si>
    <t>Relaxed</t>
  </si>
  <si>
    <t>3-Insertions_3</t>
  </si>
  <si>
    <t>3-Insertions_3_binary</t>
  </si>
  <si>
    <t>GEOM60</t>
  </si>
  <si>
    <t>GEOM60_binary</t>
  </si>
  <si>
    <t>1-Insertions_4</t>
  </si>
  <si>
    <t>1-Insertions_4_binary</t>
  </si>
  <si>
    <t>R75_1g</t>
  </si>
  <si>
    <t>R75_1g_binary</t>
  </si>
  <si>
    <t>GEOM70</t>
  </si>
  <si>
    <t>GEOM70_binary</t>
  </si>
  <si>
    <t>huck</t>
  </si>
  <si>
    <t>huck_binary</t>
  </si>
  <si>
    <t>jean</t>
  </si>
  <si>
    <t>jean_binary</t>
  </si>
  <si>
    <t>4-Insertions_3</t>
  </si>
  <si>
    <t>4-Insertions_3_binary</t>
  </si>
  <si>
    <t>3-FullIns_3</t>
  </si>
  <si>
    <t>3-FullIns_3_binary</t>
  </si>
  <si>
    <t>GEOM80</t>
  </si>
  <si>
    <t>GEOM80_binary</t>
  </si>
  <si>
    <t>david</t>
  </si>
  <si>
    <t>david_binary</t>
  </si>
  <si>
    <t>mug88_1</t>
  </si>
  <si>
    <t>mug88_1_binary</t>
  </si>
  <si>
    <t>mug88_25</t>
  </si>
  <si>
    <t>mug88_25_binary</t>
  </si>
  <si>
    <t>GEOM90</t>
  </si>
  <si>
    <t>GEOM90_binary</t>
  </si>
  <si>
    <t>1-FullIns_4</t>
  </si>
  <si>
    <t>1-FullIns_4_binary</t>
  </si>
  <si>
    <t>min</t>
  </si>
  <si>
    <t>ratio</t>
  </si>
  <si>
    <t>Relaxed MISDO</t>
  </si>
  <si>
    <t>n050_d005</t>
  </si>
  <si>
    <t>n050_d015</t>
  </si>
  <si>
    <t>n050_d030</t>
  </si>
  <si>
    <t>n050_d050</t>
  </si>
  <si>
    <t>n050_d070</t>
  </si>
  <si>
    <t>GEOM50a</t>
  </si>
  <si>
    <t>GEOM50a_binary</t>
  </si>
  <si>
    <t>GEOM50b</t>
  </si>
  <si>
    <t>GEOM50b_binary</t>
  </si>
  <si>
    <t>2-FullIns_3</t>
  </si>
  <si>
    <t>2-FullIns_3_binary</t>
  </si>
  <si>
    <t>GEOM60a</t>
  </si>
  <si>
    <t>GEOM60a_binary</t>
  </si>
  <si>
    <t>GEOM60b</t>
  </si>
  <si>
    <t>GEOM60b_binary</t>
  </si>
  <si>
    <t>GEOM70a</t>
  </si>
  <si>
    <t>GEOM70a_binary</t>
  </si>
  <si>
    <t>GEOM70b</t>
  </si>
  <si>
    <t>GEOM70b_binary</t>
  </si>
  <si>
    <t>GEOM80a</t>
  </si>
  <si>
    <t>GEOM80a_binary</t>
  </si>
  <si>
    <t>GEOM80b</t>
  </si>
  <si>
    <t>GEOM80b_binary</t>
  </si>
  <si>
    <t>GEOM90a</t>
  </si>
  <si>
    <t>GEOM90a_binary</t>
  </si>
  <si>
    <t>GEOM90b</t>
  </si>
  <si>
    <t>GEOM90b_binary</t>
  </si>
  <si>
    <t>myciel6</t>
  </si>
  <si>
    <t>myciel6_binary</t>
  </si>
  <si>
    <t>queen8_8</t>
  </si>
  <si>
    <t>queen8_8_binary</t>
  </si>
  <si>
    <t>queen9_9</t>
  </si>
  <si>
    <t>queen9_9_binary</t>
  </si>
  <si>
    <t>queen8_12</t>
  </si>
  <si>
    <t>queen8_12_binary</t>
  </si>
  <si>
    <t>R50_5g</t>
  </si>
  <si>
    <t>R50_5g_binary</t>
  </si>
  <si>
    <t>R75_5g</t>
  </si>
  <si>
    <t>R75_5g_binary</t>
  </si>
  <si>
    <t>R50_9g</t>
  </si>
  <si>
    <t>R50_9g_binary</t>
  </si>
  <si>
    <t>R75_9g</t>
  </si>
  <si>
    <t>R75_9g_binary</t>
  </si>
  <si>
    <t>mug100_1_binary</t>
  </si>
  <si>
    <t>mug100_25_binary</t>
  </si>
  <si>
    <t>band100_3_binary</t>
  </si>
  <si>
    <t>band100_4_binary</t>
  </si>
  <si>
    <t>R100_1g_binary</t>
  </si>
  <si>
    <t>GEOM100_binary</t>
  </si>
  <si>
    <t>GEOM110_binary</t>
  </si>
  <si>
    <t>4-FullIns_3_binary</t>
  </si>
  <si>
    <t>games120_binary</t>
  </si>
  <si>
    <t>GEOM120_binary</t>
  </si>
  <si>
    <t>miles250_binary</t>
  </si>
  <si>
    <t>DSJC125.1_binary</t>
  </si>
  <si>
    <t>miles500_binary</t>
  </si>
  <si>
    <t>anna_binary</t>
  </si>
  <si>
    <t>2-Insertions_4_binary</t>
  </si>
  <si>
    <t>GEOM100a_binary</t>
  </si>
  <si>
    <t>GEOM100b_binary</t>
  </si>
  <si>
    <t>GEOM110a_binary</t>
  </si>
  <si>
    <t>GEOM110b_binary</t>
  </si>
  <si>
    <t>GEOM120a_binary</t>
  </si>
  <si>
    <t>GEOM120b_binary</t>
  </si>
  <si>
    <t>queen11_11_binary</t>
  </si>
  <si>
    <t>miles750_binary</t>
  </si>
  <si>
    <t>queen12_12_binary</t>
  </si>
  <si>
    <t>queen10_10_binary</t>
  </si>
  <si>
    <t>miles1000_binary</t>
  </si>
  <si>
    <t>mulsol.i.1_binary</t>
  </si>
  <si>
    <t>R100_5g_binary</t>
  </si>
  <si>
    <t>DSJC125.5_binary</t>
  </si>
  <si>
    <t>zeroin.i.1_binary</t>
  </si>
  <si>
    <t>miles1500_binary</t>
  </si>
  <si>
    <t>R100_9g_binary</t>
  </si>
  <si>
    <t>DSJC125.9_binary</t>
  </si>
  <si>
    <t>i160-021_binary</t>
  </si>
  <si>
    <t>i160-022_binary</t>
  </si>
  <si>
    <t>i160-023_binary</t>
  </si>
  <si>
    <t>zeroin.i.2_binary</t>
  </si>
  <si>
    <t>i160-041_binary</t>
  </si>
  <si>
    <t>i160-042_binary</t>
  </si>
  <si>
    <t>i160-043_binary</t>
  </si>
  <si>
    <t>queen13_13_binary</t>
  </si>
  <si>
    <t>mulsol.i.2_binary</t>
  </si>
  <si>
    <t>mulsol.i.3_binary</t>
  </si>
  <si>
    <t>mulsol.i.4_binary</t>
  </si>
  <si>
    <t>mulsol.i.5_binary</t>
  </si>
  <si>
    <t>queen14_14_binary</t>
  </si>
  <si>
    <t>band150_3</t>
  </si>
  <si>
    <t>band150_3_binary</t>
  </si>
  <si>
    <t>band150_4</t>
  </si>
  <si>
    <t>band150_4_binary</t>
  </si>
  <si>
    <t>5-FullIns_3</t>
  </si>
  <si>
    <t>5-FullIns_3_binary</t>
  </si>
  <si>
    <t>i160-011</t>
  </si>
  <si>
    <t>i160-011_binary</t>
  </si>
  <si>
    <t>i160-012</t>
  </si>
  <si>
    <t>i160-012_binary</t>
  </si>
  <si>
    <t>i160-013</t>
  </si>
  <si>
    <t>i160-013_binary</t>
  </si>
  <si>
    <t>myciel7</t>
  </si>
  <si>
    <t>myciel7_binary</t>
  </si>
  <si>
    <t>band200_3_binary</t>
  </si>
  <si>
    <t>band200_4_binary</t>
  </si>
  <si>
    <t>1-Insertions_5_binary</t>
  </si>
  <si>
    <t>2-FullIns_4_binary</t>
  </si>
  <si>
    <t>queen15_15_binary</t>
  </si>
  <si>
    <t>band250_3_binary</t>
  </si>
  <si>
    <t>band250_4_binary</t>
  </si>
  <si>
    <t>DSJC250.1_binary</t>
  </si>
  <si>
    <t>DSJC250.5_binary</t>
  </si>
  <si>
    <t>DSJC250.9_binary</t>
  </si>
  <si>
    <t>Relaxed V-MILO</t>
  </si>
  <si>
    <t>Relaxed RE-MILO</t>
  </si>
  <si>
    <t>DSJC250.9_concave</t>
  </si>
  <si>
    <t>concave</t>
  </si>
  <si>
    <t>band250_3_concave</t>
  </si>
  <si>
    <t>band250_4_concave</t>
  </si>
  <si>
    <t>DSJC250.1_concave</t>
  </si>
  <si>
    <t>Relaxed BQO (con)</t>
  </si>
  <si>
    <t>DSJC250.5_concave</t>
  </si>
  <si>
    <t>queen15_15_concave</t>
  </si>
  <si>
    <t>band200_4_concave</t>
  </si>
  <si>
    <t>1-Insertions_5_concave</t>
  </si>
  <si>
    <t>2-FullIns_4_concave</t>
  </si>
  <si>
    <t>band200_3_concave</t>
  </si>
  <si>
    <t>i160-021_concave</t>
  </si>
  <si>
    <t>i160-022_concave</t>
  </si>
  <si>
    <t>i160-023_concave</t>
  </si>
  <si>
    <t>zeroin.i.2_concave</t>
  </si>
  <si>
    <t>i160-041_concave</t>
  </si>
  <si>
    <t>i160-042_concave</t>
  </si>
  <si>
    <t>i160-043_concave</t>
  </si>
  <si>
    <t>queen13_13_concave</t>
  </si>
  <si>
    <t>mulsol.i.2_concave</t>
  </si>
  <si>
    <t>mulsol.i.3_concave</t>
  </si>
  <si>
    <t>mulsol.i.4_concave</t>
  </si>
  <si>
    <t>mulsol.i.5_concave</t>
  </si>
  <si>
    <t>queen14_14_concave</t>
  </si>
  <si>
    <t>band150_3_concave</t>
  </si>
  <si>
    <t>band150_4_concave</t>
  </si>
  <si>
    <t>5-FullIns_3_concave</t>
  </si>
  <si>
    <t>i160-011_concave</t>
  </si>
  <si>
    <t>i160-012_concave</t>
  </si>
  <si>
    <t>i160-013_concave</t>
  </si>
  <si>
    <t>myciel7_concave</t>
  </si>
  <si>
    <t>R100_9g_concave</t>
  </si>
  <si>
    <t>DSJC125.9_concave</t>
  </si>
  <si>
    <t>R100_5g_concave</t>
  </si>
  <si>
    <t>DSJC125.5_concave</t>
  </si>
  <si>
    <t>zeroin.i.1_concave</t>
  </si>
  <si>
    <t>miles1500_concave</t>
  </si>
  <si>
    <t>queen10_10_concave</t>
  </si>
  <si>
    <t>miles1000_concave</t>
  </si>
  <si>
    <t>mulsol.i.1_concave</t>
  </si>
  <si>
    <t>GEOM100a_concave</t>
  </si>
  <si>
    <t>GEOM100b_concave</t>
  </si>
  <si>
    <t>GEOM110a_concave</t>
  </si>
  <si>
    <t>GEOM110b_concave</t>
  </si>
  <si>
    <t>GEOM120a_concave</t>
  </si>
  <si>
    <t>GEOM120b_concave</t>
  </si>
  <si>
    <t>queen11_11_concave</t>
  </si>
  <si>
    <t>miles750_concave</t>
  </si>
  <si>
    <t>queen12_12_concave</t>
  </si>
  <si>
    <t>mug100_1_concave</t>
  </si>
  <si>
    <t>mug100_25_concave</t>
  </si>
  <si>
    <t>band100_3_concave</t>
  </si>
  <si>
    <t>band100_4_concave</t>
  </si>
  <si>
    <t>R100_1g_concave</t>
  </si>
  <si>
    <t>GEOM100_concave</t>
  </si>
  <si>
    <t>GEOM110_concave</t>
  </si>
  <si>
    <t>4-FullIns_3_concave</t>
  </si>
  <si>
    <t>games120_concave</t>
  </si>
  <si>
    <t>GEOM120_concave</t>
  </si>
  <si>
    <t>miles250_concave</t>
  </si>
  <si>
    <t>DSJC125.1_concave</t>
  </si>
  <si>
    <t>miles500_concave</t>
  </si>
  <si>
    <t>anna_concave</t>
  </si>
  <si>
    <t>2-Insertions_4_concave</t>
  </si>
  <si>
    <t>R50_9g_concave</t>
  </si>
  <si>
    <t>R75_9g_concave</t>
  </si>
  <si>
    <t>R50_5g_concave</t>
  </si>
  <si>
    <t>R75_5g_concave</t>
  </si>
  <si>
    <t>queen8_8_concave</t>
  </si>
  <si>
    <t>queen9_9_concave</t>
  </si>
  <si>
    <t>queen8_12_concave</t>
  </si>
  <si>
    <t>GEOM50a_concave</t>
  </si>
  <si>
    <t>GEOM50b_concave</t>
  </si>
  <si>
    <t>2-FullIns_3_concave</t>
  </si>
  <si>
    <t>GEOM60a_concave</t>
  </si>
  <si>
    <t>GEOM60b_concave</t>
  </si>
  <si>
    <t>GEOM70a_concave</t>
  </si>
  <si>
    <t>GEOM70b_concave</t>
  </si>
  <si>
    <t>GEOM80a_concave</t>
  </si>
  <si>
    <t>GEOM80b_concave</t>
  </si>
  <si>
    <t>GEOM90a_concave</t>
  </si>
  <si>
    <t>GEOM90b_concave</t>
  </si>
  <si>
    <t>myciel6_concave</t>
  </si>
  <si>
    <t>3-Insertions_3_concave</t>
  </si>
  <si>
    <t>GEOM60_concave</t>
  </si>
  <si>
    <t>1-Insertions_4_concave</t>
  </si>
  <si>
    <t>R75_1g_concave</t>
  </si>
  <si>
    <t>GEOM70_concave</t>
  </si>
  <si>
    <t>huck_concave</t>
  </si>
  <si>
    <t>jean_concave</t>
  </si>
  <si>
    <t>4-Insertions_3_concave</t>
  </si>
  <si>
    <t>3-FullIns_3_concave</t>
  </si>
  <si>
    <t>GEOM80_concave</t>
  </si>
  <si>
    <t>david_concave</t>
  </si>
  <si>
    <t>mug88_1_concave</t>
  </si>
  <si>
    <t>mug88_25_concave</t>
  </si>
  <si>
    <t>GEOM90_concave</t>
  </si>
  <si>
    <t>1-FullIns_4_concave</t>
  </si>
  <si>
    <t>k04_n056_d007_3-Insertions_3_A-MILO.txt</t>
  </si>
  <si>
    <t>k04_n056_d007_3-Insertions_3_BQO.txt</t>
  </si>
  <si>
    <t>k04_n056_d007_3-Insertions_3_MISDO.txt</t>
  </si>
  <si>
    <t>k04_n056_d007_3-Insertions_3_RP-MILO.txt</t>
  </si>
  <si>
    <t>k04_n056_d007_3-Insertions_3_binary_BQO.txt</t>
  </si>
  <si>
    <t>k04_n056_d007_3-Insertions_3_concave_BQO.txt</t>
  </si>
  <si>
    <t>k04_n060_d010_GEOM60_A-MILO.txt</t>
  </si>
  <si>
    <t>k04_n060_d010_GEOM60_BQO.txt</t>
  </si>
  <si>
    <t>k04_n060_d010_GEOM60_MISDO.txt</t>
  </si>
  <si>
    <t>k04_n060_d010_GEOM60_RP-MILO.txt</t>
  </si>
  <si>
    <t>k04_n060_d010_GEOM60_binary_BQO.txt</t>
  </si>
  <si>
    <t>k04_n060_d010_GEOM60_concave_BQO.txt</t>
  </si>
  <si>
    <t>k04_n067_d010_1-Insertions_4_A-MILO.txt</t>
  </si>
  <si>
    <t>k04_n067_d010_1-Insertions_4_BQO.txt</t>
  </si>
  <si>
    <t>k04_n067_d010_1-Insertions_4_MISDO.txt</t>
  </si>
  <si>
    <t>k04_n067_d010_1-Insertions_4_RP-MILO.txt</t>
  </si>
  <si>
    <t>k04_n067_d010_1-Insertions_4_binary_BQO.txt</t>
  </si>
  <si>
    <t>k04_n067_d010_1-Insertions_4_concave_BQO.txt</t>
  </si>
  <si>
    <t>k04_n070_d010_R75_1g_A-MILO.txt</t>
  </si>
  <si>
    <t>k04_n070_d010_R75_1g_BQO.txt</t>
  </si>
  <si>
    <t>k04_n070_d010_R75_1g_MISDO.txt</t>
  </si>
  <si>
    <t>k04_n070_d010_R75_1g_RP-MILO.txt</t>
  </si>
  <si>
    <t>k04_n070_d010_R75_1g_binary_BQO.txt</t>
  </si>
  <si>
    <t>k04_n070_d010_R75_1g_concave_BQO.txt</t>
  </si>
  <si>
    <t>k04_n070_d011_GEOM70_A-MILO.txt</t>
  </si>
  <si>
    <t>k04_n070_d011_GEOM70_BQO.txt</t>
  </si>
  <si>
    <t>k04_n070_d011_GEOM70_MISDO.txt</t>
  </si>
  <si>
    <t>k04_n070_d011_GEOM70_RP-MILO.txt</t>
  </si>
  <si>
    <t>k04_n070_d011_GEOM70_binary_BQO.txt</t>
  </si>
  <si>
    <t>k04_n070_d011_GEOM70_concave_BQO.txt</t>
  </si>
  <si>
    <t>k04_n074_d011_huck_A-MILO.txt</t>
  </si>
  <si>
    <t>k04_n074_d011_huck_BQO.txt</t>
  </si>
  <si>
    <t>k04_n074_d011_huck_MISDO.txt</t>
  </si>
  <si>
    <t>k04_n074_d011_huck_RP-MILO.txt</t>
  </si>
  <si>
    <t>k04_n074_d011_huck_binary_BQO.txt</t>
  </si>
  <si>
    <t>k04_n074_d011_huck_concave_BQO.txt</t>
  </si>
  <si>
    <t>k04_n077_d008_jean_A-MILO.txt</t>
  </si>
  <si>
    <t>k04_n077_d008_jean_BQO.txt</t>
  </si>
  <si>
    <t>k04_n077_d008_jean_MISDO.txt</t>
  </si>
  <si>
    <t>k04_n077_d008_jean_RP-MILO.txt</t>
  </si>
  <si>
    <t>k04_n077_d008_jean_binary_BQO.txt</t>
  </si>
  <si>
    <t>k04_n077_d008_jean_concave_BQO.txt</t>
  </si>
  <si>
    <t>k04_n079_d005_4-Insertions_3_A-MILO.txt</t>
  </si>
  <si>
    <t>k04_n079_d005_4-Insertions_3_BQO.txt</t>
  </si>
  <si>
    <t>k04_n079_d005_4-Insertions_3_MISDO.txt</t>
  </si>
  <si>
    <t>k04_n079_d005_4-Insertions_3_RP-MILO.txt</t>
  </si>
  <si>
    <t>k04_n079_d005_4-Insertions_3_binary_BQO.txt</t>
  </si>
  <si>
    <t>k04_n079_d005_4-Insertions_3_concave_BQO.txt</t>
  </si>
  <si>
    <t>k04_n080_d010_3-FullIns_3_A-MILO.txt</t>
  </si>
  <si>
    <t>k04_n080_d010_3-FullIns_3_BQO.txt</t>
  </si>
  <si>
    <t>k04_n080_d010_3-FullIns_3_MISDO.txt</t>
  </si>
  <si>
    <t>k04_n080_d010_3-FullIns_3_RP-MILO.txt</t>
  </si>
  <si>
    <t>k04_n080_d010_3-FullIns_3_binary_BQO.txt</t>
  </si>
  <si>
    <t>k04_n080_d010_3-FullIns_3_concave_BQO.txt</t>
  </si>
  <si>
    <t>k04_n080_d011_GEOM80_A-MILO.txt</t>
  </si>
  <si>
    <t>k04_n080_d011_GEOM80_BQO.txt</t>
  </si>
  <si>
    <t>k04_n080_d011_GEOM80_MISDO.txt</t>
  </si>
  <si>
    <t>k04_n080_d011_GEOM80_RP-MILO.txt</t>
  </si>
  <si>
    <t>k04_n080_d011_GEOM80_binary_BQO.txt</t>
  </si>
  <si>
    <t>k04_n080_d011_GEOM80_concave_BQO.txt</t>
  </si>
  <si>
    <t>k04_n087_d010_david_A-MILO.txt</t>
  </si>
  <si>
    <t>k04_n087_d010_david_BQO.txt</t>
  </si>
  <si>
    <t>k04_n087_d010_david_MISDO.txt</t>
  </si>
  <si>
    <t>k04_n087_d010_david_RP-MILO.txt</t>
  </si>
  <si>
    <t>k04_n087_d010_david_binary_BQO.txt</t>
  </si>
  <si>
    <t>k04_n087_d010_david_concave_BQO.txt</t>
  </si>
  <si>
    <t>k04_n088_d003_mug88_1_A-MILO.txt</t>
  </si>
  <si>
    <t>k04_n088_d003_mug88_1_BQO.txt</t>
  </si>
  <si>
    <t>k04_n088_d003_mug88_1_MISDO.txt</t>
  </si>
  <si>
    <t>k04_n088_d003_mug88_1_RP-MILO.txt</t>
  </si>
  <si>
    <t>k04_n088_d003_mug88_1_binary_BQO.txt</t>
  </si>
  <si>
    <t>k04_n088_d003_mug88_1_concave_BQO.txt</t>
  </si>
  <si>
    <t>k04_n088_d003_mug88_25_A-MILO.txt</t>
  </si>
  <si>
    <t>k04_n088_d003_mug88_25_BQO.txt</t>
  </si>
  <si>
    <t>k04_n088_d003_mug88_25_MISDO.txt</t>
  </si>
  <si>
    <t>k04_n088_d003_mug88_25_RP-MILO.txt</t>
  </si>
  <si>
    <t>k04_n088_d003_mug88_25_binary_BQO.txt</t>
  </si>
  <si>
    <t>k04_n088_d003_mug88_25_concave_BQO.txt</t>
  </si>
  <si>
    <t>k04_n090_d011_GEOM90_A-MILO.txt</t>
  </si>
  <si>
    <t>k04_n090_d011_GEOM90_BQO.txt</t>
  </si>
  <si>
    <t>k04_n090_d011_GEOM90_MISDO.txt</t>
  </si>
  <si>
    <t>k04_n090_d011_GEOM90_RP-MILO.txt</t>
  </si>
  <si>
    <t>k04_n090_d011_GEOM90_binary_BQO.txt</t>
  </si>
  <si>
    <t>k04_n090_d011_GEOM90_concave_BQO.txt</t>
  </si>
  <si>
    <t>k04_n093_d013_1-FullIns_4_A-MILO.txt</t>
  </si>
  <si>
    <t>k04_n093_d013_1-FullIns_4_BQO.txt</t>
  </si>
  <si>
    <t>k04_n093_d013_1-FullIns_4_MISDO.txt</t>
  </si>
  <si>
    <t>k04_n093_d013_1-FullIns_4_RP-MILO.txt</t>
  </si>
  <si>
    <t>k04_n093_d013_1-FullIns_4_binary_BQO.txt</t>
  </si>
  <si>
    <t>k04_n093_d013_1-FullIns_4_concave_BQO.txt</t>
  </si>
  <si>
    <t>k04_n050_d019_GEOM50a_A-MILO.txt</t>
  </si>
  <si>
    <t>k04_n050_d019_GEOM50a_BQO.txt</t>
  </si>
  <si>
    <t>k04_n050_d019_GEOM50a_MISDO.txt</t>
  </si>
  <si>
    <t>k04_n050_d019_GEOM50a_RP-MILO.txt</t>
  </si>
  <si>
    <t>k04_n050_d019_GEOM50a_binary_BQO.txt</t>
  </si>
  <si>
    <t>k04_n050_d019_GEOM50a_concave_BQO.txt</t>
  </si>
  <si>
    <t>k04_n050_d020_GEOM50b_A-MILO.txt</t>
  </si>
  <si>
    <t>k04_n050_d020_GEOM50b_BQO.txt</t>
  </si>
  <si>
    <t>k04_n050_d020_GEOM50b_MISDO.txt</t>
  </si>
  <si>
    <t>k04_n050_d020_GEOM50b_RP-MILO.txt</t>
  </si>
  <si>
    <t>k04_n050_d020_GEOM50b_binary_BQO.txt</t>
  </si>
  <si>
    <t>k04_n050_d020_GEOM50b_concave_BQO.txt</t>
  </si>
  <si>
    <t>k04_n052_d015_2-FullIns_3_A-MILO.txt</t>
  </si>
  <si>
    <t>k04_n052_d015_2-FullIns_3_BQO.txt</t>
  </si>
  <si>
    <t>k04_n052_d015_2-FullIns_3_MISDO.txt</t>
  </si>
  <si>
    <t>k04_n052_d015_2-FullIns_3_RP-MILO.txt</t>
  </si>
  <si>
    <t>k04_n052_d015_2-FullIns_3_binary_BQO.txt</t>
  </si>
  <si>
    <t>k04_n052_d015_2-FullIns_3_concave_BQO.txt</t>
  </si>
  <si>
    <t>k04_n060_d019_GEOM60a_A-MILO.txt</t>
  </si>
  <si>
    <t>k04_n060_d019_GEOM60a_BQO.txt</t>
  </si>
  <si>
    <t>k04_n060_d019_GEOM60a_MISDO.txt</t>
  </si>
  <si>
    <t>k04_n060_d019_GEOM60a_RP-MILO.txt</t>
  </si>
  <si>
    <t>k04_n060_d019_GEOM60a_binary_BQO.txt</t>
  </si>
  <si>
    <t>k04_n060_d019_GEOM60a_concave_BQO.txt</t>
  </si>
  <si>
    <t>k04_n060_d020_GEOM60b_A-MILO.txt</t>
  </si>
  <si>
    <t>k04_n060_d020_GEOM60b_BQO.txt</t>
  </si>
  <si>
    <t>k04_n060_d020_GEOM60b_MISDO.txt</t>
  </si>
  <si>
    <t>k04_n060_d020_GEOM60b_RP-MILO.txt</t>
  </si>
  <si>
    <t>k04_n060_d020_GEOM60b_binary_BQO.txt</t>
  </si>
  <si>
    <t>k04_n060_d020_GEOM60b_concave_BQO.txt</t>
  </si>
  <si>
    <t>k04_n070_d019_GEOM70a_A-MILO.txt</t>
  </si>
  <si>
    <t>k04_n070_d019_GEOM70a_BQO.txt</t>
  </si>
  <si>
    <t>k04_n070_d019_GEOM70a_MISDO.txt</t>
  </si>
  <si>
    <t>k04_n070_d019_GEOM70a_RP-MILO.txt</t>
  </si>
  <si>
    <t>k04_n070_d019_GEOM70a_binary_BQO.txt</t>
  </si>
  <si>
    <t>k04_n070_d019_GEOM70a_concave_BQO.txt</t>
  </si>
  <si>
    <t>k04_n070_d020_GEOM70b_A-MILO.txt</t>
  </si>
  <si>
    <t>k04_n070_d020_GEOM70b_BQO.txt</t>
  </si>
  <si>
    <t>k04_n070_d020_GEOM70b_MISDO.txt</t>
  </si>
  <si>
    <t>k04_n070_d020_GEOM70b_RP-MILO.txt</t>
  </si>
  <si>
    <t>k04_n070_d020_GEOM70b_binary_BQO.txt</t>
  </si>
  <si>
    <t>k04_n070_d020_GEOM70b_concave_BQO.txt</t>
  </si>
  <si>
    <t>k04_n080_d019_GEOM80a_A-MILO.txt</t>
  </si>
  <si>
    <t>k04_n080_d019_GEOM80a_BQO.txt</t>
  </si>
  <si>
    <t>k04_n080_d019_GEOM80a_MISDO.txt</t>
  </si>
  <si>
    <t>k04_n080_d019_GEOM80a_RP-MILO.txt</t>
  </si>
  <si>
    <t>k04_n080_d019_GEOM80a_binary_BQO.txt</t>
  </si>
  <si>
    <t>k04_n080_d019_GEOM80a_concave_BQO.txt</t>
  </si>
  <si>
    <t>k04_n080_d020_GEOM80b_A-MILO.txt</t>
  </si>
  <si>
    <t>k04_n080_d020_GEOM80b_BQO.txt</t>
  </si>
  <si>
    <t>k04_n080_d020_GEOM80b_MISDO.txt</t>
  </si>
  <si>
    <t>k04_n080_d020_GEOM80b_RP-MILO.txt</t>
  </si>
  <si>
    <t>k04_n080_d020_GEOM80b_binary_BQO.txt</t>
  </si>
  <si>
    <t>k04_n080_d020_GEOM80b_concave_BQO.txt</t>
  </si>
  <si>
    <t>k04_n090_d019_GEOM90a_A-MILO.txt</t>
  </si>
  <si>
    <t>k04_n090_d019_GEOM90a_BQO.txt</t>
  </si>
  <si>
    <t>k04_n090_d019_GEOM90a_MISDO.txt</t>
  </si>
  <si>
    <t>k04_n090_d019_GEOM90a_RP-MILO.txt</t>
  </si>
  <si>
    <t>k04_n090_d019_GEOM90a_binary_BQO.txt</t>
  </si>
  <si>
    <t>k04_n090_d019_GEOM90a_concave_BQO.txt</t>
  </si>
  <si>
    <t>k04_n090_d021_GEOM90b_A-MILO.txt</t>
  </si>
  <si>
    <t>k04_n090_d021_GEOM90b_BQO.txt</t>
  </si>
  <si>
    <t>k04_n090_d021_GEOM90b_MISDO.txt</t>
  </si>
  <si>
    <t>k04_n090_d021_GEOM90b_RP-MILO.txt</t>
  </si>
  <si>
    <t>k04_n090_d021_GEOM90b_binary_BQO.txt</t>
  </si>
  <si>
    <t>k04_n090_d021_GEOM90b_concave_BQO.txt</t>
  </si>
  <si>
    <t>k04_n095_d016_myciel6_A-MILO.txt</t>
  </si>
  <si>
    <t>k04_n095_d016_myciel6_BQO.txt</t>
  </si>
  <si>
    <t>k04_n095_d016_myciel6_MISDO.txt</t>
  </si>
  <si>
    <t>k04_n095_d016_myciel6_RP-MILO.txt</t>
  </si>
  <si>
    <t>k04_n095_d016_myciel6_binary_BQO.txt</t>
  </si>
  <si>
    <t>k04_n095_d016_myciel6_concave_BQO.txt</t>
  </si>
  <si>
    <t>k04_n064_d036_queen8_8_A-MILO.txt</t>
  </si>
  <si>
    <t>k04_n064_d036_queen8_8_BQO.txt</t>
  </si>
  <si>
    <t>k04_n064_d036_queen8_8_MISDO.txt</t>
  </si>
  <si>
    <t>k04_n064_d036_queen8_8_RP-MILO.txt</t>
  </si>
  <si>
    <t>k04_n064_d036_queen8_8_binary_BQO.txt</t>
  </si>
  <si>
    <t>k04_n064_d036_queen8_8_concave_BQO.txt</t>
  </si>
  <si>
    <t>k04_n081_d032_queen9_9_A-MILO.txt</t>
  </si>
  <si>
    <t>k04_n081_d032_queen9_9_BQO.txt</t>
  </si>
  <si>
    <t>k04_n081_d032_queen9_9_MISDO.txt</t>
  </si>
  <si>
    <t>k04_n081_d032_queen9_9_RP-MILO.txt</t>
  </si>
  <si>
    <t>k04_n081_d032_queen9_9_binary_BQO.txt</t>
  </si>
  <si>
    <t>k04_n081_d032_queen9_9_concave_BQO.txt</t>
  </si>
  <si>
    <t>k04_n096_d030_queen8_12_A-MILO.txt</t>
  </si>
  <si>
    <t>k04_n096_d030_queen8_12_BQO.txt</t>
  </si>
  <si>
    <t>k04_n096_d030_queen8_12_MISDO.txt</t>
  </si>
  <si>
    <t>k04_n096_d030_queen8_12_RP-MILO.txt</t>
  </si>
  <si>
    <t>k04_n096_d030_queen8_12_binary_BQO.txt</t>
  </si>
  <si>
    <t>k04_n096_d030_queen8_12_concave_BQO.txt</t>
  </si>
  <si>
    <t>k04_n050_d049_R50_5g_A-MILO.txt</t>
  </si>
  <si>
    <t>k04_n050_d049_R50_5g_BQO.txt</t>
  </si>
  <si>
    <t>k04_n050_d049_R50_5g_MISDO.txt</t>
  </si>
  <si>
    <t>k04_n050_d049_R50_5g_RP-MILO.txt</t>
  </si>
  <si>
    <t>k04_n050_d049_R50_5g_binary_BQO.txt</t>
  </si>
  <si>
    <t>k04_n050_d049_R50_5g_concave_BQO.txt</t>
  </si>
  <si>
    <t>k04_n075_d050_R75_5g_A-MILO.txt</t>
  </si>
  <si>
    <t>k04_n075_d050_R75_5g_BQO.txt</t>
  </si>
  <si>
    <t>k04_n075_d050_R75_5g_MISDO.txt</t>
  </si>
  <si>
    <t>k04_n075_d050_R75_5g_RP-MILO.txt</t>
  </si>
  <si>
    <t>k04_n075_d050_R75_5g_binary_BQO.txt</t>
  </si>
  <si>
    <t>k04_n075_d050_R75_5g_concave_BQO.txt</t>
  </si>
  <si>
    <t>k04_n050_d089_R50_9g_A-MILO.txt</t>
  </si>
  <si>
    <t>k04_n050_d089_R50_9g_BQO.txt</t>
  </si>
  <si>
    <t>k04_n050_d089_R50_9g_MISDO.txt</t>
  </si>
  <si>
    <t>k04_n050_d089_R50_9g_RP-MILO.txt</t>
  </si>
  <si>
    <t>k04_n050_d089_R50_9g_binary_BQO.txt</t>
  </si>
  <si>
    <t>k04_n050_d089_R50_9g_concave_BQO.txt</t>
  </si>
  <si>
    <t>k04_n075_d090_R75_9g_A-MILO.txt</t>
  </si>
  <si>
    <t>k04_n075_d090_R75_9g_BQO.txt</t>
  </si>
  <si>
    <t>k04_n075_d090_R75_9g_MISDO.txt</t>
  </si>
  <si>
    <t>k04_n075_d090_R75_9g_RP-MILO.txt</t>
  </si>
  <si>
    <t>k04_n075_d090_R75_9g_binary_BQO.txt</t>
  </si>
  <si>
    <t>k04_n075_d090_R75_9g_concave_BQO.txt</t>
  </si>
  <si>
    <t>k04_n100_d003_mug100_1_A-MILO.txt</t>
  </si>
  <si>
    <t>k04_n100_d003_mug100_1_BQO.txt</t>
  </si>
  <si>
    <t>k04_n100_d003_mug100_1_MISDO.txt</t>
  </si>
  <si>
    <t>k04_n100_d003_mug100_1_RP-MILO.txt</t>
  </si>
  <si>
    <t>k04_n100_d003_mug100_1_binary_BQO.txt</t>
  </si>
  <si>
    <t>k04_n100_d003_mug100_1_concave_BQO.txt</t>
  </si>
  <si>
    <t>k04_n100_d003_mug100_25_A-MILO.txt</t>
  </si>
  <si>
    <t>k04_n100_d003_mug100_25_BQO.txt</t>
  </si>
  <si>
    <t>k04_n100_d003_mug100_25_MISDO.txt</t>
  </si>
  <si>
    <t>k04_n100_d003_mug100_25_RP-MILO.txt</t>
  </si>
  <si>
    <t>k04_n100_d003_mug100_25_binary_BQO.txt</t>
  </si>
  <si>
    <t>k04_n100_d003_mug100_25_concave_BQO.txt</t>
  </si>
  <si>
    <t>k04_n100_d007_band100_3_A-MILO.txt</t>
  </si>
  <si>
    <t>k04_n100_d007_band100_3_BQO.txt</t>
  </si>
  <si>
    <t>k04_n100_d007_band100_3_MISDO.txt</t>
  </si>
  <si>
    <t>k04_n100_d007_band100_3_RP-MILO.txt</t>
  </si>
  <si>
    <t>k04_n100_d007_band100_3_binary_BQO.txt</t>
  </si>
  <si>
    <t>k04_n100_d007_band100_3_concave_BQO.txt</t>
  </si>
  <si>
    <t>k04_n100_d009_band100_4_A-MILO.txt</t>
  </si>
  <si>
    <t>k04_n100_d009_band100_4_BQO.txt</t>
  </si>
  <si>
    <t>k04_n100_d009_band100_4_MISDO.txt</t>
  </si>
  <si>
    <t>k04_n100_d009_band100_4_RP-MILO.txt</t>
  </si>
  <si>
    <t>k04_n100_d009_band100_4_binary_BQO.txt</t>
  </si>
  <si>
    <t>k04_n100_d009_band100_4_concave_BQO.txt</t>
  </si>
  <si>
    <t>k04_n100_d010_R100_1g_A-MILO.txt</t>
  </si>
  <si>
    <t>k04_n100_d010_R100_1g_BQO.txt</t>
  </si>
  <si>
    <t>k04_n100_d010_R100_1g_MISDO.txt</t>
  </si>
  <si>
    <t>k04_n100_d010_R100_1g_RP-MILO.txt</t>
  </si>
  <si>
    <t>k04_n100_d010_R100_1g_binary_BQO.txt</t>
  </si>
  <si>
    <t>k04_n100_d010_R100_1g_concave_BQO.txt</t>
  </si>
  <si>
    <t>k04_n100_d011_GEOM100_A-MILO.txt</t>
  </si>
  <si>
    <t>k04_n100_d011_GEOM100_BQO.txt</t>
  </si>
  <si>
    <t>k04_n100_d011_GEOM100_MISDO.txt</t>
  </si>
  <si>
    <t>k04_n100_d011_GEOM100_RP-MILO.txt</t>
  </si>
  <si>
    <t>k04_n100_d011_GEOM100_binary_BQO.txt</t>
  </si>
  <si>
    <t>k04_n100_d011_GEOM100_concave_BQO.txt</t>
  </si>
  <si>
    <t>k04_n110_d010_GEOM110_A-MILO.txt</t>
  </si>
  <si>
    <t>k04_n110_d010_GEOM110_BQO.txt</t>
  </si>
  <si>
    <t>k04_n110_d010_GEOM110_MISDO.txt</t>
  </si>
  <si>
    <t>k04_n110_d010_GEOM110_RP-MILO.txt</t>
  </si>
  <si>
    <t>k04_n110_d010_GEOM110_binary_BQO.txt</t>
  </si>
  <si>
    <t>k04_n110_d010_GEOM110_concave_BQO.txt</t>
  </si>
  <si>
    <t>k04_n114_d008_4-FullIns_3_A-MILO.txt</t>
  </si>
  <si>
    <t>k04_n114_d008_4-FullIns_3_BQO.txt</t>
  </si>
  <si>
    <t>k04_n114_d008_4-FullIns_3_MISDO.txt</t>
  </si>
  <si>
    <t>k04_n114_d008_4-FullIns_3_RP-MILO.txt</t>
  </si>
  <si>
    <t>k04_n114_d008_4-FullIns_3_binary_BQO.txt</t>
  </si>
  <si>
    <t>k04_n114_d008_4-FullIns_3_concave_BQO.txt</t>
  </si>
  <si>
    <t>k04_n120_d008_games120_A-MILO.txt</t>
  </si>
  <si>
    <t>k04_n120_d008_games120_BQO.txt</t>
  </si>
  <si>
    <t>k04_n120_d008_games120_MISDO.txt</t>
  </si>
  <si>
    <t>k04_n120_d008_games120_RP-MILO.txt</t>
  </si>
  <si>
    <t>k04_n120_d008_games120_binary_BQO.txt</t>
  </si>
  <si>
    <t>k04_n120_d008_games120_concave_BQO.txt</t>
  </si>
  <si>
    <t>k04_n120_d010_GEOM120_A-MILO.txt</t>
  </si>
  <si>
    <t>k04_n120_d010_GEOM120_BQO.txt</t>
  </si>
  <si>
    <t>k04_n120_d010_GEOM120_MISDO.txt</t>
  </si>
  <si>
    <t>k04_n120_d010_GEOM120_RP-MILO.txt</t>
  </si>
  <si>
    <t>k04_n120_d010_GEOM120_binary_BQO.txt</t>
  </si>
  <si>
    <t>k04_n120_d010_GEOM120_concave_BQO.txt</t>
  </si>
  <si>
    <t>k04_n125_d004_miles250_A-MILO.txt</t>
  </si>
  <si>
    <t>k04_n125_d004_miles250_BQO.txt</t>
  </si>
  <si>
    <t>k04_n125_d004_miles250_MISDO.txt</t>
  </si>
  <si>
    <t>k04_n125_d004_miles250_RP-MILO.txt</t>
  </si>
  <si>
    <t>k04_n125_d004_miles250_binary_BQO.txt</t>
  </si>
  <si>
    <t>k04_n125_d004_miles250_concave_BQO.txt</t>
  </si>
  <si>
    <t>k04_n125_d009_DSJC125.1_A-MILO.txt</t>
  </si>
  <si>
    <t>k04_n125_d009_DSJC125.1_BQO.txt</t>
  </si>
  <si>
    <t>k04_n125_d009_DSJC125.1_MISDO.txt</t>
  </si>
  <si>
    <t>k04_n125_d009_DSJC125.1_RP-MILO.txt</t>
  </si>
  <si>
    <t>k04_n125_d009_DSJC125.1_binary_BQO.txt</t>
  </si>
  <si>
    <t>k04_n125_d009_DSJC125.1_concave_BQO.txt</t>
  </si>
  <si>
    <t>k04_n128_d014_miles500_A-MILO.txt</t>
  </si>
  <si>
    <t>k04_n128_d014_miles500_BQO.txt</t>
  </si>
  <si>
    <t>k04_n128_d014_miles500_MISDO.txt</t>
  </si>
  <si>
    <t>k04_n128_d014_miles500_RP-MILO.txt</t>
  </si>
  <si>
    <t>k04_n128_d014_miles500_binary_BQO.txt</t>
  </si>
  <si>
    <t>k04_n128_d014_miles500_concave_BQO.txt</t>
  </si>
  <si>
    <t>k04_n138_d005_anna_A-MILO.txt</t>
  </si>
  <si>
    <t>k04_n138_d005_anna_BQO.txt</t>
  </si>
  <si>
    <t>k04_n138_d005_anna_MISDO.txt</t>
  </si>
  <si>
    <t>k04_n138_d005_anna_RP-MILO.txt</t>
  </si>
  <si>
    <t>k04_n138_d005_anna_binary_BQO.txt</t>
  </si>
  <si>
    <t>k04_n138_d005_anna_concave_BQO.txt</t>
  </si>
  <si>
    <t>k04_n149_d004_2-Insertions_4_A-MILO.txt</t>
  </si>
  <si>
    <t>k04_n149_d004_2-Insertions_4_BQO.txt</t>
  </si>
  <si>
    <t>k04_n149_d004_2-Insertions_4_MISDO.txt</t>
  </si>
  <si>
    <t>k04_n149_d004_2-Insertions_4_RP-MILO.txt</t>
  </si>
  <si>
    <t>k04_n149_d004_2-Insertions_4_binary_BQO.txt</t>
  </si>
  <si>
    <t>k04_n149_d004_2-Insertions_4_concave_BQO.txt</t>
  </si>
  <si>
    <t>k04_n100_d020_GEOM100a_A-MILO.txt</t>
  </si>
  <si>
    <t>k04_n100_d020_GEOM100a_BQO.txt</t>
  </si>
  <si>
    <t>k04_n100_d020_GEOM100a_MISDO.txt</t>
  </si>
  <si>
    <t>k04_n100_d020_GEOM100a_RP-MILO.txt</t>
  </si>
  <si>
    <t>k04_n100_d020_GEOM100a_binary_BQO.txt</t>
  </si>
  <si>
    <t>k04_n100_d020_GEOM100a_concave_BQO.txt</t>
  </si>
  <si>
    <t>k04_n100_d021_GEOM100b_A-MILO.txt</t>
  </si>
  <si>
    <t>k04_n100_d021_GEOM100b_BQO.txt</t>
  </si>
  <si>
    <t>k04_n100_d021_GEOM100b_MISDO.txt</t>
  </si>
  <si>
    <t>k04_n100_d021_GEOM100b_RP-MILO.txt</t>
  </si>
  <si>
    <t>k04_n100_d021_GEOM100b_binary_BQO.txt</t>
  </si>
  <si>
    <t>k04_n100_d021_GEOM100b_concave_BQO.txt</t>
  </si>
  <si>
    <t>k04_n110_d020_GEOM110a_A-MILO.txt</t>
  </si>
  <si>
    <t>k04_n110_d020_GEOM110a_BQO.txt</t>
  </si>
  <si>
    <t>k04_n110_d020_GEOM110a_MISDO.txt</t>
  </si>
  <si>
    <t>k04_n110_d020_GEOM110a_RP-MILO.txt</t>
  </si>
  <si>
    <t>k04_n110_d020_GEOM110a_binary_BQO.txt</t>
  </si>
  <si>
    <t>k04_n110_d020_GEOM110a_concave_BQO.txt</t>
  </si>
  <si>
    <t>k04_n110_d020_GEOM110b_A-MILO.txt</t>
  </si>
  <si>
    <t>k04_n110_d020_GEOM110b_BQO.txt</t>
  </si>
  <si>
    <t>k04_n110_d020_GEOM110b_MISDO.txt</t>
  </si>
  <si>
    <t>k04_n110_d020_GEOM110b_RP-MILO.txt</t>
  </si>
  <si>
    <t>k04_n110_d020_GEOM110b_binary_BQO.txt</t>
  </si>
  <si>
    <t>k04_n110_d020_GEOM110b_concave_BQO.txt</t>
  </si>
  <si>
    <t>k04_n120_d020_GEOM120a_A-MILO.txt</t>
  </si>
  <si>
    <t>k04_n120_d020_GEOM120a_BQO.txt</t>
  </si>
  <si>
    <t>k04_n120_d020_GEOM120a_MISDO.txt</t>
  </si>
  <si>
    <t>k04_n120_d020_GEOM120a_RP-MILO.txt</t>
  </si>
  <si>
    <t>k04_n120_d020_GEOM120a_binary_BQO.txt</t>
  </si>
  <si>
    <t>k04_n120_d020_GEOM120a_concave_BQO.txt</t>
  </si>
  <si>
    <t>k04_n120_d020_GEOM120b_A-MILO.txt</t>
  </si>
  <si>
    <t>k04_n120_d020_GEOM120b_BQO.txt</t>
  </si>
  <si>
    <t>k04_n120_d020_GEOM120b_MISDO.txt</t>
  </si>
  <si>
    <t>k04_n120_d020_GEOM120b_RP-MILO.txt</t>
  </si>
  <si>
    <t>k04_n120_d020_GEOM120b_binary_BQO.txt</t>
  </si>
  <si>
    <t>k04_n120_d020_GEOM120b_concave_BQO.txt</t>
  </si>
  <si>
    <t>k04_n121_d027_queen11_11_A-MILO.txt</t>
  </si>
  <si>
    <t>k04_n121_d027_queen11_11_BQO.txt</t>
  </si>
  <si>
    <t>k04_n121_d027_queen11_11_MISDO.txt</t>
  </si>
  <si>
    <t>k04_n121_d027_queen11_11_RP-MILO.txt</t>
  </si>
  <si>
    <t>k04_n121_d027_queen11_11_binary_BQO.txt</t>
  </si>
  <si>
    <t>k04_n121_d027_queen11_11_concave_BQO.txt</t>
  </si>
  <si>
    <t>k04_n128_d025_miles750_A-MILO.txt</t>
  </si>
  <si>
    <t>k04_n128_d025_miles750_BQO.txt</t>
  </si>
  <si>
    <t>k04_n128_d025_miles750_MISDO.txt</t>
  </si>
  <si>
    <t>k04_n128_d025_miles750_RP-MILO.txt</t>
  </si>
  <si>
    <t>k04_n128_d025_miles750_binary_BQO.txt</t>
  </si>
  <si>
    <t>k04_n128_d025_miles750_concave_BQO.txt</t>
  </si>
  <si>
    <t>k04_n144_d025_queen12_12_A-MILO.txt</t>
  </si>
  <si>
    <t>k04_n144_d025_queen12_12_BQO.txt</t>
  </si>
  <si>
    <t>k04_n144_d025_queen12_12_MISDO.txt</t>
  </si>
  <si>
    <t>k04_n144_d025_queen12_12_RP-MILO.txt</t>
  </si>
  <si>
    <t>k04_n144_d025_queen12_12_binary_BQO.txt</t>
  </si>
  <si>
    <t>k04_n144_d025_queen12_12_concave_BQO.txt</t>
  </si>
  <si>
    <t>k04_n100_d029_queen10_10_A-MILO.txt</t>
  </si>
  <si>
    <t>k04_n100_d029_queen10_10_BQO.txt</t>
  </si>
  <si>
    <t>k04_n100_d029_queen10_10_MISDO.txt</t>
  </si>
  <si>
    <t>k04_n100_d029_queen10_10_RP-MILO.txt</t>
  </si>
  <si>
    <t>k04_n100_d029_queen10_10_binary_BQO.txt</t>
  </si>
  <si>
    <t>k04_n100_d029_queen10_10_concave_BQO.txt</t>
  </si>
  <si>
    <t>k04_n128_d039_miles1000_A-MILO.txt</t>
  </si>
  <si>
    <t>k04_n128_d039_miles1000_BQO.txt</t>
  </si>
  <si>
    <t>k04_n128_d039_miles1000_MISDO.txt</t>
  </si>
  <si>
    <t>k04_n128_d039_miles1000_RP-MILO.txt</t>
  </si>
  <si>
    <t>k04_n128_d039_miles1000_binary_BQO.txt</t>
  </si>
  <si>
    <t>k04_n128_d039_miles1000_concave_BQO.txt</t>
  </si>
  <si>
    <t>k04_n138_d041_mulsol.i.1_A-MILO.txt</t>
  </si>
  <si>
    <t>k04_n138_d041_mulsol.i.1_BQO.txt</t>
  </si>
  <si>
    <t>k04_n138_d041_mulsol.i.1_MISDO.txt</t>
  </si>
  <si>
    <t>k04_n138_d041_mulsol.i.1_RP-MILO.txt</t>
  </si>
  <si>
    <t>k04_n138_d041_mulsol.i.1_binary_BQO.txt</t>
  </si>
  <si>
    <t>k04_n138_d041_mulsol.i.1_concave_BQO.txt</t>
  </si>
  <si>
    <t>k04_n100_d049_R100_5g_A-MILO.txt</t>
  </si>
  <si>
    <t>k04_n100_d049_R100_5g_BQO.txt</t>
  </si>
  <si>
    <t>k04_n100_d049_R100_5g_MISDO.txt</t>
  </si>
  <si>
    <t>k04_n100_d049_R100_5g_RP-MILO.txt</t>
  </si>
  <si>
    <t>k04_n100_d049_R100_5g_binary_BQO.txt</t>
  </si>
  <si>
    <t>k04_n100_d049_R100_5g_concave_BQO.txt</t>
  </si>
  <si>
    <t>k04_n125_d050_DSJC125.5_A-MILO.txt</t>
  </si>
  <si>
    <t>k04_n125_d050_DSJC125.5_BQO.txt</t>
  </si>
  <si>
    <t>k04_n125_d050_DSJC125.5_MISDO.txt</t>
  </si>
  <si>
    <t>k04_n125_d050_DSJC125.5_RP-MILO.txt</t>
  </si>
  <si>
    <t>k04_n125_d050_DSJC125.5_binary_BQO.txt</t>
  </si>
  <si>
    <t>k04_n125_d050_DSJC125.5_concave_BQO.txt</t>
  </si>
  <si>
    <t>k04_n126_d052_zeroin.i.1_A-MILO.txt</t>
  </si>
  <si>
    <t>k04_n126_d052_zeroin.i.1_BQO.txt</t>
  </si>
  <si>
    <t>k04_n126_d052_zeroin.i.1_MISDO.txt</t>
  </si>
  <si>
    <t>k04_n126_d052_zeroin.i.1_RP-MILO.txt</t>
  </si>
  <si>
    <t>k04_n126_d052_zeroin.i.1_binary_BQO.txt</t>
  </si>
  <si>
    <t>k04_n126_d052_zeroin.i.1_concave_BQO.txt</t>
  </si>
  <si>
    <t>k04_n128_d063_miles1500_A-MILO.txt</t>
  </si>
  <si>
    <t>k04_n128_d063_miles1500_BQO.txt</t>
  </si>
  <si>
    <t>k04_n128_d063_miles1500_MISDO.txt</t>
  </si>
  <si>
    <t>k04_n128_d063_miles1500_RP-MILO.txt</t>
  </si>
  <si>
    <t>k04_n128_d063_miles1500_binary_BQO.txt</t>
  </si>
  <si>
    <t>k04_n128_d063_miles1500_concave_BQO.txt</t>
  </si>
  <si>
    <t>k04_n100_d089_R100_9g_A-MILO.txt</t>
  </si>
  <si>
    <t>k04_n100_d089_R100_9g_BQO.txt</t>
  </si>
  <si>
    <t>k04_n100_d089_R100_9g_MISDO.txt</t>
  </si>
  <si>
    <t>k04_n100_d089_R100_9g_RP-MILO.txt</t>
  </si>
  <si>
    <t>k04_n100_d089_R100_9g_binary_BQO.txt</t>
  </si>
  <si>
    <t>k04_n100_d089_R100_9g_concave_BQO.txt</t>
  </si>
  <si>
    <t>k04_n125_d089_DSJC125.9_A-MILO.txt</t>
  </si>
  <si>
    <t>k04_n125_d089_DSJC125.9_BQO.txt</t>
  </si>
  <si>
    <t>k04_n125_d089_DSJC125.9_MISDO.txt</t>
  </si>
  <si>
    <t>k04_n125_d089_DSJC125.9_RP-MILO.txt</t>
  </si>
  <si>
    <t>k04_n125_d089_DSJC125.9_binary_BQO.txt</t>
  </si>
  <si>
    <t>k04_n125_d089_DSJC125.9_concave_BQO.txt</t>
  </si>
  <si>
    <t>k04_n150_d005_band150_3_A-MILO.txt</t>
  </si>
  <si>
    <t>k04_n150_d005_band150_3_BQO.txt</t>
  </si>
  <si>
    <t>k04_n150_d005_band150_3_MISDO.txt</t>
  </si>
  <si>
    <t>k04_n150_d005_band150_3_RP-MILO.txt</t>
  </si>
  <si>
    <t>k04_n150_d005_band150_3_binary_BQO.txt</t>
  </si>
  <si>
    <t>k04_n150_d005_band150_3_concave_BQO.txt</t>
  </si>
  <si>
    <t>k04_n150_d006_band150_4_A-MILO.txt</t>
  </si>
  <si>
    <t>k04_n150_d006_band150_4_BQO.txt</t>
  </si>
  <si>
    <t>k04_n150_d006_band150_4_MISDO.txt</t>
  </si>
  <si>
    <t>k04_n150_d006_band150_4_RP-MILO.txt</t>
  </si>
  <si>
    <t>k04_n150_d006_band150_4_binary_BQO.txt</t>
  </si>
  <si>
    <t>k04_n150_d006_band150_4_concave_BQO.txt</t>
  </si>
  <si>
    <t>k04_n154_d006_5-FullIns_3_A-MILO.txt</t>
  </si>
  <si>
    <t>k04_n154_d006_5-FullIns_3_BQO.txt</t>
  </si>
  <si>
    <t>k04_n154_d006_5-FullIns_3_MISDO.txt</t>
  </si>
  <si>
    <t>k04_n154_d006_5-FullIns_3_RP-MILO.txt</t>
  </si>
  <si>
    <t>k04_n154_d006_5-FullIns_3_binary_BQO.txt</t>
  </si>
  <si>
    <t>k04_n154_d006_5-FullIns_3_concave_BQO.txt</t>
  </si>
  <si>
    <t>k04_n160_d006_i160-011_A-MILO.txt</t>
  </si>
  <si>
    <t>k04_n160_d006_i160-011_BQO.txt</t>
  </si>
  <si>
    <t>k04_n160_d006_i160-011_MISDO.txt</t>
  </si>
  <si>
    <t>k04_n160_d006_i160-011_RP-MILO.txt</t>
  </si>
  <si>
    <t>k04_n160_d006_i160-011_binary_BQO.txt</t>
  </si>
  <si>
    <t>k04_n160_d006_i160-011_concave_BQO.txt</t>
  </si>
  <si>
    <t>k04_n160_d006_i160-012_A-MILO.txt</t>
  </si>
  <si>
    <t>k04_n160_d006_i160-012_BQO.txt</t>
  </si>
  <si>
    <t>k04_n160_d006_i160-012_MISDO.txt</t>
  </si>
  <si>
    <t>k04_n160_d006_i160-012_RP-MILO.txt</t>
  </si>
  <si>
    <t>k04_n160_d006_i160-012_binary_BQO.txt</t>
  </si>
  <si>
    <t>k04_n160_d006_i160-012_concave_BQO.txt</t>
  </si>
  <si>
    <t>k04_n160_d006_i160-013_A-MILO.txt</t>
  </si>
  <si>
    <t>k04_n160_d006_i160-013_BQO.txt</t>
  </si>
  <si>
    <t>k04_n160_d006_i160-013_MISDO.txt</t>
  </si>
  <si>
    <t>k04_n160_d006_i160-013_RP-MILO.txt</t>
  </si>
  <si>
    <t>k04_n160_d006_i160-013_binary_BQO.txt</t>
  </si>
  <si>
    <t>k04_n160_d006_i160-013_concave_BQO.txt</t>
  </si>
  <si>
    <t>k04_n191_d013_myciel7_A-MILO.txt</t>
  </si>
  <si>
    <t>k04_n191_d013_myciel7_BQO.txt</t>
  </si>
  <si>
    <t>k04_n191_d013_myciel7_MISDO.txt</t>
  </si>
  <si>
    <t>k04_n191_d013_myciel7_RP-MILO.txt</t>
  </si>
  <si>
    <t>k04_n191_d013_myciel7_binary_BQO.txt</t>
  </si>
  <si>
    <t>k04_n191_d013_myciel7_concave_BQO.txt</t>
  </si>
  <si>
    <t>k04_n157_d028_zeroin.i.2_A-MILO.txt</t>
  </si>
  <si>
    <t>k04_n157_d028_zeroin.i.2_BQO.txt</t>
  </si>
  <si>
    <t>k04_n157_d028_zeroin.i.2_MISDO.txt</t>
  </si>
  <si>
    <t>k04_n157_d028_zeroin.i.2_RP-MILO.txt</t>
  </si>
  <si>
    <t>k04_n157_d028_zeroin.i.2_binary_BQO.txt</t>
  </si>
  <si>
    <t>k04_n157_d028_zeroin.i.2_concave_BQO.txt</t>
  </si>
  <si>
    <t>k04_n160_d020_i160-041_A-MILO.txt</t>
  </si>
  <si>
    <t>k04_n160_d020_i160-041_BQO.txt</t>
  </si>
  <si>
    <t>k04_n160_d020_i160-041_MISDO.txt</t>
  </si>
  <si>
    <t>k04_n160_d020_i160-041_RP-MILO.txt</t>
  </si>
  <si>
    <t>k04_n160_d020_i160-041_binary_BQO.txt</t>
  </si>
  <si>
    <t>k04_n160_d020_i160-041_concave_BQO.txt</t>
  </si>
  <si>
    <t>k04_n160_d020_i160-042_A-MILO.txt</t>
  </si>
  <si>
    <t>k04_n160_d020_i160-042_BQO.txt</t>
  </si>
  <si>
    <t>k04_n160_d020_i160-042_MISDO.txt</t>
  </si>
  <si>
    <t>k04_n160_d020_i160-042_RP-MILO.txt</t>
  </si>
  <si>
    <t>k04_n160_d020_i160-042_binary_BQO.txt</t>
  </si>
  <si>
    <t>k04_n160_d020_i160-042_concave_BQO.txt</t>
  </si>
  <si>
    <t>k04_n160_d020_i160-043_A-MILO.txt</t>
  </si>
  <si>
    <t>k04_n160_d020_i160-043_BQO.txt</t>
  </si>
  <si>
    <t>k04_n160_d020_i160-043_MISDO.txt</t>
  </si>
  <si>
    <t>k04_n160_d020_i160-043_RP-MILO.txt</t>
  </si>
  <si>
    <t>k04_n160_d020_i160-043_binary_BQO.txt</t>
  </si>
  <si>
    <t>k04_n160_d020_i160-043_concave_BQO.txt</t>
  </si>
  <si>
    <t>k04_n169_d023_queen13_13_A-MILO.txt</t>
  </si>
  <si>
    <t>k04_n169_d023_queen13_13_BQO.txt</t>
  </si>
  <si>
    <t>k04_n169_d023_queen13_13_MISDO.txt</t>
  </si>
  <si>
    <t>k04_n169_d023_queen13_13_RP-MILO.txt</t>
  </si>
  <si>
    <t>k04_n169_d023_queen13_13_binary_BQO.txt</t>
  </si>
  <si>
    <t>k04_n169_d023_queen13_13_concave_BQO.txt</t>
  </si>
  <si>
    <t>k04_n173_d026_mulsol.i.2_A-MILO.txt</t>
  </si>
  <si>
    <t>k04_n173_d026_mulsol.i.2_BQO.txt</t>
  </si>
  <si>
    <t>k04_n173_d026_mulsol.i.2_MISDO.txt</t>
  </si>
  <si>
    <t>k04_n173_d026_mulsol.i.2_RP-MILO.txt</t>
  </si>
  <si>
    <t>k04_n173_d026_mulsol.i.2_binary_BQO.txt</t>
  </si>
  <si>
    <t>k04_n173_d026_mulsol.i.2_concave_BQO.txt</t>
  </si>
  <si>
    <t>k04_n174_d026_mulsol.i.3_A-MILO.txt</t>
  </si>
  <si>
    <t>k04_n174_d026_mulsol.i.3_BQO.txt</t>
  </si>
  <si>
    <t>k04_n174_d026_mulsol.i.3_MISDO.txt</t>
  </si>
  <si>
    <t>k04_n174_d026_mulsol.i.3_RP-MILO.txt</t>
  </si>
  <si>
    <t>k04_n174_d026_mulsol.i.3_binary_BQO.txt</t>
  </si>
  <si>
    <t>k04_n174_d026_mulsol.i.3_concave_BQO.txt</t>
  </si>
  <si>
    <t>k04_n175_d025_mulsol.i.4_A-MILO.txt</t>
  </si>
  <si>
    <t>k04_n175_d025_mulsol.i.4_BQO.txt</t>
  </si>
  <si>
    <t>k04_n175_d025_mulsol.i.4_MISDO.txt</t>
  </si>
  <si>
    <t>k04_n175_d025_mulsol.i.4_RP-MILO.txt</t>
  </si>
  <si>
    <t>k04_n175_d025_mulsol.i.4_binary_BQO.txt</t>
  </si>
  <si>
    <t>k04_n175_d025_mulsol.i.4_concave_BQO.txt</t>
  </si>
  <si>
    <t>k04_n176_d025_mulsol.i.5_A-MILO.txt</t>
  </si>
  <si>
    <t>k04_n176_d025_mulsol.i.5_BQO.txt</t>
  </si>
  <si>
    <t>k04_n176_d025_mulsol.i.5_MISDO.txt</t>
  </si>
  <si>
    <t>k04_n176_d025_mulsol.i.5_RP-MILO.txt</t>
  </si>
  <si>
    <t>k04_n176_d025_mulsol.i.5_binary_BQO.txt</t>
  </si>
  <si>
    <t>k04_n176_d025_mulsol.i.5_concave_BQO.txt</t>
  </si>
  <si>
    <t>k04_n196_d021_queen14_14_A-MILO.txt</t>
  </si>
  <si>
    <t>k04_n196_d021_queen14_14_BQO.txt</t>
  </si>
  <si>
    <t>k04_n196_d021_queen14_14_MISDO.txt</t>
  </si>
  <si>
    <t>k04_n196_d021_queen14_14_RP-MILO.txt</t>
  </si>
  <si>
    <t>k04_n196_d021_queen14_14_binary_BQO.txt</t>
  </si>
  <si>
    <t>k04_n196_d021_queen14_14_concave_BQO.txt</t>
  </si>
  <si>
    <t>k04_n160_d100_i160-021_A-MILO.txt</t>
  </si>
  <si>
    <t>k04_n160_d100_i160-021_BQO.txt</t>
  </si>
  <si>
    <t>k04_n160_d100_i160-021_MISDO.txt</t>
  </si>
  <si>
    <t>k04_n160_d100_i160-021_RP-MILO.txt</t>
  </si>
  <si>
    <t>k04_n160_d100_i160-021_binary_BQO.txt</t>
  </si>
  <si>
    <t>k04_n160_d100_i160-021_concave_BQO.txt</t>
  </si>
  <si>
    <t>k04_n160_d100_i160-022_A-MILO.txt</t>
  </si>
  <si>
    <t>k04_n160_d100_i160-022_BQO.txt</t>
  </si>
  <si>
    <t>k04_n160_d100_i160-022_MISDO.txt</t>
  </si>
  <si>
    <t>k04_n160_d100_i160-022_RP-MILO.txt</t>
  </si>
  <si>
    <t>k04_n160_d100_i160-022_binary_BQO.txt</t>
  </si>
  <si>
    <t>k04_n160_d100_i160-022_concave_BQO.txt</t>
  </si>
  <si>
    <t>k04_n160_d100_i160-023_A-MILO.txt</t>
  </si>
  <si>
    <t>k04_n160_d100_i160-023_BQO.txt</t>
  </si>
  <si>
    <t>k04_n160_d100_i160-023_MISDO.txt</t>
  </si>
  <si>
    <t>k04_n160_d100_i160-023_RP-MILO.txt</t>
  </si>
  <si>
    <t>k04_n160_d100_i160-023_binary_BQO.txt</t>
  </si>
  <si>
    <t>k04_n160_d100_i160-023_concave_BQO.txt</t>
  </si>
  <si>
    <t>k04_n200_d003_band200_3_A-MILO.txt</t>
  </si>
  <si>
    <t>k04_n200_d003_band200_3_BQO.txt</t>
  </si>
  <si>
    <t>k04_n200_d003_band200_3_MISDO.txt</t>
  </si>
  <si>
    <t>k04_n200_d003_band200_3_RP-MILO.txt</t>
  </si>
  <si>
    <t>k04_n200_d003_band200_3_binary_BQO.txt</t>
  </si>
  <si>
    <t>k04_n200_d003_band200_3_concave_BQO.txt</t>
  </si>
  <si>
    <t>k04_n200_d004_band200_4_A-MILO.txt</t>
  </si>
  <si>
    <t>k04_n200_d004_band200_4_BQO.txt</t>
  </si>
  <si>
    <t>k04_n200_d004_band200_4_MISDO.txt</t>
  </si>
  <si>
    <t>k04_n200_d004_band200_4_RP-MILO.txt</t>
  </si>
  <si>
    <t>k04_n200_d004_band200_4_binary_BQO.txt</t>
  </si>
  <si>
    <t>k04_n200_d004_band200_4_concave_BQO.txt</t>
  </si>
  <si>
    <t>k04_n202_d006_1-Insertions_5_A-MILO.txt</t>
  </si>
  <si>
    <t>k04_n202_d006_1-Insertions_5_BQO.txt</t>
  </si>
  <si>
    <t>k04_n202_d006_1-Insertions_5_MISDO.txt</t>
  </si>
  <si>
    <t>k04_n202_d006_1-Insertions_5_RP-MILO.txt</t>
  </si>
  <si>
    <t>k04_n202_d006_1-Insertions_5_binary_BQO.txt</t>
  </si>
  <si>
    <t>k04_n202_d006_1-Insertions_5_concave_BQO.txt</t>
  </si>
  <si>
    <t>k04_n212_d007_2-FullIns_4_A-MILO.txt</t>
  </si>
  <si>
    <t>k04_n212_d007_2-FullIns_4_BQO.txt</t>
  </si>
  <si>
    <t>k04_n212_d007_2-FullIns_4_MISDO.txt</t>
  </si>
  <si>
    <t>k04_n212_d007_2-FullIns_4_RP-MILO.txt</t>
  </si>
  <si>
    <t>k04_n212_d007_2-FullIns_4_binary_BQO.txt</t>
  </si>
  <si>
    <t>k04_n212_d007_2-FullIns_4_concave_BQO.txt</t>
  </si>
  <si>
    <t>k04_n225_d020_queen15_15_A-MILO.txt</t>
  </si>
  <si>
    <t>k04_n225_d020_queen15_15_BQO.txt</t>
  </si>
  <si>
    <t>k04_n225_d020_queen15_15_MISDO.txt</t>
  </si>
  <si>
    <t>k04_n225_d020_queen15_15_RP-MILO.txt</t>
  </si>
  <si>
    <t>k04_n225_d020_queen15_15_binary_BQO.txt</t>
  </si>
  <si>
    <t>k04_n225_d020_queen15_15_concave_BQO.txt</t>
  </si>
  <si>
    <t>k04_n250_d003_band250_3_A-MILO.txt</t>
  </si>
  <si>
    <t>k04_n250_d003_band250_3_BQO.txt</t>
  </si>
  <si>
    <t>k04_n250_d003_band250_3_MISDO.txt</t>
  </si>
  <si>
    <t>k04_n250_d003_band250_3_RP-MILO.txt</t>
  </si>
  <si>
    <t>k04_n250_d003_band250_3_binary_BQO.txt</t>
  </si>
  <si>
    <t>k04_n250_d003_band250_3_concave_BQO.txt</t>
  </si>
  <si>
    <t>k04_n250_d003_band250_4_A-MILO.txt</t>
  </si>
  <si>
    <t>k04_n250_d003_band250_4_BQO.txt</t>
  </si>
  <si>
    <t>k04_n250_d003_band250_4_MISDO.txt</t>
  </si>
  <si>
    <t>k04_n250_d003_band250_4_RP-MILO.txt</t>
  </si>
  <si>
    <t>k04_n250_d003_band250_4_binary_BQO.txt</t>
  </si>
  <si>
    <t>k04_n250_d003_band250_4_concave_BQO.txt</t>
  </si>
  <si>
    <t>k04_n250_d010_DSJC250.1_A-MILO.txt</t>
  </si>
  <si>
    <t>k04_n250_d010_DSJC250.1_BQO.txt</t>
  </si>
  <si>
    <t>k04_n250_d010_DSJC250.1_MISDO.txt</t>
  </si>
  <si>
    <t>k04_n250_d010_DSJC250.1_RP-MILO.txt</t>
  </si>
  <si>
    <t>k04_n250_d010_DSJC250.1_binary_BQO.txt</t>
  </si>
  <si>
    <t>k04_n250_d010_DSJC250.1_concave_BQO.txt</t>
  </si>
  <si>
    <t>k04_n250_d050_DSJC250.5_A-MILO.txt</t>
  </si>
  <si>
    <t>k04_n250_d050_DSJC250.5_BQO.txt</t>
  </si>
  <si>
    <t>k04_n250_d050_DSJC250.5_MISDO.txt</t>
  </si>
  <si>
    <t>k04_n250_d050_DSJC250.5_RP-MILO.txt</t>
  </si>
  <si>
    <t>k04_n250_d050_DSJC250.5_binary_BQO.txt</t>
  </si>
  <si>
    <t>k04_n250_d050_DSJC250.5_concave_BQO.txt</t>
  </si>
  <si>
    <t>k04_n250_d089_DSJC250.9_A-MILO.txt</t>
  </si>
  <si>
    <t>k04_n250_d089_DSJC250.9_BQO.txt</t>
  </si>
  <si>
    <t>k04_n250_d089_DSJC250.9_RP-MILO.txt</t>
  </si>
  <si>
    <t>k04_n250_d089_DSJC250.9_binary_BQO.txt</t>
  </si>
  <si>
    <t>k04_n250_d089_DSJC250.9_concave_BQO.txt</t>
  </si>
  <si>
    <t>Relaxed BQO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</si>
</sst>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4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50402"/>
      <color rgb="FF8B04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77755199954845E-2"/>
          <c:y val="2.9570627737795459E-2"/>
          <c:w val="0.89726121600391351"/>
          <c:h val="0.7782592807797285"/>
        </c:manualLayout>
      </c:layout>
      <c:lineChart>
        <c:grouping val="standard"/>
        <c:varyColors val="0"/>
        <c:ser>
          <c:idx val="0"/>
          <c:order val="0"/>
          <c:tx>
            <c:strRef>
              <c:f>'final result'!$A$4</c:f>
              <c:strCache>
                <c:ptCount val="1"/>
                <c:pt idx="0">
                  <c:v>Relaxed V-MILO</c:v>
                </c:pt>
              </c:strCache>
            </c:strRef>
          </c:tx>
          <c:spPr>
            <a:ln w="127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lt1"/>
                </a:solidFill>
              </a:ln>
              <a:effectLst/>
            </c:spPr>
          </c:marker>
          <c:cat>
            <c:strRef>
              <c:f>'final result'!$B$1:$S$1</c:f>
              <c:strCache>
                <c:ptCount val="18"/>
                <c:pt idx="0">
                  <c:v>n050_d005</c:v>
                </c:pt>
                <c:pt idx="1">
                  <c:v>n050_d015</c:v>
                </c:pt>
                <c:pt idx="2">
                  <c:v>n050_d030</c:v>
                </c:pt>
                <c:pt idx="3">
                  <c:v>n050_d050</c:v>
                </c:pt>
                <c:pt idx="4">
                  <c:v>n050_d070</c:v>
                </c:pt>
                <c:pt idx="5">
                  <c:v>n100_d005</c:v>
                </c:pt>
                <c:pt idx="6">
                  <c:v>n100_d015</c:v>
                </c:pt>
                <c:pt idx="7">
                  <c:v>n100_d030</c:v>
                </c:pt>
                <c:pt idx="8">
                  <c:v>n100_d050</c:v>
                </c:pt>
                <c:pt idx="9">
                  <c:v>n100_d070</c:v>
                </c:pt>
                <c:pt idx="10">
                  <c:v>n150_d005</c:v>
                </c:pt>
                <c:pt idx="11">
                  <c:v>n150_d015</c:v>
                </c:pt>
                <c:pt idx="12">
                  <c:v>n150_d100</c:v>
                </c:pt>
                <c:pt idx="13">
                  <c:v>n200_d005</c:v>
                </c:pt>
                <c:pt idx="14">
                  <c:v>n200_d015</c:v>
                </c:pt>
                <c:pt idx="15">
                  <c:v>n250_d005</c:v>
                </c:pt>
                <c:pt idx="16">
                  <c:v>n250_d050</c:v>
                </c:pt>
                <c:pt idx="17">
                  <c:v>n250_d070</c:v>
                </c:pt>
              </c:strCache>
            </c:strRef>
          </c:cat>
          <c:val>
            <c:numRef>
              <c:f>'final result'!$B$4:$S$4</c:f>
              <c:numCache>
                <c:formatCode>0.0</c:formatCode>
                <c:ptCount val="18"/>
                <c:pt idx="0">
                  <c:v>1.0424881914134259</c:v>
                </c:pt>
                <c:pt idx="1">
                  <c:v>1.1177209022490011</c:v>
                </c:pt>
                <c:pt idx="2">
                  <c:v>1.1405458785690998</c:v>
                </c:pt>
                <c:pt idx="3">
                  <c:v>1.1255555819418497</c:v>
                </c:pt>
                <c:pt idx="4">
                  <c:v>1.2000081389095758</c:v>
                </c:pt>
                <c:pt idx="5">
                  <c:v>1.1507378468743843</c:v>
                </c:pt>
                <c:pt idx="6">
                  <c:v>1.1831836120948611</c:v>
                </c:pt>
                <c:pt idx="7">
                  <c:v>1.1751054593012122</c:v>
                </c:pt>
                <c:pt idx="8">
                  <c:v>1.1701946790647471</c:v>
                </c:pt>
                <c:pt idx="9">
                  <c:v>1.2593624739881162</c:v>
                </c:pt>
                <c:pt idx="10">
                  <c:v>1.2284223124692568</c:v>
                </c:pt>
                <c:pt idx="11">
                  <c:v>1.1023429726015612</c:v>
                </c:pt>
                <c:pt idx="12">
                  <c:v>1.3155312897840457</c:v>
                </c:pt>
                <c:pt idx="13">
                  <c:v>1.4309665603870592</c:v>
                </c:pt>
                <c:pt idx="14">
                  <c:v>1.2282157676348548</c:v>
                </c:pt>
                <c:pt idx="15">
                  <c:v>1.6170897013179699</c:v>
                </c:pt>
                <c:pt idx="16">
                  <c:v>1.1835857178037943</c:v>
                </c:pt>
                <c:pt idx="17">
                  <c:v>1.2744868268306957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5D-F343-89F1-45158218F11B}"/>
            </c:ext>
          </c:extLst>
        </c:ser>
        <c:ser>
          <c:idx val="3"/>
          <c:order val="1"/>
          <c:tx>
            <c:strRef>
              <c:f>'final result'!$A$3</c:f>
              <c:strCache>
                <c:ptCount val="1"/>
                <c:pt idx="0">
                  <c:v>Relaxed RE-MILO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prstDash val="lgDashDotDot"/>
              <a:round/>
            </a:ln>
            <a:effectLst/>
          </c:spPr>
          <c:marker>
            <c:symbol val="diamond"/>
            <c:size val="9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lt1"/>
                </a:solidFill>
              </a:ln>
              <a:effectLst/>
            </c:spPr>
          </c:marker>
          <c:cat>
            <c:strRef>
              <c:f>'final result'!$B$1:$S$1</c:f>
              <c:strCache>
                <c:ptCount val="18"/>
                <c:pt idx="0">
                  <c:v>n050_d005</c:v>
                </c:pt>
                <c:pt idx="1">
                  <c:v>n050_d015</c:v>
                </c:pt>
                <c:pt idx="2">
                  <c:v>n050_d030</c:v>
                </c:pt>
                <c:pt idx="3">
                  <c:v>n050_d050</c:v>
                </c:pt>
                <c:pt idx="4">
                  <c:v>n050_d070</c:v>
                </c:pt>
                <c:pt idx="5">
                  <c:v>n100_d005</c:v>
                </c:pt>
                <c:pt idx="6">
                  <c:v>n100_d015</c:v>
                </c:pt>
                <c:pt idx="7">
                  <c:v>n100_d030</c:v>
                </c:pt>
                <c:pt idx="8">
                  <c:v>n100_d050</c:v>
                </c:pt>
                <c:pt idx="9">
                  <c:v>n100_d070</c:v>
                </c:pt>
                <c:pt idx="10">
                  <c:v>n150_d005</c:v>
                </c:pt>
                <c:pt idx="11">
                  <c:v>n150_d015</c:v>
                </c:pt>
                <c:pt idx="12">
                  <c:v>n150_d100</c:v>
                </c:pt>
                <c:pt idx="13">
                  <c:v>n200_d005</c:v>
                </c:pt>
                <c:pt idx="14">
                  <c:v>n200_d015</c:v>
                </c:pt>
                <c:pt idx="15">
                  <c:v>n250_d005</c:v>
                </c:pt>
                <c:pt idx="16">
                  <c:v>n250_d050</c:v>
                </c:pt>
                <c:pt idx="17">
                  <c:v>n250_d070</c:v>
                </c:pt>
              </c:strCache>
            </c:strRef>
          </c:cat>
          <c:val>
            <c:numRef>
              <c:f>'final result'!$B$3:$Q$3</c:f>
              <c:numCache>
                <c:formatCode>0.0</c:formatCode>
                <c:ptCount val="16"/>
                <c:pt idx="0">
                  <c:v>1.0081292100000008</c:v>
                </c:pt>
                <c:pt idx="1">
                  <c:v>1.0305023085952161</c:v>
                </c:pt>
                <c:pt idx="2">
                  <c:v>1.0769539253918232</c:v>
                </c:pt>
                <c:pt idx="3">
                  <c:v>1.055553893868407</c:v>
                </c:pt>
                <c:pt idx="4">
                  <c:v>1.1404245618176914</c:v>
                </c:pt>
                <c:pt idx="5">
                  <c:v>1</c:v>
                </c:pt>
                <c:pt idx="6">
                  <c:v>1.0807128367102838</c:v>
                </c:pt>
                <c:pt idx="7">
                  <c:v>1.1476121366903773</c:v>
                </c:pt>
                <c:pt idx="8">
                  <c:v>1.1592111844155544</c:v>
                </c:pt>
                <c:pt idx="9">
                  <c:v>1.2333955321986623</c:v>
                </c:pt>
                <c:pt idx="10">
                  <c:v>1.035495077351384</c:v>
                </c:pt>
                <c:pt idx="11">
                  <c:v>1.0938201447550222</c:v>
                </c:pt>
                <c:pt idx="12">
                  <c:v>1.3053211552336732</c:v>
                </c:pt>
                <c:pt idx="13">
                  <c:v>1.0615632313520755</c:v>
                </c:pt>
                <c:pt idx="14">
                  <c:v>1.2257664493183165</c:v>
                </c:pt>
                <c:pt idx="15">
                  <c:v>1.1263727877408178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5D-F343-89F1-45158218F11B}"/>
            </c:ext>
          </c:extLst>
        </c:ser>
        <c:ser>
          <c:idx val="2"/>
          <c:order val="2"/>
          <c:tx>
            <c:strRef>
              <c:f>'final result'!$A$2</c:f>
              <c:strCache>
                <c:ptCount val="1"/>
                <c:pt idx="0">
                  <c:v>Relaxed MISDO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prstDash val="lgDash"/>
              <a:round/>
            </a:ln>
            <a:effectLst/>
          </c:spPr>
          <c:marker>
            <c:symbol val="triangle"/>
            <c:size val="9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lt1"/>
                </a:solidFill>
              </a:ln>
              <a:effectLst/>
            </c:spPr>
          </c:marker>
          <c:cat>
            <c:strRef>
              <c:f>'final result'!$B$1:$S$1</c:f>
              <c:strCache>
                <c:ptCount val="18"/>
                <c:pt idx="0">
                  <c:v>n050_d005</c:v>
                </c:pt>
                <c:pt idx="1">
                  <c:v>n050_d015</c:v>
                </c:pt>
                <c:pt idx="2">
                  <c:v>n050_d030</c:v>
                </c:pt>
                <c:pt idx="3">
                  <c:v>n050_d050</c:v>
                </c:pt>
                <c:pt idx="4">
                  <c:v>n050_d070</c:v>
                </c:pt>
                <c:pt idx="5">
                  <c:v>n100_d005</c:v>
                </c:pt>
                <c:pt idx="6">
                  <c:v>n100_d015</c:v>
                </c:pt>
                <c:pt idx="7">
                  <c:v>n100_d030</c:v>
                </c:pt>
                <c:pt idx="8">
                  <c:v>n100_d050</c:v>
                </c:pt>
                <c:pt idx="9">
                  <c:v>n100_d070</c:v>
                </c:pt>
                <c:pt idx="10">
                  <c:v>n150_d005</c:v>
                </c:pt>
                <c:pt idx="11">
                  <c:v>n150_d015</c:v>
                </c:pt>
                <c:pt idx="12">
                  <c:v>n150_d100</c:v>
                </c:pt>
                <c:pt idx="13">
                  <c:v>n200_d005</c:v>
                </c:pt>
                <c:pt idx="14">
                  <c:v>n200_d015</c:v>
                </c:pt>
                <c:pt idx="15">
                  <c:v>n250_d005</c:v>
                </c:pt>
                <c:pt idx="16">
                  <c:v>n250_d050</c:v>
                </c:pt>
                <c:pt idx="17">
                  <c:v>n250_d070</c:v>
                </c:pt>
              </c:strCache>
            </c:strRef>
          </c:cat>
          <c:val>
            <c:numRef>
              <c:f>'final result'!$B$2:$P$2</c:f>
              <c:numCache>
                <c:formatCode>0.0</c:formatCode>
                <c:ptCount val="15"/>
                <c:pt idx="0">
                  <c:v>1.0065289733410963</c:v>
                </c:pt>
                <c:pt idx="1">
                  <c:v>1.0093519942064382</c:v>
                </c:pt>
                <c:pt idx="2">
                  <c:v>1.0085831339652813</c:v>
                </c:pt>
                <c:pt idx="3">
                  <c:v>1.0148018702055717</c:v>
                </c:pt>
                <c:pt idx="4">
                  <c:v>1.0164892093188014</c:v>
                </c:pt>
                <c:pt idx="5">
                  <c:v>1</c:v>
                </c:pt>
                <c:pt idx="6">
                  <c:v>1.0812672944382022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1.0483077658120659</c:v>
                </c:pt>
                <c:pt idx="11">
                  <c:v>1</c:v>
                </c:pt>
                <c:pt idx="12">
                  <c:v>1</c:v>
                </c:pt>
                <c:pt idx="13">
                  <c:v>1.0852449513191673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5D-F343-89F1-45158218F11B}"/>
            </c:ext>
          </c:extLst>
        </c:ser>
        <c:ser>
          <c:idx val="1"/>
          <c:order val="3"/>
          <c:tx>
            <c:strRef>
              <c:f>'final result'!$A$6</c:f>
              <c:strCache>
                <c:ptCount val="1"/>
                <c:pt idx="0">
                  <c:v>Relaxed BQO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square"/>
            <c:size val="7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lt1"/>
                </a:solidFill>
              </a:ln>
              <a:effectLst/>
            </c:spPr>
          </c:marker>
          <c:cat>
            <c:strRef>
              <c:f>'final result'!$B$1:$S$1</c:f>
              <c:strCache>
                <c:ptCount val="18"/>
                <c:pt idx="0">
                  <c:v>n050_d005</c:v>
                </c:pt>
                <c:pt idx="1">
                  <c:v>n050_d015</c:v>
                </c:pt>
                <c:pt idx="2">
                  <c:v>n050_d030</c:v>
                </c:pt>
                <c:pt idx="3">
                  <c:v>n050_d050</c:v>
                </c:pt>
                <c:pt idx="4">
                  <c:v>n050_d070</c:v>
                </c:pt>
                <c:pt idx="5">
                  <c:v>n100_d005</c:v>
                </c:pt>
                <c:pt idx="6">
                  <c:v>n100_d015</c:v>
                </c:pt>
                <c:pt idx="7">
                  <c:v>n100_d030</c:v>
                </c:pt>
                <c:pt idx="8">
                  <c:v>n100_d050</c:v>
                </c:pt>
                <c:pt idx="9">
                  <c:v>n100_d070</c:v>
                </c:pt>
                <c:pt idx="10">
                  <c:v>n150_d005</c:v>
                </c:pt>
                <c:pt idx="11">
                  <c:v>n150_d015</c:v>
                </c:pt>
                <c:pt idx="12">
                  <c:v>n150_d100</c:v>
                </c:pt>
                <c:pt idx="13">
                  <c:v>n200_d005</c:v>
                </c:pt>
                <c:pt idx="14">
                  <c:v>n200_d015</c:v>
                </c:pt>
                <c:pt idx="15">
                  <c:v>n250_d005</c:v>
                </c:pt>
                <c:pt idx="16">
                  <c:v>n250_d050</c:v>
                </c:pt>
                <c:pt idx="17">
                  <c:v>n250_d070</c:v>
                </c:pt>
              </c:strCache>
            </c:strRef>
          </c:cat>
          <c:val>
            <c:numRef>
              <c:f>'final result'!$B$6:$S$6</c:f>
              <c:numCache>
                <c:formatCode>0.0</c:formatCode>
                <c:ptCount val="18"/>
                <c:pt idx="0">
                  <c:v>1.0012911034902454</c:v>
                </c:pt>
                <c:pt idx="1">
                  <c:v>1.0033441613273029</c:v>
                </c:pt>
                <c:pt idx="2">
                  <c:v>1.0245536143268454</c:v>
                </c:pt>
                <c:pt idx="3">
                  <c:v>1.0176521277850403</c:v>
                </c:pt>
                <c:pt idx="4">
                  <c:v>1.0866030749079492</c:v>
                </c:pt>
                <c:pt idx="5">
                  <c:v>1</c:v>
                </c:pt>
                <c:pt idx="6">
                  <c:v>1.0902047898080822</c:v>
                </c:pt>
                <c:pt idx="7">
                  <c:v>1.0589735595635859</c:v>
                </c:pt>
                <c:pt idx="8">
                  <c:v>1.0628013247170225</c:v>
                </c:pt>
                <c:pt idx="9">
                  <c:v>1.1599427166450367</c:v>
                </c:pt>
                <c:pt idx="10">
                  <c:v>1.0010763652900894</c:v>
                </c:pt>
                <c:pt idx="11">
                  <c:v>1.0389694107071019</c:v>
                </c:pt>
                <c:pt idx="12">
                  <c:v>1.2519980207596519</c:v>
                </c:pt>
                <c:pt idx="13">
                  <c:v>1.0007077878039585</c:v>
                </c:pt>
                <c:pt idx="14">
                  <c:v>1.0918624777711916</c:v>
                </c:pt>
                <c:pt idx="15">
                  <c:v>1.0013847981624415</c:v>
                </c:pt>
                <c:pt idx="16">
                  <c:v>1.1338702829939249</c:v>
                </c:pt>
                <c:pt idx="17">
                  <c:v>1.2488417597850225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5D-F343-89F1-45158218F11B}"/>
            </c:ext>
          </c:extLst>
        </c:ser>
        <c:ser>
          <c:idx val="4"/>
          <c:order val="4"/>
          <c:tx>
            <c:strRef>
              <c:f>'final result'!$A$7</c:f>
              <c:strCache>
                <c:ptCount val="1"/>
                <c:pt idx="0">
                  <c:v>BQO</c:v>
                </c:pt>
              </c:strCache>
            </c:strRef>
          </c:tx>
          <c:spPr>
            <a:ln w="12700" cap="rnd">
              <a:solidFill>
                <a:srgbClr val="650402"/>
              </a:solidFill>
              <a:prstDash val="sysDot"/>
              <a:round/>
            </a:ln>
            <a:effectLst/>
          </c:spPr>
          <c:marker>
            <c:symbol val="x"/>
            <c:size val="5"/>
            <c:spPr>
              <a:noFill/>
              <a:ln w="25400">
                <a:solidFill>
                  <a:srgbClr val="650402"/>
                </a:solidFill>
              </a:ln>
              <a:effectLst/>
            </c:spPr>
          </c:marker>
          <c:val>
            <c:numRef>
              <c:f>'final result'!$B$7:$S$7</c:f>
              <c:numCache>
                <c:formatCode>0.0</c:formatCode>
                <c:ptCount val="18"/>
                <c:pt idx="0">
                  <c:v>1</c:v>
                </c:pt>
                <c:pt idx="1">
                  <c:v>1.000294528375085</c:v>
                </c:pt>
                <c:pt idx="2">
                  <c:v>1.0052714545921491</c:v>
                </c:pt>
                <c:pt idx="3">
                  <c:v>1.002069003818038</c:v>
                </c:pt>
                <c:pt idx="4">
                  <c:v>1.0298876793334244</c:v>
                </c:pt>
                <c:pt idx="5">
                  <c:v>1</c:v>
                </c:pt>
                <c:pt idx="6">
                  <c:v>1.0671332904406672</c:v>
                </c:pt>
                <c:pt idx="7">
                  <c:v>1.0832092435705398</c:v>
                </c:pt>
                <c:pt idx="8">
                  <c:v>1.0628463241562787</c:v>
                </c:pt>
                <c:pt idx="9">
                  <c:v>1.0084935147718701</c:v>
                </c:pt>
                <c:pt idx="10">
                  <c:v>1.0004879640300275</c:v>
                </c:pt>
                <c:pt idx="11">
                  <c:v>1.0413867637236447</c:v>
                </c:pt>
                <c:pt idx="12">
                  <c:v>1.0310271416771972</c:v>
                </c:pt>
                <c:pt idx="13">
                  <c:v>1.0031898331691089</c:v>
                </c:pt>
                <c:pt idx="14">
                  <c:v>1.1212803793716657</c:v>
                </c:pt>
                <c:pt idx="15">
                  <c:v>1.0064239406899063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99-554B-9A0C-8757CEC29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055247"/>
        <c:axId val="63053967"/>
      </c:lineChart>
      <c:catAx>
        <c:axId val="70055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instance batch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1200000" spcFirstLastPara="1" vertOverflow="ellipsis" wrap="square" anchor="ctr" anchorCtr="1"/>
          <a:lstStyle/>
          <a:p>
            <a:pPr>
              <a:defRPr sz="1000" b="0" i="0" u="none" strike="noStrike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3053967"/>
        <c:crosses val="autoZero"/>
        <c:auto val="1"/>
        <c:lblAlgn val="ctr"/>
        <c:lblOffset val="100"/>
        <c:noMultiLvlLbl val="0"/>
      </c:catAx>
      <c:valAx>
        <c:axId val="63053967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/>
                  <a:t>geometric mean of the </a:t>
                </a:r>
              </a:p>
              <a:p>
                <a:pPr>
                  <a:defRPr sz="1200"/>
                </a:pPr>
                <a:r>
                  <a:rPr lang="en-US" sz="1200"/>
                  <a:t>scaled upper bound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005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6928851635481109E-2"/>
          <c:y val="3.720467714577224E-2"/>
          <c:w val="0.1974319373625012"/>
          <c:h val="0.291280353354101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203199</xdr:colOff>
      <xdr:row>8</xdr:row>
      <xdr:rowOff>0</xdr:rowOff>
    </xdr:from>
    <xdr:to>
      <xdr:col>22</xdr:col>
      <xdr:colOff>291353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1637C9-47FC-0007-FFCF-4947CF6393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E53C-8BB5-6D43-9C6F-E8E9C475DE03}">
  <dimension ref="A1:U7"/>
  <sheetViews>
    <sheetView tabSelected="1" topLeftCell="K18" zoomScale="170" zoomScaleNormal="170" workbookViewId="0">
      <selection activeCell="C8" sqref="C8"/>
    </sheetView>
  </sheetViews>
  <sheetFormatPr baseColWidth="10" defaultRowHeight="16" x14ac:dyDescent="0.2"/>
  <cols>
    <col min="1" max="1" width="20.5" bestFit="1" customWidth="1"/>
    <col min="2" max="6" width="14.33203125" customWidth="1"/>
  </cols>
  <sheetData>
    <row r="1" spans="1:21" x14ac:dyDescent="0.2">
      <c r="A1" t="str" cm="1">
        <f t="array" aca="1" ref="A1" ca="1">RIGHT(CELL("filename"),LEN(CELL("filename"))-FIND("]",CELL("filename")))</f>
        <v>final result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88</v>
      </c>
      <c r="H1" t="s">
        <v>90</v>
      </c>
      <c r="I1" t="s">
        <v>100</v>
      </c>
      <c r="J1" t="s">
        <v>89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</row>
    <row r="2" spans="1:21" x14ac:dyDescent="0.2">
      <c r="A2" t="s">
        <v>134</v>
      </c>
      <c r="B2" s="3">
        <f>n050_d005!AN4</f>
        <v>1.0065289733410963</v>
      </c>
      <c r="C2" s="3">
        <f>n050_d015!AN4</f>
        <v>1.0093519942064382</v>
      </c>
      <c r="D2" s="3">
        <f>n050_d030!AN4</f>
        <v>1.0085831339652813</v>
      </c>
      <c r="E2" s="3">
        <f>n050_d050!AN4</f>
        <v>1.0148018702055717</v>
      </c>
      <c r="F2" s="3">
        <f>n050_d070!AN4</f>
        <v>1.0164892093188014</v>
      </c>
      <c r="G2" s="3">
        <f>n100_d005!AH87</f>
        <v>1</v>
      </c>
      <c r="H2" s="3">
        <f>n100_d015!AH87</f>
        <v>1.0812672944382022</v>
      </c>
      <c r="I2" s="3">
        <f>n100_d030!AN4</f>
        <v>1</v>
      </c>
      <c r="J2" s="3">
        <f>n100_d050!AN4</f>
        <v>1</v>
      </c>
      <c r="K2" s="3">
        <f>n100_d070!AN4</f>
        <v>1</v>
      </c>
      <c r="L2" s="3">
        <f>n150_d005!AN4</f>
        <v>1.0483077658120659</v>
      </c>
      <c r="M2" s="3">
        <f>n150_d015!AN4</f>
        <v>1</v>
      </c>
      <c r="N2" s="3">
        <f>n150_d100!AN4</f>
        <v>1</v>
      </c>
      <c r="O2" s="3">
        <f>n200_d005!AN4</f>
        <v>1.0852449513191673</v>
      </c>
      <c r="P2" s="3">
        <f>n200_d015!AN4</f>
        <v>1</v>
      </c>
      <c r="Q2" s="3"/>
      <c r="R2" s="3"/>
      <c r="S2" s="3"/>
      <c r="U2">
        <f>AVERAGE(B2:S2)</f>
        <v>1.018038346173775</v>
      </c>
    </row>
    <row r="3" spans="1:21" x14ac:dyDescent="0.2">
      <c r="A3" t="s">
        <v>249</v>
      </c>
      <c r="B3" s="3">
        <f>n050_d005!AN5</f>
        <v>1.0081292100000008</v>
      </c>
      <c r="C3" s="3">
        <f>n050_d015!AN5</f>
        <v>1.0305023085952161</v>
      </c>
      <c r="D3" s="3">
        <f>n050_d030!AN5</f>
        <v>1.0769539253918232</v>
      </c>
      <c r="E3" s="3">
        <f>n050_d050!AN5</f>
        <v>1.055553893868407</v>
      </c>
      <c r="F3" s="3">
        <f>n050_d070!AN5</f>
        <v>1.1404245618176914</v>
      </c>
      <c r="G3" s="3">
        <f>n100_d005!AH88</f>
        <v>1</v>
      </c>
      <c r="H3" s="3">
        <f>n100_d015!AH88</f>
        <v>1.0807128367102838</v>
      </c>
      <c r="I3" s="3">
        <f>n100_d030!AN5</f>
        <v>1.1476121366903773</v>
      </c>
      <c r="J3" s="3">
        <f>n100_d050!AN5</f>
        <v>1.1592111844155544</v>
      </c>
      <c r="K3" s="3">
        <f>n100_d070!AN5</f>
        <v>1.2333955321986623</v>
      </c>
      <c r="L3" s="3">
        <f>n150_d005!AN5</f>
        <v>1.035495077351384</v>
      </c>
      <c r="M3" s="3">
        <f>n150_d015!AN5</f>
        <v>1.0938201447550222</v>
      </c>
      <c r="N3" s="3">
        <f>n150_d100!AN5</f>
        <v>1.3053211552336732</v>
      </c>
      <c r="O3" s="3">
        <f>n200_d005!AN5</f>
        <v>1.0615632313520755</v>
      </c>
      <c r="P3" s="3">
        <f>n200_d015!AN5</f>
        <v>1.2257664493183165</v>
      </c>
      <c r="Q3" s="3">
        <f>n250_d005!AN5</f>
        <v>1.1263727877408178</v>
      </c>
      <c r="R3" s="3"/>
      <c r="S3" s="3"/>
      <c r="U3">
        <f>AVERAGE(B3:S3)</f>
        <v>1.1113021522149564</v>
      </c>
    </row>
    <row r="4" spans="1:21" x14ac:dyDescent="0.2">
      <c r="A4" s="1" t="s">
        <v>248</v>
      </c>
      <c r="B4" s="3">
        <f>n050_d005!AN2</f>
        <v>1.0424881914134259</v>
      </c>
      <c r="C4" s="3">
        <f>n050_d015!AN2</f>
        <v>1.1177209022490011</v>
      </c>
      <c r="D4" s="3">
        <f>n050_d030!AN2</f>
        <v>1.1405458785690998</v>
      </c>
      <c r="E4" s="3">
        <f>n050_d050!AN2</f>
        <v>1.1255555819418497</v>
      </c>
      <c r="F4" s="3">
        <f>n050_d070!AN2</f>
        <v>1.2000081389095758</v>
      </c>
      <c r="G4" s="3">
        <f>n100_d005!AN2</f>
        <v>1.1507378468743843</v>
      </c>
      <c r="H4" s="3">
        <f>n100_d015!AN2</f>
        <v>1.1831836120948611</v>
      </c>
      <c r="I4" s="3">
        <f>n100_d030!AN2</f>
        <v>1.1751054593012122</v>
      </c>
      <c r="J4" s="3">
        <f>n100_d050!AN2</f>
        <v>1.1701946790647471</v>
      </c>
      <c r="K4" s="3">
        <f>n100_d070!AN2</f>
        <v>1.2593624739881162</v>
      </c>
      <c r="L4" s="3">
        <f>n150_d005!AN2</f>
        <v>1.2284223124692568</v>
      </c>
      <c r="M4" s="3">
        <f>n150_d015!AN2</f>
        <v>1.1023429726015612</v>
      </c>
      <c r="N4" s="3">
        <f>n150_d100!AN2</f>
        <v>1.3155312897840457</v>
      </c>
      <c r="O4" s="3">
        <f>n200_d005!AN2</f>
        <v>1.4309665603870592</v>
      </c>
      <c r="P4" s="3">
        <f>n200_d015!AN2</f>
        <v>1.2282157676348548</v>
      </c>
      <c r="Q4" s="3">
        <f>n250_d005!AN2</f>
        <v>1.6170897013179699</v>
      </c>
      <c r="R4" s="3">
        <f>n250_d050!AN2</f>
        <v>1.1835857178037943</v>
      </c>
      <c r="S4" s="3">
        <f>n250_d070!AN2</f>
        <v>1.2744868268306957</v>
      </c>
      <c r="U4">
        <f>AVERAGE(B4:S4)</f>
        <v>1.2191968840686396</v>
      </c>
    </row>
    <row r="5" spans="1:21" x14ac:dyDescent="0.2">
      <c r="A5" t="s">
        <v>255</v>
      </c>
      <c r="B5" s="3">
        <f>n050_d005!AN7</f>
        <v>1.6083136538618996</v>
      </c>
      <c r="C5" s="3">
        <f>n050_d015!AN7</f>
        <v>1.2882233662951084</v>
      </c>
      <c r="D5" s="3">
        <f>n050_d030!AN7</f>
        <v>1.1318725543081523</v>
      </c>
      <c r="E5" s="3">
        <f>n050_d050!AN7</f>
        <v>1.1956810987088975</v>
      </c>
      <c r="F5" s="3">
        <f>n050_d070!AN7</f>
        <v>1.0918692271299175</v>
      </c>
      <c r="G5" s="3">
        <f>n100_d005!AN7</f>
        <v>1.6231955429631053</v>
      </c>
      <c r="H5" s="3">
        <f>n100_d015!AN7</f>
        <v>1.1429668944135132</v>
      </c>
      <c r="I5" s="3">
        <f>n100_d030!AN7</f>
        <v>1.2202040574337965</v>
      </c>
      <c r="J5" s="3">
        <f>n100_d050!AN7</f>
        <v>1.2236913558499181</v>
      </c>
      <c r="K5" s="3">
        <f>n100_d070!AN7</f>
        <v>1.062930062828332</v>
      </c>
      <c r="L5" s="3">
        <f>n150_d005!AN7</f>
        <v>1.9166284156163562</v>
      </c>
      <c r="M5" s="3">
        <f>n150_d015!AN7</f>
        <v>1.4399780457025653</v>
      </c>
      <c r="N5" s="3">
        <f>n150_d100!AN7</f>
        <v>1.0142486707471872</v>
      </c>
      <c r="O5" s="3">
        <f>n200_d005!AN7</f>
        <v>2.3558942929548059</v>
      </c>
      <c r="P5" s="3">
        <f>n200_d015!AN7</f>
        <v>1.0800735032602253</v>
      </c>
      <c r="Q5" s="3">
        <f>n250_d005!AN7</f>
        <v>2.1333672909922607</v>
      </c>
      <c r="R5" s="3">
        <f>n250_d050!AN7</f>
        <v>1.0970429997869728</v>
      </c>
      <c r="S5" s="3">
        <f>n250_d070!AN7</f>
        <v>1.0368713511607073</v>
      </c>
      <c r="U5">
        <f t="shared" ref="U5" si="0">AVERAGE(B5:S5)</f>
        <v>1.3701695768896509</v>
      </c>
    </row>
    <row r="6" spans="1:21" x14ac:dyDescent="0.2">
      <c r="A6" t="s">
        <v>930</v>
      </c>
      <c r="B6" s="3">
        <f>n050_d005!AN3</f>
        <v>1.0012911034902454</v>
      </c>
      <c r="C6" s="3">
        <f>n050_d015!AN3</f>
        <v>1.0033441613273029</v>
      </c>
      <c r="D6" s="3">
        <f>n050_d030!AN3</f>
        <v>1.0245536143268454</v>
      </c>
      <c r="E6" s="3">
        <f>n050_d050!AN3</f>
        <v>1.0176521277850403</v>
      </c>
      <c r="F6" s="3">
        <f>n050_d070!AN3</f>
        <v>1.0866030749079492</v>
      </c>
      <c r="G6" s="3">
        <f>n100_d005!AH86</f>
        <v>1</v>
      </c>
      <c r="H6" s="3">
        <f>n100_d015!AH86</f>
        <v>1.0902047898080822</v>
      </c>
      <c r="I6" s="3">
        <f>n100_d030!AN3</f>
        <v>1.0589735595635859</v>
      </c>
      <c r="J6" s="3">
        <f>n100_d050!AN3</f>
        <v>1.0628013247170225</v>
      </c>
      <c r="K6" s="3">
        <f>n100_d070!AN3</f>
        <v>1.1599427166450367</v>
      </c>
      <c r="L6" s="3">
        <f>n150_d005!AN3</f>
        <v>1.0010763652900894</v>
      </c>
      <c r="M6" s="3">
        <f>n150_d015!AN3</f>
        <v>1.0389694107071019</v>
      </c>
      <c r="N6" s="3">
        <f>n150_d100!AN3</f>
        <v>1.2519980207596519</v>
      </c>
      <c r="O6" s="3">
        <f>n200_d005!AN3</f>
        <v>1.0007077878039585</v>
      </c>
      <c r="P6" s="3">
        <f>n200_d015!AN3</f>
        <v>1.0918624777711916</v>
      </c>
      <c r="Q6" s="3">
        <f>n250_d005!AN3</f>
        <v>1.0013847981624415</v>
      </c>
      <c r="R6" s="3">
        <f>n250_d050!AN3</f>
        <v>1.1338702829939249</v>
      </c>
      <c r="S6" s="3">
        <f>n250_d070!AN3</f>
        <v>1.2488417597850225</v>
      </c>
      <c r="U6">
        <f t="shared" ref="U6:U7" si="1">AVERAGE(B6:S6)</f>
        <v>1.0707820764358054</v>
      </c>
    </row>
    <row r="7" spans="1:21" x14ac:dyDescent="0.2">
      <c r="A7" t="s">
        <v>29</v>
      </c>
      <c r="B7" s="3">
        <v>1</v>
      </c>
      <c r="C7" s="3">
        <f>n050_d015!AN6</f>
        <v>1.000294528375085</v>
      </c>
      <c r="D7" s="3">
        <f>n050_d030!AN6</f>
        <v>1.0052714545921491</v>
      </c>
      <c r="E7" s="3">
        <f>n050_d050!AN6</f>
        <v>1.002069003818038</v>
      </c>
      <c r="F7" s="3">
        <f>n050_d070!AN6</f>
        <v>1.0298876793334244</v>
      </c>
      <c r="G7" s="3">
        <f>n100_d005!AH89</f>
        <v>1</v>
      </c>
      <c r="H7" s="3">
        <f>n100_d015!AH89</f>
        <v>1.0671332904406672</v>
      </c>
      <c r="I7" s="3">
        <f>n100_d030!AN6</f>
        <v>1.0832092435705398</v>
      </c>
      <c r="J7" s="3">
        <f>n100_d050!AN6</f>
        <v>1.0628463241562787</v>
      </c>
      <c r="K7" s="3">
        <f>n100_d070!AN6</f>
        <v>1.0084935147718701</v>
      </c>
      <c r="L7" s="3">
        <f>n150_d005!AN6</f>
        <v>1.0004879640300275</v>
      </c>
      <c r="M7" s="3">
        <f>n150_d015!AN6</f>
        <v>1.0413867637236447</v>
      </c>
      <c r="N7" s="3">
        <f>n150_d100!AN6</f>
        <v>1.0310271416771972</v>
      </c>
      <c r="O7" s="3">
        <f>n200_d005!AN6</f>
        <v>1.0031898331691089</v>
      </c>
      <c r="P7" s="3">
        <f>n200_d015!AN6</f>
        <v>1.1212803793716657</v>
      </c>
      <c r="Q7" s="3">
        <f>n250_d005!AN6</f>
        <v>1.0064239406899063</v>
      </c>
      <c r="R7" s="3">
        <f>n250_d050!AN6</f>
        <v>1</v>
      </c>
      <c r="S7" s="3">
        <f>n250_d070!AN6</f>
        <v>1</v>
      </c>
      <c r="U7">
        <f t="shared" si="1"/>
        <v>1.0257222812066447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635E-3421-454F-B001-2D3FB7E2D198}">
  <dimension ref="A1:AQ91"/>
  <sheetViews>
    <sheetView topLeftCell="U1" workbookViewId="0">
      <selection activeCell="AL14" sqref="AL14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101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132</v>
      </c>
      <c r="AH1" t="s">
        <v>133</v>
      </c>
      <c r="AI1" t="str">
        <f>R1</f>
        <v>Method</v>
      </c>
      <c r="AJ1" t="str">
        <f>Q1</f>
        <v>Relaxed</v>
      </c>
      <c r="AK1" t="str">
        <f t="shared" ref="AK1:AK64" si="0">V1</f>
        <v>Curvature Type</v>
      </c>
    </row>
    <row r="2" spans="1:43" x14ac:dyDescent="0.2">
      <c r="A2">
        <v>754</v>
      </c>
      <c r="B2" t="s">
        <v>349</v>
      </c>
      <c r="C2" t="s">
        <v>102</v>
      </c>
      <c r="D2">
        <v>0</v>
      </c>
      <c r="E2">
        <v>56</v>
      </c>
      <c r="F2">
        <v>4</v>
      </c>
      <c r="G2">
        <v>56</v>
      </c>
      <c r="H2">
        <v>0</v>
      </c>
      <c r="I2">
        <v>89</v>
      </c>
      <c r="J2">
        <v>0.35</v>
      </c>
      <c r="K2">
        <v>7</v>
      </c>
      <c r="L2" t="b">
        <v>0</v>
      </c>
      <c r="M2" t="b">
        <v>0</v>
      </c>
      <c r="N2">
        <v>56</v>
      </c>
      <c r="O2">
        <v>110</v>
      </c>
      <c r="P2">
        <v>4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56</v>
      </c>
      <c r="Y2">
        <v>110</v>
      </c>
      <c r="Z2">
        <v>0</v>
      </c>
      <c r="AA2">
        <v>0.06</v>
      </c>
      <c r="AB2">
        <v>0.86</v>
      </c>
      <c r="AC2">
        <v>110</v>
      </c>
      <c r="AD2">
        <v>110</v>
      </c>
      <c r="AG2">
        <f>MIN(AC2:AC7)</f>
        <v>110</v>
      </c>
      <c r="AH2">
        <f>AC2/AG2</f>
        <v>1</v>
      </c>
      <c r="AI2" t="str">
        <f>R2</f>
        <v>A-MILO</v>
      </c>
      <c r="AJ2" t="b">
        <f>Q2</f>
        <v>1</v>
      </c>
      <c r="AK2">
        <f t="shared" si="0"/>
        <v>0</v>
      </c>
      <c r="AN2">
        <f>GEOMEAN(AH2,AH8,AH14,AH20,AH26,AH32,AH38,AH44,AH50,AH56,AH62,AH68,AH74,AH80,AH86)</f>
        <v>1.0424881914134259</v>
      </c>
      <c r="AO2" t="s">
        <v>28</v>
      </c>
      <c r="AP2" t="b">
        <v>1</v>
      </c>
      <c r="AQ2">
        <f>AK2</f>
        <v>0</v>
      </c>
    </row>
    <row r="3" spans="1:43" x14ac:dyDescent="0.2">
      <c r="A3">
        <v>755</v>
      </c>
      <c r="B3" t="s">
        <v>350</v>
      </c>
      <c r="C3" t="s">
        <v>102</v>
      </c>
      <c r="D3">
        <v>0</v>
      </c>
      <c r="E3">
        <v>56</v>
      </c>
      <c r="F3">
        <v>4</v>
      </c>
      <c r="G3">
        <v>56</v>
      </c>
      <c r="H3">
        <v>0</v>
      </c>
      <c r="I3">
        <v>89</v>
      </c>
      <c r="J3">
        <v>0.35</v>
      </c>
      <c r="K3">
        <v>7</v>
      </c>
      <c r="L3" t="b">
        <v>0</v>
      </c>
      <c r="M3" t="b">
        <v>0</v>
      </c>
      <c r="N3">
        <v>56</v>
      </c>
      <c r="O3">
        <v>110</v>
      </c>
      <c r="P3">
        <v>4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56</v>
      </c>
      <c r="Y3">
        <v>110</v>
      </c>
      <c r="Z3">
        <v>0</v>
      </c>
      <c r="AA3">
        <v>0.13</v>
      </c>
      <c r="AB3">
        <v>1.01</v>
      </c>
      <c r="AC3">
        <v>110</v>
      </c>
      <c r="AD3">
        <v>110</v>
      </c>
      <c r="AG3">
        <f>AG2</f>
        <v>110</v>
      </c>
      <c r="AH3">
        <f t="shared" ref="AH3:AH67" si="1">AC3/AG3</f>
        <v>1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7" si="4">GEOMEAN(AH3,AH9,AH15,AH21,AH27,AH33,AH39,AH45,AH51,AH57,AH63,AH69,AH75,AH81,AH87)</f>
        <v>1.0012911034902454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756</v>
      </c>
      <c r="B4" t="s">
        <v>351</v>
      </c>
      <c r="C4" t="s">
        <v>102</v>
      </c>
      <c r="D4">
        <v>0</v>
      </c>
      <c r="E4">
        <v>56</v>
      </c>
      <c r="F4">
        <v>4</v>
      </c>
      <c r="G4">
        <v>56</v>
      </c>
      <c r="H4">
        <v>0</v>
      </c>
      <c r="I4">
        <v>89</v>
      </c>
      <c r="J4">
        <v>0.35</v>
      </c>
      <c r="K4">
        <v>7</v>
      </c>
      <c r="L4" t="b">
        <v>0</v>
      </c>
      <c r="M4" t="b">
        <v>0</v>
      </c>
      <c r="N4">
        <v>56</v>
      </c>
      <c r="O4">
        <v>110</v>
      </c>
      <c r="P4">
        <v>4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56</v>
      </c>
      <c r="Y4">
        <v>110</v>
      </c>
      <c r="Z4">
        <v>0</v>
      </c>
      <c r="AA4">
        <v>2.27</v>
      </c>
      <c r="AB4">
        <v>3.14</v>
      </c>
      <c r="AC4">
        <v>110</v>
      </c>
      <c r="AD4">
        <v>110</v>
      </c>
      <c r="AG4">
        <f>AG3</f>
        <v>110</v>
      </c>
      <c r="AH4">
        <f t="shared" si="1"/>
        <v>1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si="4"/>
        <v>1.0065289733410963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757</v>
      </c>
      <c r="B5" t="s">
        <v>352</v>
      </c>
      <c r="C5" t="s">
        <v>102</v>
      </c>
      <c r="D5">
        <v>0</v>
      </c>
      <c r="E5">
        <v>56</v>
      </c>
      <c r="F5">
        <v>4</v>
      </c>
      <c r="G5">
        <v>56</v>
      </c>
      <c r="H5">
        <v>0</v>
      </c>
      <c r="I5">
        <v>89</v>
      </c>
      <c r="J5">
        <v>0.35</v>
      </c>
      <c r="K5">
        <v>7</v>
      </c>
      <c r="L5" t="b">
        <v>0</v>
      </c>
      <c r="M5" t="b">
        <v>0</v>
      </c>
      <c r="N5">
        <v>56</v>
      </c>
      <c r="O5">
        <v>110</v>
      </c>
      <c r="P5">
        <v>4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56</v>
      </c>
      <c r="Y5">
        <v>110</v>
      </c>
      <c r="Z5">
        <v>0</v>
      </c>
      <c r="AA5">
        <v>41.86</v>
      </c>
      <c r="AB5">
        <v>42.72</v>
      </c>
      <c r="AC5">
        <v>110</v>
      </c>
      <c r="AD5">
        <v>110</v>
      </c>
      <c r="AG5">
        <f>AG4</f>
        <v>110</v>
      </c>
      <c r="AH5">
        <f t="shared" si="1"/>
        <v>1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4"/>
        <v>1.0081292100000008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758</v>
      </c>
      <c r="B6" t="s">
        <v>353</v>
      </c>
      <c r="C6" t="s">
        <v>103</v>
      </c>
      <c r="D6">
        <v>0</v>
      </c>
      <c r="E6">
        <v>56</v>
      </c>
      <c r="F6">
        <v>4</v>
      </c>
      <c r="G6">
        <v>56</v>
      </c>
      <c r="H6">
        <v>0</v>
      </c>
      <c r="I6">
        <v>89</v>
      </c>
      <c r="J6">
        <v>0.35</v>
      </c>
      <c r="K6">
        <v>7</v>
      </c>
      <c r="L6" t="b">
        <v>0</v>
      </c>
      <c r="M6" t="b">
        <v>0</v>
      </c>
      <c r="N6">
        <v>56</v>
      </c>
      <c r="O6">
        <v>110</v>
      </c>
      <c r="P6">
        <v>4</v>
      </c>
      <c r="R6" t="s">
        <v>29</v>
      </c>
      <c r="S6" t="b">
        <v>0</v>
      </c>
      <c r="T6" t="b">
        <v>0</v>
      </c>
      <c r="U6" t="b">
        <v>0</v>
      </c>
      <c r="X6">
        <v>56</v>
      </c>
      <c r="Y6">
        <v>110</v>
      </c>
      <c r="Z6">
        <v>0</v>
      </c>
      <c r="AA6">
        <v>0.06</v>
      </c>
      <c r="AB6">
        <v>0.92</v>
      </c>
      <c r="AC6">
        <v>110</v>
      </c>
      <c r="AD6">
        <v>110</v>
      </c>
      <c r="AG6">
        <f>AG5</f>
        <v>110</v>
      </c>
      <c r="AH6">
        <f t="shared" si="1"/>
        <v>1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759</v>
      </c>
      <c r="B7" t="s">
        <v>354</v>
      </c>
      <c r="C7" t="s">
        <v>334</v>
      </c>
      <c r="D7">
        <v>0</v>
      </c>
      <c r="E7">
        <v>56</v>
      </c>
      <c r="F7">
        <v>4</v>
      </c>
      <c r="G7">
        <v>56</v>
      </c>
      <c r="H7">
        <v>0</v>
      </c>
      <c r="I7">
        <v>89</v>
      </c>
      <c r="J7">
        <v>0.35</v>
      </c>
      <c r="K7">
        <v>7</v>
      </c>
      <c r="L7" t="b">
        <v>0</v>
      </c>
      <c r="M7" t="b">
        <v>0</v>
      </c>
      <c r="N7">
        <v>56</v>
      </c>
      <c r="O7">
        <v>110</v>
      </c>
      <c r="P7">
        <v>4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251</v>
      </c>
      <c r="X7">
        <v>56</v>
      </c>
      <c r="Y7">
        <v>110</v>
      </c>
      <c r="Z7">
        <v>0</v>
      </c>
      <c r="AA7">
        <v>2.33</v>
      </c>
      <c r="AB7">
        <v>4.1500000000000004</v>
      </c>
      <c r="AC7">
        <v>235</v>
      </c>
      <c r="AD7">
        <v>235</v>
      </c>
      <c r="AG7">
        <f>AG6</f>
        <v>110</v>
      </c>
      <c r="AH7">
        <f t="shared" si="1"/>
        <v>2.1363636363636362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4"/>
        <v>1.6083136538618996</v>
      </c>
      <c r="AO7" t="s">
        <v>29</v>
      </c>
      <c r="AP7" t="b">
        <v>1</v>
      </c>
      <c r="AQ7" t="str">
        <f t="shared" si="5"/>
        <v>concave</v>
      </c>
    </row>
    <row r="8" spans="1:43" x14ac:dyDescent="0.2">
      <c r="A8">
        <v>760</v>
      </c>
      <c r="B8" t="s">
        <v>355</v>
      </c>
      <c r="C8" t="s">
        <v>104</v>
      </c>
      <c r="D8">
        <v>1</v>
      </c>
      <c r="E8">
        <v>59</v>
      </c>
      <c r="F8">
        <v>6</v>
      </c>
      <c r="G8">
        <v>60</v>
      </c>
      <c r="H8">
        <v>0</v>
      </c>
      <c r="I8">
        <v>93</v>
      </c>
      <c r="J8">
        <v>0.34</v>
      </c>
      <c r="K8">
        <v>10</v>
      </c>
      <c r="L8" t="b">
        <v>0</v>
      </c>
      <c r="M8" t="b">
        <v>0</v>
      </c>
      <c r="N8">
        <v>60</v>
      </c>
      <c r="O8">
        <v>185</v>
      </c>
      <c r="P8">
        <v>4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60</v>
      </c>
      <c r="Y8">
        <v>185</v>
      </c>
      <c r="Z8">
        <v>0</v>
      </c>
      <c r="AA8">
        <v>0.14000000000000001</v>
      </c>
      <c r="AB8">
        <v>1.61</v>
      </c>
      <c r="AC8">
        <v>973</v>
      </c>
      <c r="AD8">
        <v>973</v>
      </c>
      <c r="AG8">
        <f>MIN(AC8:AC13)</f>
        <v>932</v>
      </c>
      <c r="AH8">
        <f t="shared" si="1"/>
        <v>1.0439914163090129</v>
      </c>
      <c r="AI8" t="str">
        <f>R8</f>
        <v>A-MILO</v>
      </c>
      <c r="AJ8" t="b">
        <f>Q8</f>
        <v>1</v>
      </c>
      <c r="AK8">
        <f t="shared" si="0"/>
        <v>0</v>
      </c>
    </row>
    <row r="9" spans="1:43" x14ac:dyDescent="0.2">
      <c r="A9">
        <v>761</v>
      </c>
      <c r="B9" t="s">
        <v>356</v>
      </c>
      <c r="C9" t="s">
        <v>104</v>
      </c>
      <c r="D9">
        <v>1</v>
      </c>
      <c r="E9">
        <v>59</v>
      </c>
      <c r="F9">
        <v>6</v>
      </c>
      <c r="G9">
        <v>60</v>
      </c>
      <c r="H9">
        <v>0</v>
      </c>
      <c r="I9">
        <v>93</v>
      </c>
      <c r="J9">
        <v>0.34</v>
      </c>
      <c r="K9">
        <v>10</v>
      </c>
      <c r="L9" t="b">
        <v>0</v>
      </c>
      <c r="M9" t="b">
        <v>0</v>
      </c>
      <c r="N9">
        <v>60</v>
      </c>
      <c r="O9">
        <v>185</v>
      </c>
      <c r="P9">
        <v>4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60</v>
      </c>
      <c r="Y9">
        <v>185</v>
      </c>
      <c r="Z9">
        <v>0</v>
      </c>
      <c r="AA9">
        <v>2.21</v>
      </c>
      <c r="AB9">
        <v>3.72</v>
      </c>
      <c r="AC9">
        <v>932</v>
      </c>
      <c r="AD9">
        <v>932</v>
      </c>
      <c r="AG9">
        <f>AG8</f>
        <v>932</v>
      </c>
      <c r="AH9">
        <f t="shared" si="1"/>
        <v>1</v>
      </c>
      <c r="AI9" t="str">
        <f t="shared" ref="AI9:AI13" si="6">R9</f>
        <v>BQO</v>
      </c>
      <c r="AJ9" t="b">
        <f t="shared" ref="AJ9:AJ13" si="7">Q9</f>
        <v>1</v>
      </c>
      <c r="AK9">
        <f t="shared" si="0"/>
        <v>0</v>
      </c>
    </row>
    <row r="10" spans="1:43" x14ac:dyDescent="0.2">
      <c r="A10">
        <v>762</v>
      </c>
      <c r="B10" t="s">
        <v>357</v>
      </c>
      <c r="C10" t="s">
        <v>104</v>
      </c>
      <c r="D10">
        <v>1</v>
      </c>
      <c r="E10">
        <v>59</v>
      </c>
      <c r="F10">
        <v>6</v>
      </c>
      <c r="G10">
        <v>60</v>
      </c>
      <c r="H10">
        <v>0</v>
      </c>
      <c r="I10">
        <v>93</v>
      </c>
      <c r="J10">
        <v>0.34</v>
      </c>
      <c r="K10">
        <v>10</v>
      </c>
      <c r="L10" t="b">
        <v>0</v>
      </c>
      <c r="M10" t="b">
        <v>0</v>
      </c>
      <c r="N10">
        <v>60</v>
      </c>
      <c r="O10">
        <v>185</v>
      </c>
      <c r="P10">
        <v>4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60</v>
      </c>
      <c r="Y10">
        <v>185</v>
      </c>
      <c r="Z10">
        <v>0</v>
      </c>
      <c r="AA10">
        <v>5.4</v>
      </c>
      <c r="AB10">
        <v>6.28</v>
      </c>
      <c r="AC10">
        <v>941.21</v>
      </c>
      <c r="AD10">
        <v>941.21</v>
      </c>
      <c r="AG10">
        <f>AG9</f>
        <v>932</v>
      </c>
      <c r="AH10">
        <f t="shared" si="1"/>
        <v>1.0098819742489271</v>
      </c>
      <c r="AI10" t="str">
        <f t="shared" si="6"/>
        <v>MISDO</v>
      </c>
      <c r="AJ10" t="b">
        <f t="shared" si="7"/>
        <v>1</v>
      </c>
      <c r="AK10">
        <f t="shared" si="0"/>
        <v>0</v>
      </c>
    </row>
    <row r="11" spans="1:43" x14ac:dyDescent="0.2">
      <c r="A11">
        <v>763</v>
      </c>
      <c r="B11" t="s">
        <v>358</v>
      </c>
      <c r="C11" t="s">
        <v>104</v>
      </c>
      <c r="D11">
        <v>1</v>
      </c>
      <c r="E11">
        <v>59</v>
      </c>
      <c r="F11">
        <v>6</v>
      </c>
      <c r="G11">
        <v>60</v>
      </c>
      <c r="H11">
        <v>0</v>
      </c>
      <c r="I11">
        <v>93</v>
      </c>
      <c r="J11">
        <v>0.34</v>
      </c>
      <c r="K11">
        <v>10</v>
      </c>
      <c r="L11" t="b">
        <v>0</v>
      </c>
      <c r="M11" t="b">
        <v>0</v>
      </c>
      <c r="N11">
        <v>60</v>
      </c>
      <c r="O11">
        <v>185</v>
      </c>
      <c r="P11">
        <v>4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60</v>
      </c>
      <c r="Y11">
        <v>185</v>
      </c>
      <c r="Z11">
        <v>0</v>
      </c>
      <c r="AA11">
        <v>0.35</v>
      </c>
      <c r="AB11">
        <v>1.01</v>
      </c>
      <c r="AC11">
        <v>933</v>
      </c>
      <c r="AD11">
        <v>933</v>
      </c>
      <c r="AG11">
        <f>AG10</f>
        <v>932</v>
      </c>
      <c r="AH11">
        <f t="shared" si="1"/>
        <v>1.0010729613733906</v>
      </c>
      <c r="AI11" t="str">
        <f t="shared" si="6"/>
        <v>RP-MILO</v>
      </c>
      <c r="AJ11" t="b">
        <f t="shared" si="7"/>
        <v>1</v>
      </c>
      <c r="AK11">
        <f t="shared" si="0"/>
        <v>0</v>
      </c>
    </row>
    <row r="12" spans="1:43" x14ac:dyDescent="0.2">
      <c r="A12">
        <v>764</v>
      </c>
      <c r="B12" t="s">
        <v>359</v>
      </c>
      <c r="C12" t="s">
        <v>105</v>
      </c>
      <c r="D12">
        <v>1</v>
      </c>
      <c r="E12">
        <v>59</v>
      </c>
      <c r="F12">
        <v>6</v>
      </c>
      <c r="G12">
        <v>60</v>
      </c>
      <c r="H12">
        <v>0</v>
      </c>
      <c r="I12">
        <v>93</v>
      </c>
      <c r="J12">
        <v>0.34</v>
      </c>
      <c r="K12">
        <v>10</v>
      </c>
      <c r="L12" t="b">
        <v>0</v>
      </c>
      <c r="M12" t="b">
        <v>0</v>
      </c>
      <c r="N12">
        <v>60</v>
      </c>
      <c r="O12">
        <v>185</v>
      </c>
      <c r="P12">
        <v>4</v>
      </c>
      <c r="R12" t="s">
        <v>29</v>
      </c>
      <c r="S12" t="b">
        <v>0</v>
      </c>
      <c r="T12" t="b">
        <v>0</v>
      </c>
      <c r="U12" t="b">
        <v>0</v>
      </c>
      <c r="X12">
        <v>60</v>
      </c>
      <c r="Y12">
        <v>185</v>
      </c>
      <c r="Z12">
        <v>0</v>
      </c>
      <c r="AA12">
        <v>2.37</v>
      </c>
      <c r="AB12">
        <v>3.35</v>
      </c>
      <c r="AC12">
        <v>932</v>
      </c>
      <c r="AD12">
        <v>932</v>
      </c>
      <c r="AG12">
        <f>AG11</f>
        <v>932</v>
      </c>
      <c r="AH12">
        <f t="shared" si="1"/>
        <v>1</v>
      </c>
      <c r="AI12" t="str">
        <f t="shared" si="6"/>
        <v>BQO</v>
      </c>
      <c r="AJ12">
        <f t="shared" si="7"/>
        <v>0</v>
      </c>
      <c r="AK12">
        <f t="shared" si="0"/>
        <v>0</v>
      </c>
    </row>
    <row r="13" spans="1:43" x14ac:dyDescent="0.2">
      <c r="A13">
        <v>765</v>
      </c>
      <c r="B13" t="s">
        <v>360</v>
      </c>
      <c r="C13" t="s">
        <v>335</v>
      </c>
      <c r="D13">
        <v>1</v>
      </c>
      <c r="E13">
        <v>59</v>
      </c>
      <c r="F13">
        <v>6</v>
      </c>
      <c r="G13">
        <v>60</v>
      </c>
      <c r="H13">
        <v>0</v>
      </c>
      <c r="I13">
        <v>93</v>
      </c>
      <c r="J13">
        <v>0.34</v>
      </c>
      <c r="K13">
        <v>10</v>
      </c>
      <c r="L13" t="b">
        <v>0</v>
      </c>
      <c r="M13" t="b">
        <v>0</v>
      </c>
      <c r="N13">
        <v>60</v>
      </c>
      <c r="O13">
        <v>185</v>
      </c>
      <c r="P13">
        <v>4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251</v>
      </c>
      <c r="X13">
        <v>60</v>
      </c>
      <c r="Y13">
        <v>185</v>
      </c>
      <c r="Z13">
        <v>0</v>
      </c>
      <c r="AA13">
        <v>3.23</v>
      </c>
      <c r="AB13">
        <v>5.16</v>
      </c>
      <c r="AC13">
        <v>1258.78</v>
      </c>
      <c r="AD13">
        <v>1258.78</v>
      </c>
      <c r="AG13">
        <f>AG12</f>
        <v>932</v>
      </c>
      <c r="AH13">
        <f t="shared" si="1"/>
        <v>1.3506223175965666</v>
      </c>
      <c r="AI13" t="str">
        <f t="shared" si="6"/>
        <v>BQO</v>
      </c>
      <c r="AJ13" t="b">
        <f t="shared" si="7"/>
        <v>1</v>
      </c>
      <c r="AK13" t="str">
        <f t="shared" si="0"/>
        <v>concave</v>
      </c>
    </row>
    <row r="14" spans="1:43" x14ac:dyDescent="0.2">
      <c r="A14">
        <v>766</v>
      </c>
      <c r="B14" t="s">
        <v>361</v>
      </c>
      <c r="C14" t="s">
        <v>106</v>
      </c>
      <c r="D14">
        <v>0</v>
      </c>
      <c r="E14">
        <v>67</v>
      </c>
      <c r="F14">
        <v>6</v>
      </c>
      <c r="G14">
        <v>67</v>
      </c>
      <c r="H14">
        <v>0</v>
      </c>
      <c r="I14">
        <v>83</v>
      </c>
      <c r="J14">
        <v>0.46</v>
      </c>
      <c r="K14">
        <v>10</v>
      </c>
      <c r="L14" t="b">
        <v>0</v>
      </c>
      <c r="M14" t="b">
        <v>0</v>
      </c>
      <c r="N14">
        <v>67</v>
      </c>
      <c r="O14">
        <v>232</v>
      </c>
      <c r="P14">
        <v>4</v>
      </c>
      <c r="Q14" t="b">
        <v>1</v>
      </c>
      <c r="R14" t="s">
        <v>28</v>
      </c>
      <c r="S14" t="b">
        <v>0</v>
      </c>
      <c r="T14" t="b">
        <v>0</v>
      </c>
      <c r="U14" t="b">
        <v>0</v>
      </c>
      <c r="X14">
        <v>67</v>
      </c>
      <c r="Y14">
        <v>232</v>
      </c>
      <c r="Z14">
        <v>0</v>
      </c>
      <c r="AA14">
        <v>0.1</v>
      </c>
      <c r="AB14">
        <v>0.99</v>
      </c>
      <c r="AC14">
        <v>232</v>
      </c>
      <c r="AD14">
        <v>232</v>
      </c>
      <c r="AG14">
        <f>MIN(AC14:AC19)</f>
        <v>231</v>
      </c>
      <c r="AH14">
        <f t="shared" si="1"/>
        <v>1.0043290043290043</v>
      </c>
      <c r="AI14" t="str">
        <f>R14</f>
        <v>A-MILO</v>
      </c>
      <c r="AJ14" t="b">
        <f>Q14</f>
        <v>1</v>
      </c>
      <c r="AK14">
        <f t="shared" si="0"/>
        <v>0</v>
      </c>
    </row>
    <row r="15" spans="1:43" x14ac:dyDescent="0.2">
      <c r="A15">
        <v>767</v>
      </c>
      <c r="B15" t="s">
        <v>362</v>
      </c>
      <c r="C15" t="s">
        <v>106</v>
      </c>
      <c r="D15">
        <v>0</v>
      </c>
      <c r="E15">
        <v>67</v>
      </c>
      <c r="F15">
        <v>6</v>
      </c>
      <c r="G15">
        <v>67</v>
      </c>
      <c r="H15">
        <v>0</v>
      </c>
      <c r="I15">
        <v>83</v>
      </c>
      <c r="J15">
        <v>0.46</v>
      </c>
      <c r="K15">
        <v>10</v>
      </c>
      <c r="L15" t="b">
        <v>0</v>
      </c>
      <c r="M15" t="b">
        <v>0</v>
      </c>
      <c r="N15">
        <v>67</v>
      </c>
      <c r="O15">
        <v>232</v>
      </c>
      <c r="P15">
        <v>4</v>
      </c>
      <c r="Q15" t="b">
        <v>1</v>
      </c>
      <c r="R15" t="s">
        <v>29</v>
      </c>
      <c r="S15" t="b">
        <v>0</v>
      </c>
      <c r="T15" t="b">
        <v>0</v>
      </c>
      <c r="U15" t="b">
        <v>0</v>
      </c>
      <c r="X15">
        <v>67</v>
      </c>
      <c r="Y15">
        <v>232</v>
      </c>
      <c r="Z15">
        <v>0</v>
      </c>
      <c r="AA15">
        <v>3600.06</v>
      </c>
      <c r="AB15">
        <v>3609.72</v>
      </c>
      <c r="AC15">
        <v>232</v>
      </c>
      <c r="AD15">
        <v>231</v>
      </c>
      <c r="AG15">
        <f>AG14</f>
        <v>231</v>
      </c>
      <c r="AH15">
        <f t="shared" si="1"/>
        <v>1.0043290043290043</v>
      </c>
      <c r="AI15" t="str">
        <f t="shared" ref="AI15:AI19" si="8">R15</f>
        <v>BQO</v>
      </c>
      <c r="AJ15" t="b">
        <f t="shared" ref="AJ15:AJ19" si="9">Q15</f>
        <v>1</v>
      </c>
      <c r="AK15">
        <f t="shared" si="0"/>
        <v>0</v>
      </c>
    </row>
    <row r="16" spans="1:43" x14ac:dyDescent="0.2">
      <c r="A16">
        <v>768</v>
      </c>
      <c r="B16" t="s">
        <v>363</v>
      </c>
      <c r="C16" t="s">
        <v>106</v>
      </c>
      <c r="D16">
        <v>0</v>
      </c>
      <c r="E16">
        <v>67</v>
      </c>
      <c r="F16">
        <v>6</v>
      </c>
      <c r="G16">
        <v>67</v>
      </c>
      <c r="H16">
        <v>0</v>
      </c>
      <c r="I16">
        <v>83</v>
      </c>
      <c r="J16">
        <v>0.46</v>
      </c>
      <c r="K16">
        <v>10</v>
      </c>
      <c r="L16" t="b">
        <v>0</v>
      </c>
      <c r="M16" t="b">
        <v>0</v>
      </c>
      <c r="N16">
        <v>67</v>
      </c>
      <c r="O16">
        <v>232</v>
      </c>
      <c r="P16">
        <v>4</v>
      </c>
      <c r="Q16" t="b">
        <v>1</v>
      </c>
      <c r="R16" t="s">
        <v>30</v>
      </c>
      <c r="S16" t="b">
        <v>0</v>
      </c>
      <c r="T16" t="b">
        <v>0</v>
      </c>
      <c r="U16" t="b">
        <v>0</v>
      </c>
      <c r="X16">
        <v>67</v>
      </c>
      <c r="Y16">
        <v>232</v>
      </c>
      <c r="Z16">
        <v>0</v>
      </c>
      <c r="AA16">
        <v>3.64</v>
      </c>
      <c r="AB16">
        <v>4.58</v>
      </c>
      <c r="AC16">
        <v>232</v>
      </c>
      <c r="AD16">
        <v>232</v>
      </c>
      <c r="AG16">
        <f>AG15</f>
        <v>231</v>
      </c>
      <c r="AH16">
        <f t="shared" si="1"/>
        <v>1.0043290043290043</v>
      </c>
      <c r="AI16" t="str">
        <f t="shared" si="8"/>
        <v>MISDO</v>
      </c>
      <c r="AJ16" t="b">
        <f t="shared" si="9"/>
        <v>1</v>
      </c>
      <c r="AK16">
        <f t="shared" si="0"/>
        <v>0</v>
      </c>
    </row>
    <row r="17" spans="1:37" x14ac:dyDescent="0.2">
      <c r="A17">
        <v>769</v>
      </c>
      <c r="B17" t="s">
        <v>364</v>
      </c>
      <c r="C17" t="s">
        <v>106</v>
      </c>
      <c r="D17">
        <v>0</v>
      </c>
      <c r="E17">
        <v>67</v>
      </c>
      <c r="F17">
        <v>6</v>
      </c>
      <c r="G17">
        <v>67</v>
      </c>
      <c r="H17">
        <v>0</v>
      </c>
      <c r="I17">
        <v>83</v>
      </c>
      <c r="J17">
        <v>0.46</v>
      </c>
      <c r="K17">
        <v>10</v>
      </c>
      <c r="L17" t="b">
        <v>0</v>
      </c>
      <c r="M17" t="b">
        <v>0</v>
      </c>
      <c r="N17">
        <v>67</v>
      </c>
      <c r="O17">
        <v>232</v>
      </c>
      <c r="P17">
        <v>4</v>
      </c>
      <c r="Q17" t="b">
        <v>1</v>
      </c>
      <c r="R17" t="s">
        <v>31</v>
      </c>
      <c r="S17" t="b">
        <v>0</v>
      </c>
      <c r="T17" t="b">
        <v>0</v>
      </c>
      <c r="U17" t="b">
        <v>0</v>
      </c>
      <c r="X17">
        <v>67</v>
      </c>
      <c r="Y17">
        <v>232</v>
      </c>
      <c r="Z17">
        <v>0</v>
      </c>
      <c r="AA17">
        <v>3600.14</v>
      </c>
      <c r="AB17">
        <v>3601.16</v>
      </c>
      <c r="AC17">
        <v>232</v>
      </c>
      <c r="AD17">
        <v>232</v>
      </c>
      <c r="AG17">
        <f>AG16</f>
        <v>231</v>
      </c>
      <c r="AH17">
        <f t="shared" si="1"/>
        <v>1.0043290043290043</v>
      </c>
      <c r="AI17" t="str">
        <f t="shared" si="8"/>
        <v>RP-MILO</v>
      </c>
      <c r="AJ17" t="b">
        <f t="shared" si="9"/>
        <v>1</v>
      </c>
      <c r="AK17">
        <f t="shared" si="0"/>
        <v>0</v>
      </c>
    </row>
    <row r="18" spans="1:37" x14ac:dyDescent="0.2">
      <c r="A18">
        <v>770</v>
      </c>
      <c r="B18" t="s">
        <v>365</v>
      </c>
      <c r="C18" t="s">
        <v>107</v>
      </c>
      <c r="D18">
        <v>0</v>
      </c>
      <c r="E18">
        <v>67</v>
      </c>
      <c r="F18">
        <v>6</v>
      </c>
      <c r="G18">
        <v>67</v>
      </c>
      <c r="H18">
        <v>0</v>
      </c>
      <c r="I18">
        <v>83</v>
      </c>
      <c r="J18">
        <v>0.46</v>
      </c>
      <c r="K18">
        <v>10</v>
      </c>
      <c r="L18" t="b">
        <v>0</v>
      </c>
      <c r="M18" t="b">
        <v>0</v>
      </c>
      <c r="N18">
        <v>67</v>
      </c>
      <c r="O18">
        <v>232</v>
      </c>
      <c r="P18">
        <v>4</v>
      </c>
      <c r="R18" t="s">
        <v>29</v>
      </c>
      <c r="S18" t="b">
        <v>0</v>
      </c>
      <c r="T18" t="b">
        <v>0</v>
      </c>
      <c r="U18" t="b">
        <v>0</v>
      </c>
      <c r="X18">
        <v>67</v>
      </c>
      <c r="Y18">
        <v>232</v>
      </c>
      <c r="Z18">
        <v>0</v>
      </c>
      <c r="AA18">
        <v>10.08</v>
      </c>
      <c r="AB18">
        <v>11.25</v>
      </c>
      <c r="AC18">
        <v>231</v>
      </c>
      <c r="AD18">
        <v>231</v>
      </c>
      <c r="AG18">
        <f>AG17</f>
        <v>231</v>
      </c>
      <c r="AH18">
        <f t="shared" si="1"/>
        <v>1</v>
      </c>
      <c r="AI18" t="str">
        <f t="shared" si="8"/>
        <v>BQO</v>
      </c>
      <c r="AJ18">
        <f t="shared" si="9"/>
        <v>0</v>
      </c>
      <c r="AK18">
        <f t="shared" si="0"/>
        <v>0</v>
      </c>
    </row>
    <row r="19" spans="1:37" x14ac:dyDescent="0.2">
      <c r="A19">
        <v>771</v>
      </c>
      <c r="B19" t="s">
        <v>366</v>
      </c>
      <c r="C19" t="s">
        <v>336</v>
      </c>
      <c r="D19">
        <v>0</v>
      </c>
      <c r="E19">
        <v>67</v>
      </c>
      <c r="F19">
        <v>6</v>
      </c>
      <c r="G19">
        <v>67</v>
      </c>
      <c r="H19">
        <v>0</v>
      </c>
      <c r="I19">
        <v>83</v>
      </c>
      <c r="J19">
        <v>0.46</v>
      </c>
      <c r="K19">
        <v>10</v>
      </c>
      <c r="L19" t="b">
        <v>0</v>
      </c>
      <c r="M19" t="b">
        <v>0</v>
      </c>
      <c r="N19">
        <v>67</v>
      </c>
      <c r="O19">
        <v>232</v>
      </c>
      <c r="P19">
        <v>4</v>
      </c>
      <c r="Q19" t="b">
        <v>1</v>
      </c>
      <c r="R19" t="s">
        <v>29</v>
      </c>
      <c r="S19" t="b">
        <v>0</v>
      </c>
      <c r="T19" t="b">
        <v>0</v>
      </c>
      <c r="U19" t="b">
        <v>0</v>
      </c>
      <c r="V19" t="s">
        <v>251</v>
      </c>
      <c r="X19">
        <v>67</v>
      </c>
      <c r="Y19">
        <v>232</v>
      </c>
      <c r="Z19">
        <v>0</v>
      </c>
      <c r="AA19">
        <v>4.47</v>
      </c>
      <c r="AB19">
        <v>6.32</v>
      </c>
      <c r="AC19">
        <v>457</v>
      </c>
      <c r="AD19">
        <v>457</v>
      </c>
      <c r="AG19">
        <f>AG18</f>
        <v>231</v>
      </c>
      <c r="AH19">
        <f t="shared" si="1"/>
        <v>1.9783549783549783</v>
      </c>
      <c r="AI19" t="str">
        <f t="shared" si="8"/>
        <v>BQO</v>
      </c>
      <c r="AJ19" t="b">
        <f t="shared" si="9"/>
        <v>1</v>
      </c>
      <c r="AK19" t="str">
        <f t="shared" si="0"/>
        <v>concave</v>
      </c>
    </row>
    <row r="20" spans="1:37" x14ac:dyDescent="0.2">
      <c r="A20">
        <v>772</v>
      </c>
      <c r="B20" t="s">
        <v>367</v>
      </c>
      <c r="C20" t="s">
        <v>108</v>
      </c>
      <c r="D20">
        <v>0</v>
      </c>
      <c r="E20">
        <v>70</v>
      </c>
      <c r="F20">
        <v>6</v>
      </c>
      <c r="G20">
        <v>70</v>
      </c>
      <c r="H20">
        <v>0</v>
      </c>
      <c r="I20">
        <v>94</v>
      </c>
      <c r="J20">
        <v>0.48</v>
      </c>
      <c r="K20">
        <v>10</v>
      </c>
      <c r="L20" t="b">
        <v>0</v>
      </c>
      <c r="M20" t="b">
        <v>0</v>
      </c>
      <c r="N20">
        <v>70</v>
      </c>
      <c r="O20">
        <v>251</v>
      </c>
      <c r="P20">
        <v>4</v>
      </c>
      <c r="Q20" t="b">
        <v>1</v>
      </c>
      <c r="R20" t="s">
        <v>28</v>
      </c>
      <c r="S20" t="b">
        <v>0</v>
      </c>
      <c r="T20" t="b">
        <v>0</v>
      </c>
      <c r="U20" t="b">
        <v>0</v>
      </c>
      <c r="X20">
        <v>70</v>
      </c>
      <c r="Y20">
        <v>251</v>
      </c>
      <c r="Z20">
        <v>0</v>
      </c>
      <c r="AA20">
        <v>0.12</v>
      </c>
      <c r="AB20">
        <v>1.07</v>
      </c>
      <c r="AC20">
        <v>251</v>
      </c>
      <c r="AD20">
        <v>251</v>
      </c>
      <c r="AG20">
        <f>MIN(AC20:AC25)</f>
        <v>251</v>
      </c>
      <c r="AH20">
        <f t="shared" si="1"/>
        <v>1</v>
      </c>
      <c r="AI20" t="str">
        <f>R20</f>
        <v>A-MILO</v>
      </c>
      <c r="AJ20" t="b">
        <f>Q20</f>
        <v>1</v>
      </c>
      <c r="AK20">
        <f t="shared" si="0"/>
        <v>0</v>
      </c>
    </row>
    <row r="21" spans="1:37" x14ac:dyDescent="0.2">
      <c r="A21">
        <v>773</v>
      </c>
      <c r="B21" t="s">
        <v>368</v>
      </c>
      <c r="C21" t="s">
        <v>108</v>
      </c>
      <c r="D21">
        <v>0</v>
      </c>
      <c r="E21">
        <v>70</v>
      </c>
      <c r="F21">
        <v>6</v>
      </c>
      <c r="G21">
        <v>70</v>
      </c>
      <c r="H21">
        <v>0</v>
      </c>
      <c r="I21">
        <v>94</v>
      </c>
      <c r="J21">
        <v>0.48</v>
      </c>
      <c r="K21">
        <v>10</v>
      </c>
      <c r="L21" t="b">
        <v>0</v>
      </c>
      <c r="M21" t="b">
        <v>0</v>
      </c>
      <c r="N21">
        <v>70</v>
      </c>
      <c r="O21">
        <v>251</v>
      </c>
      <c r="P21">
        <v>4</v>
      </c>
      <c r="Q21" t="b">
        <v>1</v>
      </c>
      <c r="R21" t="s">
        <v>29</v>
      </c>
      <c r="S21" t="b">
        <v>0</v>
      </c>
      <c r="T21" t="b">
        <v>0</v>
      </c>
      <c r="U21" t="b">
        <v>0</v>
      </c>
      <c r="X21">
        <v>70</v>
      </c>
      <c r="Y21">
        <v>251</v>
      </c>
      <c r="Z21">
        <v>0</v>
      </c>
      <c r="AA21">
        <v>0.18</v>
      </c>
      <c r="AB21">
        <v>1.1299999999999999</v>
      </c>
      <c r="AC21">
        <v>251</v>
      </c>
      <c r="AD21">
        <v>251</v>
      </c>
      <c r="AG21">
        <f>AG20</f>
        <v>251</v>
      </c>
      <c r="AH21">
        <f t="shared" si="1"/>
        <v>1</v>
      </c>
      <c r="AI21" t="str">
        <f t="shared" ref="AI21:AI25" si="10">R21</f>
        <v>BQO</v>
      </c>
      <c r="AJ21" t="b">
        <f t="shared" ref="AJ21:AJ25" si="11">Q21</f>
        <v>1</v>
      </c>
      <c r="AK21">
        <f t="shared" si="0"/>
        <v>0</v>
      </c>
    </row>
    <row r="22" spans="1:37" x14ac:dyDescent="0.2">
      <c r="A22">
        <v>774</v>
      </c>
      <c r="B22" t="s">
        <v>369</v>
      </c>
      <c r="C22" t="s">
        <v>108</v>
      </c>
      <c r="D22">
        <v>0</v>
      </c>
      <c r="E22">
        <v>70</v>
      </c>
      <c r="F22">
        <v>6</v>
      </c>
      <c r="G22">
        <v>70</v>
      </c>
      <c r="H22">
        <v>0</v>
      </c>
      <c r="I22">
        <v>94</v>
      </c>
      <c r="J22">
        <v>0.48</v>
      </c>
      <c r="K22">
        <v>10</v>
      </c>
      <c r="L22" t="b">
        <v>0</v>
      </c>
      <c r="M22" t="b">
        <v>0</v>
      </c>
      <c r="N22">
        <v>70</v>
      </c>
      <c r="O22">
        <v>251</v>
      </c>
      <c r="P22">
        <v>4</v>
      </c>
      <c r="Q22" t="b">
        <v>1</v>
      </c>
      <c r="R22" t="s">
        <v>30</v>
      </c>
      <c r="S22" t="b">
        <v>0</v>
      </c>
      <c r="T22" t="b">
        <v>0</v>
      </c>
      <c r="U22" t="b">
        <v>0</v>
      </c>
      <c r="X22">
        <v>70</v>
      </c>
      <c r="Y22">
        <v>251</v>
      </c>
      <c r="Z22">
        <v>0</v>
      </c>
      <c r="AA22">
        <v>4.8600000000000003</v>
      </c>
      <c r="AB22">
        <v>5.82</v>
      </c>
      <c r="AC22">
        <v>251</v>
      </c>
      <c r="AD22">
        <v>251</v>
      </c>
      <c r="AG22">
        <f>AG21</f>
        <v>251</v>
      </c>
      <c r="AH22">
        <f t="shared" si="1"/>
        <v>1</v>
      </c>
      <c r="AI22" t="str">
        <f t="shared" si="10"/>
        <v>MISDO</v>
      </c>
      <c r="AJ22" t="b">
        <f t="shared" si="11"/>
        <v>1</v>
      </c>
      <c r="AK22">
        <f t="shared" si="0"/>
        <v>0</v>
      </c>
    </row>
    <row r="23" spans="1:37" x14ac:dyDescent="0.2">
      <c r="A23">
        <v>775</v>
      </c>
      <c r="B23" t="s">
        <v>370</v>
      </c>
      <c r="C23" t="s">
        <v>108</v>
      </c>
      <c r="D23">
        <v>0</v>
      </c>
      <c r="E23">
        <v>70</v>
      </c>
      <c r="F23">
        <v>6</v>
      </c>
      <c r="G23">
        <v>70</v>
      </c>
      <c r="H23">
        <v>0</v>
      </c>
      <c r="I23">
        <v>94</v>
      </c>
      <c r="J23">
        <v>0.48</v>
      </c>
      <c r="K23">
        <v>10</v>
      </c>
      <c r="L23" t="b">
        <v>0</v>
      </c>
      <c r="M23" t="b">
        <v>0</v>
      </c>
      <c r="N23">
        <v>70</v>
      </c>
      <c r="O23">
        <v>251</v>
      </c>
      <c r="P23">
        <v>4</v>
      </c>
      <c r="Q23" t="b">
        <v>1</v>
      </c>
      <c r="R23" t="s">
        <v>31</v>
      </c>
      <c r="S23" t="b">
        <v>0</v>
      </c>
      <c r="T23" t="b">
        <v>0</v>
      </c>
      <c r="U23" t="b">
        <v>0</v>
      </c>
      <c r="X23">
        <v>70</v>
      </c>
      <c r="Y23">
        <v>251</v>
      </c>
      <c r="Z23">
        <v>0</v>
      </c>
      <c r="AA23">
        <v>3600.17</v>
      </c>
      <c r="AB23">
        <v>3601.22</v>
      </c>
      <c r="AC23">
        <v>251</v>
      </c>
      <c r="AD23">
        <v>251</v>
      </c>
      <c r="AG23">
        <f>AG22</f>
        <v>251</v>
      </c>
      <c r="AH23">
        <f t="shared" si="1"/>
        <v>1</v>
      </c>
      <c r="AI23" t="str">
        <f t="shared" si="10"/>
        <v>RP-MILO</v>
      </c>
      <c r="AJ23" t="b">
        <f t="shared" si="11"/>
        <v>1</v>
      </c>
      <c r="AK23">
        <f t="shared" si="0"/>
        <v>0</v>
      </c>
    </row>
    <row r="24" spans="1:37" x14ac:dyDescent="0.2">
      <c r="A24">
        <v>776</v>
      </c>
      <c r="B24" t="s">
        <v>371</v>
      </c>
      <c r="C24" t="s">
        <v>109</v>
      </c>
      <c r="D24">
        <v>0</v>
      </c>
      <c r="E24">
        <v>70</v>
      </c>
      <c r="F24">
        <v>6</v>
      </c>
      <c r="G24">
        <v>70</v>
      </c>
      <c r="H24">
        <v>0</v>
      </c>
      <c r="I24">
        <v>94</v>
      </c>
      <c r="J24">
        <v>0.48</v>
      </c>
      <c r="K24">
        <v>10</v>
      </c>
      <c r="L24" t="b">
        <v>0</v>
      </c>
      <c r="M24" t="b">
        <v>0</v>
      </c>
      <c r="N24">
        <v>70</v>
      </c>
      <c r="O24">
        <v>251</v>
      </c>
      <c r="P24">
        <v>4</v>
      </c>
      <c r="R24" t="s">
        <v>29</v>
      </c>
      <c r="S24" t="b">
        <v>0</v>
      </c>
      <c r="T24" t="b">
        <v>0</v>
      </c>
      <c r="U24" t="b">
        <v>0</v>
      </c>
      <c r="X24">
        <v>70</v>
      </c>
      <c r="Y24">
        <v>251</v>
      </c>
      <c r="Z24">
        <v>0</v>
      </c>
      <c r="AA24">
        <v>0.3</v>
      </c>
      <c r="AB24">
        <v>1.23</v>
      </c>
      <c r="AC24">
        <v>251</v>
      </c>
      <c r="AD24">
        <v>251</v>
      </c>
      <c r="AG24">
        <f>AG23</f>
        <v>251</v>
      </c>
      <c r="AH24">
        <f t="shared" si="1"/>
        <v>1</v>
      </c>
      <c r="AI24" t="str">
        <f t="shared" si="10"/>
        <v>BQO</v>
      </c>
      <c r="AJ24">
        <f t="shared" si="11"/>
        <v>0</v>
      </c>
      <c r="AK24">
        <f t="shared" si="0"/>
        <v>0</v>
      </c>
    </row>
    <row r="25" spans="1:37" x14ac:dyDescent="0.2">
      <c r="A25">
        <v>777</v>
      </c>
      <c r="B25" t="s">
        <v>372</v>
      </c>
      <c r="C25" t="s">
        <v>337</v>
      </c>
      <c r="D25">
        <v>0</v>
      </c>
      <c r="E25">
        <v>70</v>
      </c>
      <c r="F25">
        <v>6</v>
      </c>
      <c r="G25">
        <v>70</v>
      </c>
      <c r="H25">
        <v>0</v>
      </c>
      <c r="I25">
        <v>91</v>
      </c>
      <c r="J25">
        <v>0.48</v>
      </c>
      <c r="K25">
        <v>10</v>
      </c>
      <c r="L25" t="b">
        <v>0</v>
      </c>
      <c r="M25" t="b">
        <v>0</v>
      </c>
      <c r="N25">
        <v>70</v>
      </c>
      <c r="O25">
        <v>251</v>
      </c>
      <c r="P25">
        <v>4</v>
      </c>
      <c r="Q25" t="b">
        <v>1</v>
      </c>
      <c r="R25" t="s">
        <v>29</v>
      </c>
      <c r="S25" t="b">
        <v>0</v>
      </c>
      <c r="T25" t="b">
        <v>0</v>
      </c>
      <c r="U25" t="b">
        <v>0</v>
      </c>
      <c r="V25" t="s">
        <v>251</v>
      </c>
      <c r="X25">
        <v>70</v>
      </c>
      <c r="Y25">
        <v>251</v>
      </c>
      <c r="Z25">
        <v>0</v>
      </c>
      <c r="AA25">
        <v>5.8</v>
      </c>
      <c r="AB25">
        <v>7.82</v>
      </c>
      <c r="AC25">
        <v>412.04</v>
      </c>
      <c r="AD25">
        <v>412.04</v>
      </c>
      <c r="AG25">
        <f>AG24</f>
        <v>251</v>
      </c>
      <c r="AH25">
        <f t="shared" si="1"/>
        <v>1.6415936254980081</v>
      </c>
      <c r="AI25" t="str">
        <f t="shared" si="10"/>
        <v>BQO</v>
      </c>
      <c r="AJ25" t="b">
        <f t="shared" si="11"/>
        <v>1</v>
      </c>
      <c r="AK25" t="str">
        <f t="shared" si="0"/>
        <v>concave</v>
      </c>
    </row>
    <row r="26" spans="1:37" x14ac:dyDescent="0.2">
      <c r="A26">
        <v>779</v>
      </c>
      <c r="B26" t="s">
        <v>373</v>
      </c>
      <c r="C26" t="s">
        <v>110</v>
      </c>
      <c r="D26">
        <v>1</v>
      </c>
      <c r="E26">
        <v>69</v>
      </c>
      <c r="F26">
        <v>8</v>
      </c>
      <c r="G26">
        <v>70</v>
      </c>
      <c r="H26">
        <v>0</v>
      </c>
      <c r="I26">
        <v>94</v>
      </c>
      <c r="J26">
        <v>0.35</v>
      </c>
      <c r="K26">
        <v>11</v>
      </c>
      <c r="L26" t="b">
        <v>0</v>
      </c>
      <c r="M26" t="b">
        <v>0</v>
      </c>
      <c r="N26">
        <v>70</v>
      </c>
      <c r="O26">
        <v>267</v>
      </c>
      <c r="P26">
        <v>4</v>
      </c>
      <c r="Q26" t="b">
        <v>1</v>
      </c>
      <c r="R26" t="s">
        <v>28</v>
      </c>
      <c r="S26" t="b">
        <v>0</v>
      </c>
      <c r="T26" t="b">
        <v>0</v>
      </c>
      <c r="U26" t="b">
        <v>0</v>
      </c>
      <c r="X26">
        <v>70</v>
      </c>
      <c r="Y26">
        <v>267</v>
      </c>
      <c r="Z26">
        <v>0</v>
      </c>
      <c r="AA26">
        <v>0.12</v>
      </c>
      <c r="AB26">
        <v>1.04</v>
      </c>
      <c r="AC26">
        <v>1422</v>
      </c>
      <c r="AD26">
        <v>1422</v>
      </c>
      <c r="AG26">
        <f>MIN(AC26:AC31)</f>
        <v>1321</v>
      </c>
      <c r="AH26">
        <f t="shared" si="1"/>
        <v>1.0764572293716881</v>
      </c>
      <c r="AI26" t="str">
        <f>R26</f>
        <v>A-MILO</v>
      </c>
      <c r="AJ26" t="b">
        <f>Q26</f>
        <v>1</v>
      </c>
      <c r="AK26">
        <f t="shared" si="0"/>
        <v>0</v>
      </c>
    </row>
    <row r="27" spans="1:37" x14ac:dyDescent="0.2">
      <c r="A27">
        <v>780</v>
      </c>
      <c r="B27" t="s">
        <v>374</v>
      </c>
      <c r="C27" t="s">
        <v>110</v>
      </c>
      <c r="D27">
        <v>1</v>
      </c>
      <c r="E27">
        <v>69</v>
      </c>
      <c r="F27">
        <v>8</v>
      </c>
      <c r="G27">
        <v>70</v>
      </c>
      <c r="H27">
        <v>0</v>
      </c>
      <c r="I27">
        <v>94</v>
      </c>
      <c r="J27">
        <v>0.35</v>
      </c>
      <c r="K27">
        <v>11</v>
      </c>
      <c r="L27" t="b">
        <v>0</v>
      </c>
      <c r="M27" t="b">
        <v>0</v>
      </c>
      <c r="N27">
        <v>70</v>
      </c>
      <c r="O27">
        <v>267</v>
      </c>
      <c r="P27">
        <v>4</v>
      </c>
      <c r="Q27" t="b">
        <v>1</v>
      </c>
      <c r="R27" t="s">
        <v>29</v>
      </c>
      <c r="S27" t="b">
        <v>0</v>
      </c>
      <c r="T27" t="b">
        <v>0</v>
      </c>
      <c r="U27" t="b">
        <v>0</v>
      </c>
      <c r="X27">
        <v>70</v>
      </c>
      <c r="Y27">
        <v>267</v>
      </c>
      <c r="Z27">
        <v>0</v>
      </c>
      <c r="AA27">
        <v>20.46</v>
      </c>
      <c r="AB27">
        <v>21.98</v>
      </c>
      <c r="AC27">
        <v>1321</v>
      </c>
      <c r="AD27">
        <v>1321</v>
      </c>
      <c r="AG27">
        <f>AG26</f>
        <v>1321</v>
      </c>
      <c r="AH27">
        <f t="shared" si="1"/>
        <v>1</v>
      </c>
      <c r="AI27" t="str">
        <f t="shared" ref="AI27:AI31" si="12">R27</f>
        <v>BQO</v>
      </c>
      <c r="AJ27" t="b">
        <f t="shared" ref="AJ27:AJ31" si="13">Q27</f>
        <v>1</v>
      </c>
      <c r="AK27">
        <f t="shared" si="0"/>
        <v>0</v>
      </c>
    </row>
    <row r="28" spans="1:37" x14ac:dyDescent="0.2">
      <c r="A28">
        <v>781</v>
      </c>
      <c r="B28" t="s">
        <v>375</v>
      </c>
      <c r="C28" t="s">
        <v>110</v>
      </c>
      <c r="D28">
        <v>1</v>
      </c>
      <c r="E28">
        <v>69</v>
      </c>
      <c r="F28">
        <v>8</v>
      </c>
      <c r="G28">
        <v>70</v>
      </c>
      <c r="H28">
        <v>0</v>
      </c>
      <c r="I28">
        <v>94</v>
      </c>
      <c r="J28">
        <v>0.35</v>
      </c>
      <c r="K28">
        <v>11</v>
      </c>
      <c r="L28" t="b">
        <v>0</v>
      </c>
      <c r="M28" t="b">
        <v>0</v>
      </c>
      <c r="N28">
        <v>70</v>
      </c>
      <c r="O28">
        <v>267</v>
      </c>
      <c r="P28">
        <v>4</v>
      </c>
      <c r="Q28" t="b">
        <v>1</v>
      </c>
      <c r="R28" t="s">
        <v>30</v>
      </c>
      <c r="S28" t="b">
        <v>0</v>
      </c>
      <c r="T28" t="b">
        <v>0</v>
      </c>
      <c r="U28" t="b">
        <v>0</v>
      </c>
      <c r="X28">
        <v>70</v>
      </c>
      <c r="Y28">
        <v>267</v>
      </c>
      <c r="Z28">
        <v>0</v>
      </c>
      <c r="AA28">
        <v>12.03</v>
      </c>
      <c r="AB28">
        <v>12.94</v>
      </c>
      <c r="AC28">
        <v>1337.08</v>
      </c>
      <c r="AD28">
        <v>1337.08</v>
      </c>
      <c r="AG28">
        <f>AG27</f>
        <v>1321</v>
      </c>
      <c r="AH28">
        <f t="shared" si="1"/>
        <v>1.0121725965177895</v>
      </c>
      <c r="AI28" t="str">
        <f t="shared" si="12"/>
        <v>MISDO</v>
      </c>
      <c r="AJ28" t="b">
        <f t="shared" si="13"/>
        <v>1</v>
      </c>
      <c r="AK28">
        <f t="shared" si="0"/>
        <v>0</v>
      </c>
    </row>
    <row r="29" spans="1:37" x14ac:dyDescent="0.2">
      <c r="A29">
        <v>782</v>
      </c>
      <c r="B29" t="s">
        <v>376</v>
      </c>
      <c r="C29" t="s">
        <v>110</v>
      </c>
      <c r="D29">
        <v>1</v>
      </c>
      <c r="E29">
        <v>69</v>
      </c>
      <c r="F29">
        <v>8</v>
      </c>
      <c r="G29">
        <v>70</v>
      </c>
      <c r="H29">
        <v>0</v>
      </c>
      <c r="I29">
        <v>94</v>
      </c>
      <c r="J29">
        <v>0.35</v>
      </c>
      <c r="K29">
        <v>11</v>
      </c>
      <c r="L29" t="b">
        <v>0</v>
      </c>
      <c r="M29" t="b">
        <v>0</v>
      </c>
      <c r="N29">
        <v>70</v>
      </c>
      <c r="O29">
        <v>267</v>
      </c>
      <c r="P29">
        <v>4</v>
      </c>
      <c r="Q29" t="b">
        <v>1</v>
      </c>
      <c r="R29" t="s">
        <v>31</v>
      </c>
      <c r="S29" t="b">
        <v>0</v>
      </c>
      <c r="T29" t="b">
        <v>0</v>
      </c>
      <c r="U29" t="b">
        <v>0</v>
      </c>
      <c r="X29">
        <v>70</v>
      </c>
      <c r="Y29">
        <v>267</v>
      </c>
      <c r="Z29">
        <v>0</v>
      </c>
      <c r="AA29">
        <v>1.73</v>
      </c>
      <c r="AB29">
        <v>2.63</v>
      </c>
      <c r="AC29">
        <v>1326.92</v>
      </c>
      <c r="AD29">
        <v>1326.92</v>
      </c>
      <c r="AG29">
        <f>AG28</f>
        <v>1321</v>
      </c>
      <c r="AH29">
        <f t="shared" si="1"/>
        <v>1.0044814534443605</v>
      </c>
      <c r="AI29" t="str">
        <f t="shared" si="12"/>
        <v>RP-MILO</v>
      </c>
      <c r="AJ29" t="b">
        <f t="shared" si="13"/>
        <v>1</v>
      </c>
      <c r="AK29">
        <f t="shared" si="0"/>
        <v>0</v>
      </c>
    </row>
    <row r="30" spans="1:37" x14ac:dyDescent="0.2">
      <c r="A30">
        <v>783</v>
      </c>
      <c r="B30" t="s">
        <v>377</v>
      </c>
      <c r="C30" t="s">
        <v>111</v>
      </c>
      <c r="D30">
        <v>1</v>
      </c>
      <c r="E30">
        <v>69</v>
      </c>
      <c r="F30">
        <v>8</v>
      </c>
      <c r="G30">
        <v>70</v>
      </c>
      <c r="H30">
        <v>0</v>
      </c>
      <c r="I30">
        <v>94</v>
      </c>
      <c r="J30">
        <v>0.35</v>
      </c>
      <c r="K30">
        <v>11</v>
      </c>
      <c r="L30" t="b">
        <v>0</v>
      </c>
      <c r="M30" t="b">
        <v>0</v>
      </c>
      <c r="N30">
        <v>70</v>
      </c>
      <c r="O30">
        <v>267</v>
      </c>
      <c r="P30">
        <v>4</v>
      </c>
      <c r="R30" t="s">
        <v>29</v>
      </c>
      <c r="S30" t="b">
        <v>0</v>
      </c>
      <c r="T30" t="b">
        <v>0</v>
      </c>
      <c r="U30" t="b">
        <v>0</v>
      </c>
      <c r="X30">
        <v>70</v>
      </c>
      <c r="Y30">
        <v>267</v>
      </c>
      <c r="Z30">
        <v>0</v>
      </c>
      <c r="AA30">
        <v>5.19</v>
      </c>
      <c r="AB30">
        <v>6.18</v>
      </c>
      <c r="AC30">
        <v>1321</v>
      </c>
      <c r="AD30">
        <v>1321</v>
      </c>
      <c r="AG30">
        <f>AG29</f>
        <v>1321</v>
      </c>
      <c r="AH30">
        <f t="shared" si="1"/>
        <v>1</v>
      </c>
      <c r="AI30" t="str">
        <f t="shared" si="12"/>
        <v>BQO</v>
      </c>
      <c r="AJ30">
        <f t="shared" si="13"/>
        <v>0</v>
      </c>
      <c r="AK30">
        <f t="shared" si="0"/>
        <v>0</v>
      </c>
    </row>
    <row r="31" spans="1:37" x14ac:dyDescent="0.2">
      <c r="A31">
        <v>784</v>
      </c>
      <c r="B31" t="s">
        <v>378</v>
      </c>
      <c r="C31" t="s">
        <v>338</v>
      </c>
      <c r="D31">
        <v>1</v>
      </c>
      <c r="E31">
        <v>69</v>
      </c>
      <c r="F31">
        <v>8</v>
      </c>
      <c r="G31">
        <v>70</v>
      </c>
      <c r="H31">
        <v>0</v>
      </c>
      <c r="I31">
        <v>94</v>
      </c>
      <c r="J31">
        <v>0.35</v>
      </c>
      <c r="K31">
        <v>11</v>
      </c>
      <c r="L31" t="b">
        <v>0</v>
      </c>
      <c r="M31" t="b">
        <v>0</v>
      </c>
      <c r="N31">
        <v>70</v>
      </c>
      <c r="O31">
        <v>267</v>
      </c>
      <c r="P31">
        <v>4</v>
      </c>
      <c r="Q31" t="b">
        <v>1</v>
      </c>
      <c r="R31" t="s">
        <v>29</v>
      </c>
      <c r="S31" t="b">
        <v>0</v>
      </c>
      <c r="T31" t="b">
        <v>0</v>
      </c>
      <c r="U31" t="b">
        <v>0</v>
      </c>
      <c r="V31" t="s">
        <v>251</v>
      </c>
      <c r="X31">
        <v>70</v>
      </c>
      <c r="Y31">
        <v>267</v>
      </c>
      <c r="Z31">
        <v>0</v>
      </c>
      <c r="AA31">
        <v>5.49</v>
      </c>
      <c r="AB31">
        <v>7.37</v>
      </c>
      <c r="AC31">
        <v>1711.33</v>
      </c>
      <c r="AD31">
        <v>1711.33</v>
      </c>
      <c r="AG31">
        <f>AG30</f>
        <v>1321</v>
      </c>
      <c r="AH31">
        <f t="shared" si="1"/>
        <v>1.2954806964420893</v>
      </c>
      <c r="AI31" t="str">
        <f t="shared" si="12"/>
        <v>BQO</v>
      </c>
      <c r="AJ31" t="b">
        <f t="shared" si="13"/>
        <v>1</v>
      </c>
      <c r="AK31" t="str">
        <f t="shared" si="0"/>
        <v>concave</v>
      </c>
    </row>
    <row r="32" spans="1:37" x14ac:dyDescent="0.2">
      <c r="A32">
        <v>785</v>
      </c>
      <c r="B32" t="s">
        <v>379</v>
      </c>
      <c r="C32" t="s">
        <v>112</v>
      </c>
      <c r="D32">
        <v>5</v>
      </c>
      <c r="E32">
        <v>50</v>
      </c>
      <c r="F32">
        <v>11</v>
      </c>
      <c r="G32">
        <v>69</v>
      </c>
      <c r="H32">
        <v>1</v>
      </c>
      <c r="I32">
        <v>81</v>
      </c>
      <c r="J32">
        <v>0.45</v>
      </c>
      <c r="K32">
        <v>11</v>
      </c>
      <c r="L32" t="b">
        <v>0</v>
      </c>
      <c r="M32" t="b">
        <v>0</v>
      </c>
      <c r="N32">
        <v>74</v>
      </c>
      <c r="O32">
        <v>301</v>
      </c>
      <c r="P32">
        <v>4</v>
      </c>
      <c r="Q32" t="b">
        <v>1</v>
      </c>
      <c r="R32" t="s">
        <v>28</v>
      </c>
      <c r="S32" t="b">
        <v>0</v>
      </c>
      <c r="T32" t="b">
        <v>0</v>
      </c>
      <c r="U32" t="b">
        <v>0</v>
      </c>
      <c r="X32">
        <v>74</v>
      </c>
      <c r="Y32">
        <v>301</v>
      </c>
      <c r="Z32">
        <v>0</v>
      </c>
      <c r="AA32">
        <v>0.13</v>
      </c>
      <c r="AB32">
        <v>1.03</v>
      </c>
      <c r="AC32">
        <v>301</v>
      </c>
      <c r="AD32">
        <v>301</v>
      </c>
      <c r="AG32">
        <f>MIN(AC32:AC37)</f>
        <v>268</v>
      </c>
      <c r="AH32">
        <f t="shared" si="1"/>
        <v>1.1231343283582089</v>
      </c>
      <c r="AI32" t="str">
        <f>R32</f>
        <v>A-MILO</v>
      </c>
      <c r="AJ32" t="b">
        <f>Q32</f>
        <v>1</v>
      </c>
      <c r="AK32">
        <f t="shared" si="0"/>
        <v>0</v>
      </c>
    </row>
    <row r="33" spans="1:37" x14ac:dyDescent="0.2">
      <c r="A33">
        <v>786</v>
      </c>
      <c r="B33" t="s">
        <v>380</v>
      </c>
      <c r="C33" t="s">
        <v>112</v>
      </c>
      <c r="D33">
        <v>5</v>
      </c>
      <c r="E33">
        <v>50</v>
      </c>
      <c r="F33">
        <v>11</v>
      </c>
      <c r="G33">
        <v>69</v>
      </c>
      <c r="H33">
        <v>1</v>
      </c>
      <c r="I33">
        <v>81</v>
      </c>
      <c r="J33">
        <v>0.45</v>
      </c>
      <c r="K33">
        <v>11</v>
      </c>
      <c r="L33" t="b">
        <v>0</v>
      </c>
      <c r="M33" t="b">
        <v>0</v>
      </c>
      <c r="N33">
        <v>74</v>
      </c>
      <c r="O33">
        <v>301</v>
      </c>
      <c r="P33">
        <v>4</v>
      </c>
      <c r="Q33" t="b">
        <v>1</v>
      </c>
      <c r="R33" t="s">
        <v>29</v>
      </c>
      <c r="S33" t="b">
        <v>0</v>
      </c>
      <c r="T33" t="b">
        <v>0</v>
      </c>
      <c r="U33" t="b">
        <v>0</v>
      </c>
      <c r="X33">
        <v>74</v>
      </c>
      <c r="Y33">
        <v>301</v>
      </c>
      <c r="Z33">
        <v>0</v>
      </c>
      <c r="AA33">
        <v>3600.06</v>
      </c>
      <c r="AB33">
        <v>3601.56</v>
      </c>
      <c r="AC33">
        <v>269.18</v>
      </c>
      <c r="AD33">
        <v>268</v>
      </c>
      <c r="AG33">
        <f>AG32</f>
        <v>268</v>
      </c>
      <c r="AH33">
        <f t="shared" si="1"/>
        <v>1.004402985074627</v>
      </c>
      <c r="AI33" t="str">
        <f t="shared" ref="AI33:AI36" si="14">R33</f>
        <v>BQO</v>
      </c>
      <c r="AJ33" t="b">
        <f t="shared" ref="AJ33:AJ36" si="15">Q33</f>
        <v>1</v>
      </c>
      <c r="AK33">
        <f t="shared" si="0"/>
        <v>0</v>
      </c>
    </row>
    <row r="34" spans="1:37" x14ac:dyDescent="0.2">
      <c r="A34">
        <v>787</v>
      </c>
      <c r="B34" t="s">
        <v>381</v>
      </c>
      <c r="C34" t="s">
        <v>112</v>
      </c>
      <c r="D34">
        <v>5</v>
      </c>
      <c r="E34">
        <v>50</v>
      </c>
      <c r="F34">
        <v>11</v>
      </c>
      <c r="G34">
        <v>69</v>
      </c>
      <c r="H34">
        <v>1</v>
      </c>
      <c r="I34">
        <v>81</v>
      </c>
      <c r="J34">
        <v>0.45</v>
      </c>
      <c r="K34">
        <v>11</v>
      </c>
      <c r="L34" t="b">
        <v>0</v>
      </c>
      <c r="M34" t="b">
        <v>0</v>
      </c>
      <c r="N34">
        <v>74</v>
      </c>
      <c r="O34">
        <v>301</v>
      </c>
      <c r="P34">
        <v>4</v>
      </c>
      <c r="Q34" t="b">
        <v>1</v>
      </c>
      <c r="R34" t="s">
        <v>30</v>
      </c>
      <c r="S34" t="b">
        <v>0</v>
      </c>
      <c r="T34" t="b">
        <v>0</v>
      </c>
      <c r="U34" t="b">
        <v>0</v>
      </c>
      <c r="X34">
        <v>74</v>
      </c>
      <c r="Y34">
        <v>301</v>
      </c>
      <c r="Z34">
        <v>0</v>
      </c>
      <c r="AA34">
        <v>9.48</v>
      </c>
      <c r="AB34">
        <v>10.45</v>
      </c>
      <c r="AC34">
        <v>270.61</v>
      </c>
      <c r="AD34">
        <v>270.61</v>
      </c>
      <c r="AG34">
        <f>AG33</f>
        <v>268</v>
      </c>
      <c r="AH34">
        <f t="shared" si="1"/>
        <v>1.0097388059701493</v>
      </c>
      <c r="AI34" t="str">
        <f t="shared" si="14"/>
        <v>MISDO</v>
      </c>
      <c r="AJ34" t="b">
        <f t="shared" si="15"/>
        <v>1</v>
      </c>
      <c r="AK34">
        <f t="shared" si="0"/>
        <v>0</v>
      </c>
    </row>
    <row r="35" spans="1:37" x14ac:dyDescent="0.2">
      <c r="A35">
        <v>788</v>
      </c>
      <c r="B35" t="s">
        <v>382</v>
      </c>
      <c r="C35" t="s">
        <v>112</v>
      </c>
      <c r="D35">
        <v>5</v>
      </c>
      <c r="E35">
        <v>50</v>
      </c>
      <c r="F35">
        <v>11</v>
      </c>
      <c r="G35">
        <v>69</v>
      </c>
      <c r="H35">
        <v>1</v>
      </c>
      <c r="I35">
        <v>81</v>
      </c>
      <c r="J35">
        <v>0.45</v>
      </c>
      <c r="K35">
        <v>11</v>
      </c>
      <c r="L35" t="b">
        <v>0</v>
      </c>
      <c r="M35" t="b">
        <v>0</v>
      </c>
      <c r="N35">
        <v>74</v>
      </c>
      <c r="O35">
        <v>301</v>
      </c>
      <c r="P35">
        <v>4</v>
      </c>
      <c r="Q35" t="b">
        <v>1</v>
      </c>
      <c r="R35" t="s">
        <v>31</v>
      </c>
      <c r="S35" t="b">
        <v>0</v>
      </c>
      <c r="T35" t="b">
        <v>0</v>
      </c>
      <c r="U35" t="b">
        <v>0</v>
      </c>
      <c r="X35">
        <v>74</v>
      </c>
      <c r="Y35">
        <v>301</v>
      </c>
      <c r="Z35">
        <v>0</v>
      </c>
      <c r="AA35">
        <v>0.4</v>
      </c>
      <c r="AB35">
        <v>1.08</v>
      </c>
      <c r="AC35">
        <v>277.66000000000003</v>
      </c>
      <c r="AD35">
        <v>277.66000000000003</v>
      </c>
      <c r="AG35">
        <f>AG34</f>
        <v>268</v>
      </c>
      <c r="AH35">
        <f t="shared" si="1"/>
        <v>1.0360447761194032</v>
      </c>
      <c r="AI35" t="str">
        <f t="shared" si="14"/>
        <v>RP-MILO</v>
      </c>
      <c r="AJ35" t="b">
        <f t="shared" si="15"/>
        <v>1</v>
      </c>
      <c r="AK35">
        <f t="shared" si="0"/>
        <v>0</v>
      </c>
    </row>
    <row r="36" spans="1:37" x14ac:dyDescent="0.2">
      <c r="A36">
        <v>789</v>
      </c>
      <c r="B36" t="s">
        <v>383</v>
      </c>
      <c r="C36" t="s">
        <v>113</v>
      </c>
      <c r="D36">
        <v>5</v>
      </c>
      <c r="E36">
        <v>50</v>
      </c>
      <c r="F36">
        <v>11</v>
      </c>
      <c r="G36">
        <v>69</v>
      </c>
      <c r="H36">
        <v>1</v>
      </c>
      <c r="I36">
        <v>81</v>
      </c>
      <c r="J36">
        <v>0.45</v>
      </c>
      <c r="K36">
        <v>11</v>
      </c>
      <c r="L36" t="b">
        <v>0</v>
      </c>
      <c r="M36" t="b">
        <v>0</v>
      </c>
      <c r="N36">
        <v>74</v>
      </c>
      <c r="O36">
        <v>301</v>
      </c>
      <c r="P36">
        <v>4</v>
      </c>
      <c r="R36" t="s">
        <v>29</v>
      </c>
      <c r="S36" t="b">
        <v>0</v>
      </c>
      <c r="T36" t="b">
        <v>0</v>
      </c>
      <c r="U36" t="b">
        <v>0</v>
      </c>
      <c r="X36">
        <v>74</v>
      </c>
      <c r="Y36">
        <v>301</v>
      </c>
      <c r="Z36">
        <v>0</v>
      </c>
      <c r="AA36">
        <v>12.45</v>
      </c>
      <c r="AB36">
        <v>13.97</v>
      </c>
      <c r="AC36">
        <v>268</v>
      </c>
      <c r="AD36">
        <v>268</v>
      </c>
      <c r="AG36">
        <f>AG35</f>
        <v>268</v>
      </c>
      <c r="AH36">
        <f t="shared" si="1"/>
        <v>1</v>
      </c>
      <c r="AI36" t="str">
        <f t="shared" si="14"/>
        <v>BQO</v>
      </c>
      <c r="AJ36">
        <f t="shared" si="15"/>
        <v>0</v>
      </c>
      <c r="AK36">
        <f t="shared" si="0"/>
        <v>0</v>
      </c>
    </row>
    <row r="37" spans="1:37" x14ac:dyDescent="0.2">
      <c r="A37">
        <v>790</v>
      </c>
      <c r="B37" t="s">
        <v>384</v>
      </c>
      <c r="C37" t="s">
        <v>339</v>
      </c>
      <c r="D37">
        <v>5</v>
      </c>
      <c r="E37">
        <v>50</v>
      </c>
      <c r="F37">
        <v>11</v>
      </c>
      <c r="G37">
        <v>69</v>
      </c>
      <c r="H37">
        <v>1</v>
      </c>
      <c r="I37">
        <v>81</v>
      </c>
      <c r="J37">
        <v>0.45</v>
      </c>
      <c r="K37">
        <v>11</v>
      </c>
      <c r="L37" t="b">
        <v>0</v>
      </c>
      <c r="M37" t="b">
        <v>0</v>
      </c>
      <c r="N37">
        <v>74</v>
      </c>
      <c r="O37">
        <v>301</v>
      </c>
      <c r="P37">
        <v>4</v>
      </c>
      <c r="Q37" t="b">
        <v>1</v>
      </c>
      <c r="R37" t="s">
        <v>29</v>
      </c>
      <c r="S37" t="b">
        <v>0</v>
      </c>
      <c r="T37" t="b">
        <v>0</v>
      </c>
      <c r="U37" t="b">
        <v>0</v>
      </c>
      <c r="V37" t="s">
        <v>251</v>
      </c>
      <c r="X37">
        <v>74</v>
      </c>
      <c r="Y37">
        <v>301</v>
      </c>
      <c r="Z37">
        <v>0</v>
      </c>
      <c r="AA37">
        <v>7.73</v>
      </c>
      <c r="AB37">
        <v>9.6</v>
      </c>
      <c r="AC37">
        <v>355.93</v>
      </c>
      <c r="AD37">
        <v>355.93</v>
      </c>
      <c r="AG37">
        <f>AG36</f>
        <v>268</v>
      </c>
      <c r="AH37">
        <f t="shared" ref="AH37" si="16">AC37/AG37</f>
        <v>1.3280970149253732</v>
      </c>
      <c r="AI37" t="str">
        <f t="shared" ref="AI37" si="17">R37</f>
        <v>BQO</v>
      </c>
      <c r="AJ37" t="b">
        <f t="shared" ref="AJ37" si="18">Q37</f>
        <v>1</v>
      </c>
      <c r="AK37" t="str">
        <f t="shared" ref="AK37" si="19">V37</f>
        <v>concave</v>
      </c>
    </row>
    <row r="38" spans="1:37" x14ac:dyDescent="0.2">
      <c r="A38">
        <v>791</v>
      </c>
      <c r="B38" t="s">
        <v>385</v>
      </c>
      <c r="C38" t="s">
        <v>114</v>
      </c>
      <c r="D38">
        <v>8</v>
      </c>
      <c r="E38">
        <v>54</v>
      </c>
      <c r="F38">
        <v>10</v>
      </c>
      <c r="G38">
        <v>77</v>
      </c>
      <c r="H38">
        <v>0</v>
      </c>
      <c r="I38">
        <v>70</v>
      </c>
      <c r="J38">
        <v>0.44</v>
      </c>
      <c r="K38">
        <v>9</v>
      </c>
      <c r="L38" t="b">
        <v>0</v>
      </c>
      <c r="M38" t="b">
        <v>0</v>
      </c>
      <c r="N38">
        <v>77</v>
      </c>
      <c r="O38">
        <v>254</v>
      </c>
      <c r="P38">
        <v>4</v>
      </c>
      <c r="Q38" t="b">
        <v>1</v>
      </c>
      <c r="R38" t="s">
        <v>28</v>
      </c>
      <c r="S38" t="b">
        <v>0</v>
      </c>
      <c r="T38" t="b">
        <v>0</v>
      </c>
      <c r="U38" t="b">
        <v>0</v>
      </c>
      <c r="X38">
        <v>77</v>
      </c>
      <c r="Y38">
        <v>254</v>
      </c>
      <c r="Z38">
        <v>0</v>
      </c>
      <c r="AA38">
        <v>0.1</v>
      </c>
      <c r="AB38">
        <v>1.02</v>
      </c>
      <c r="AC38">
        <v>254</v>
      </c>
      <c r="AD38">
        <v>254</v>
      </c>
      <c r="AG38">
        <f>MIN(AC38:AC43)</f>
        <v>232</v>
      </c>
      <c r="AH38">
        <f t="shared" si="1"/>
        <v>1.0948275862068966</v>
      </c>
      <c r="AI38" t="str">
        <f>R38</f>
        <v>A-MILO</v>
      </c>
      <c r="AJ38" t="b">
        <f>Q38</f>
        <v>1</v>
      </c>
      <c r="AK38">
        <f t="shared" si="0"/>
        <v>0</v>
      </c>
    </row>
    <row r="39" spans="1:37" x14ac:dyDescent="0.2">
      <c r="A39">
        <v>792</v>
      </c>
      <c r="B39" t="s">
        <v>386</v>
      </c>
      <c r="C39" t="s">
        <v>114</v>
      </c>
      <c r="D39">
        <v>8</v>
      </c>
      <c r="E39">
        <v>54</v>
      </c>
      <c r="F39">
        <v>10</v>
      </c>
      <c r="G39">
        <v>77</v>
      </c>
      <c r="H39">
        <v>0</v>
      </c>
      <c r="I39">
        <v>70</v>
      </c>
      <c r="J39">
        <v>0.44</v>
      </c>
      <c r="K39">
        <v>9</v>
      </c>
      <c r="L39" t="b">
        <v>0</v>
      </c>
      <c r="M39" t="b">
        <v>0</v>
      </c>
      <c r="N39">
        <v>77</v>
      </c>
      <c r="O39">
        <v>254</v>
      </c>
      <c r="P39">
        <v>4</v>
      </c>
      <c r="Q39" t="b">
        <v>1</v>
      </c>
      <c r="R39" t="s">
        <v>29</v>
      </c>
      <c r="S39" t="b">
        <v>0</v>
      </c>
      <c r="T39" t="b">
        <v>0</v>
      </c>
      <c r="U39" t="b">
        <v>0</v>
      </c>
      <c r="X39">
        <v>77</v>
      </c>
      <c r="Y39">
        <v>254</v>
      </c>
      <c r="Z39">
        <v>0</v>
      </c>
      <c r="AA39">
        <v>3600.06</v>
      </c>
      <c r="AB39">
        <v>3601.09</v>
      </c>
      <c r="AC39">
        <v>232</v>
      </c>
      <c r="AD39">
        <v>232</v>
      </c>
      <c r="AG39">
        <f>AG38</f>
        <v>232</v>
      </c>
      <c r="AH39">
        <f t="shared" si="1"/>
        <v>1</v>
      </c>
      <c r="AI39" t="str">
        <f t="shared" ref="AI39:AI43" si="20">R39</f>
        <v>BQO</v>
      </c>
      <c r="AJ39" t="b">
        <f t="shared" ref="AJ39:AJ43" si="21">Q39</f>
        <v>1</v>
      </c>
      <c r="AK39">
        <f t="shared" si="0"/>
        <v>0</v>
      </c>
    </row>
    <row r="40" spans="1:37" x14ac:dyDescent="0.2">
      <c r="A40">
        <v>793</v>
      </c>
      <c r="B40" t="s">
        <v>387</v>
      </c>
      <c r="C40" t="s">
        <v>114</v>
      </c>
      <c r="D40">
        <v>8</v>
      </c>
      <c r="E40">
        <v>54</v>
      </c>
      <c r="F40">
        <v>10</v>
      </c>
      <c r="G40">
        <v>77</v>
      </c>
      <c r="H40">
        <v>0</v>
      </c>
      <c r="I40">
        <v>70</v>
      </c>
      <c r="J40">
        <v>0.44</v>
      </c>
      <c r="K40">
        <v>9</v>
      </c>
      <c r="L40" t="b">
        <v>0</v>
      </c>
      <c r="M40" t="b">
        <v>0</v>
      </c>
      <c r="N40">
        <v>77</v>
      </c>
      <c r="O40">
        <v>254</v>
      </c>
      <c r="P40">
        <v>4</v>
      </c>
      <c r="Q40" t="b">
        <v>1</v>
      </c>
      <c r="R40" t="s">
        <v>30</v>
      </c>
      <c r="S40" t="b">
        <v>0</v>
      </c>
      <c r="T40" t="b">
        <v>0</v>
      </c>
      <c r="U40" t="b">
        <v>0</v>
      </c>
      <c r="X40">
        <v>77</v>
      </c>
      <c r="Y40">
        <v>254</v>
      </c>
      <c r="Z40">
        <v>0</v>
      </c>
      <c r="AA40">
        <v>12.29</v>
      </c>
      <c r="AB40">
        <v>13.32</v>
      </c>
      <c r="AC40">
        <v>233.67</v>
      </c>
      <c r="AD40">
        <v>233.67</v>
      </c>
      <c r="AG40">
        <f>AG39</f>
        <v>232</v>
      </c>
      <c r="AH40">
        <f t="shared" si="1"/>
        <v>1.007198275862069</v>
      </c>
      <c r="AI40" t="str">
        <f t="shared" si="20"/>
        <v>MISDO</v>
      </c>
      <c r="AJ40" t="b">
        <f t="shared" si="21"/>
        <v>1</v>
      </c>
      <c r="AK40">
        <f t="shared" si="0"/>
        <v>0</v>
      </c>
    </row>
    <row r="41" spans="1:37" x14ac:dyDescent="0.2">
      <c r="A41">
        <v>794</v>
      </c>
      <c r="B41" t="s">
        <v>388</v>
      </c>
      <c r="C41" t="s">
        <v>114</v>
      </c>
      <c r="D41">
        <v>8</v>
      </c>
      <c r="E41">
        <v>54</v>
      </c>
      <c r="F41">
        <v>10</v>
      </c>
      <c r="G41">
        <v>77</v>
      </c>
      <c r="H41">
        <v>0</v>
      </c>
      <c r="I41">
        <v>70</v>
      </c>
      <c r="J41">
        <v>0.44</v>
      </c>
      <c r="K41">
        <v>9</v>
      </c>
      <c r="L41" t="b">
        <v>0</v>
      </c>
      <c r="M41" t="b">
        <v>0</v>
      </c>
      <c r="N41">
        <v>77</v>
      </c>
      <c r="O41">
        <v>254</v>
      </c>
      <c r="P41">
        <v>4</v>
      </c>
      <c r="Q41" t="b">
        <v>1</v>
      </c>
      <c r="R41" t="s">
        <v>31</v>
      </c>
      <c r="S41" t="b">
        <v>0</v>
      </c>
      <c r="T41" t="b">
        <v>0</v>
      </c>
      <c r="U41" t="b">
        <v>0</v>
      </c>
      <c r="X41">
        <v>77</v>
      </c>
      <c r="Y41">
        <v>254</v>
      </c>
      <c r="Z41">
        <v>0</v>
      </c>
      <c r="AA41">
        <v>0.51</v>
      </c>
      <c r="AB41">
        <v>1.2</v>
      </c>
      <c r="AC41">
        <v>237.55</v>
      </c>
      <c r="AD41">
        <v>237.55</v>
      </c>
      <c r="AG41">
        <f>AG40</f>
        <v>232</v>
      </c>
      <c r="AH41">
        <f t="shared" si="1"/>
        <v>1.0239224137931036</v>
      </c>
      <c r="AI41" t="str">
        <f t="shared" si="20"/>
        <v>RP-MILO</v>
      </c>
      <c r="AJ41" t="b">
        <f t="shared" si="21"/>
        <v>1</v>
      </c>
      <c r="AK41">
        <f t="shared" si="0"/>
        <v>0</v>
      </c>
    </row>
    <row r="42" spans="1:37" x14ac:dyDescent="0.2">
      <c r="A42">
        <v>795</v>
      </c>
      <c r="B42" t="s">
        <v>389</v>
      </c>
      <c r="C42" t="s">
        <v>115</v>
      </c>
      <c r="D42">
        <v>8</v>
      </c>
      <c r="E42">
        <v>54</v>
      </c>
      <c r="F42">
        <v>10</v>
      </c>
      <c r="G42">
        <v>77</v>
      </c>
      <c r="H42">
        <v>0</v>
      </c>
      <c r="I42">
        <v>70</v>
      </c>
      <c r="J42">
        <v>0.44</v>
      </c>
      <c r="K42">
        <v>9</v>
      </c>
      <c r="L42" t="b">
        <v>0</v>
      </c>
      <c r="M42" t="b">
        <v>0</v>
      </c>
      <c r="N42">
        <v>77</v>
      </c>
      <c r="O42">
        <v>254</v>
      </c>
      <c r="P42">
        <v>4</v>
      </c>
      <c r="R42" t="s">
        <v>29</v>
      </c>
      <c r="S42" t="b">
        <v>0</v>
      </c>
      <c r="T42" t="b">
        <v>0</v>
      </c>
      <c r="U42" t="b">
        <v>0</v>
      </c>
      <c r="X42">
        <v>77</v>
      </c>
      <c r="Y42">
        <v>254</v>
      </c>
      <c r="Z42">
        <v>0</v>
      </c>
      <c r="AA42">
        <v>13.02</v>
      </c>
      <c r="AB42">
        <v>14.06</v>
      </c>
      <c r="AC42">
        <v>232</v>
      </c>
      <c r="AD42">
        <v>232</v>
      </c>
      <c r="AG42">
        <f>AG41</f>
        <v>232</v>
      </c>
      <c r="AH42">
        <f t="shared" si="1"/>
        <v>1</v>
      </c>
      <c r="AI42" t="str">
        <f t="shared" si="20"/>
        <v>BQO</v>
      </c>
      <c r="AJ42">
        <f t="shared" si="21"/>
        <v>0</v>
      </c>
      <c r="AK42">
        <f t="shared" si="0"/>
        <v>0</v>
      </c>
    </row>
    <row r="43" spans="1:37" x14ac:dyDescent="0.2">
      <c r="A43">
        <v>796</v>
      </c>
      <c r="B43" t="s">
        <v>390</v>
      </c>
      <c r="C43" t="s">
        <v>340</v>
      </c>
      <c r="D43">
        <v>8</v>
      </c>
      <c r="E43">
        <v>54</v>
      </c>
      <c r="F43">
        <v>10</v>
      </c>
      <c r="G43">
        <v>77</v>
      </c>
      <c r="H43">
        <v>0</v>
      </c>
      <c r="I43">
        <v>70</v>
      </c>
      <c r="J43">
        <v>0.44</v>
      </c>
      <c r="K43">
        <v>9</v>
      </c>
      <c r="L43" t="b">
        <v>0</v>
      </c>
      <c r="M43" t="b">
        <v>0</v>
      </c>
      <c r="N43">
        <v>77</v>
      </c>
      <c r="O43">
        <v>254</v>
      </c>
      <c r="P43">
        <v>4</v>
      </c>
      <c r="Q43" t="b">
        <v>1</v>
      </c>
      <c r="R43" t="s">
        <v>29</v>
      </c>
      <c r="S43" t="b">
        <v>0</v>
      </c>
      <c r="T43" t="b">
        <v>0</v>
      </c>
      <c r="U43" t="b">
        <v>0</v>
      </c>
      <c r="V43" t="s">
        <v>251</v>
      </c>
      <c r="X43">
        <v>77</v>
      </c>
      <c r="Y43">
        <v>254</v>
      </c>
      <c r="Z43">
        <v>0</v>
      </c>
      <c r="AA43">
        <v>8.9499999999999993</v>
      </c>
      <c r="AB43">
        <v>10.82</v>
      </c>
      <c r="AC43">
        <v>326.31</v>
      </c>
      <c r="AD43">
        <v>326.31</v>
      </c>
      <c r="AG43">
        <f>AG42</f>
        <v>232</v>
      </c>
      <c r="AH43">
        <f t="shared" si="1"/>
        <v>1.4065086206896551</v>
      </c>
      <c r="AI43" t="str">
        <f t="shared" si="20"/>
        <v>BQO</v>
      </c>
      <c r="AJ43" t="b">
        <f t="shared" si="21"/>
        <v>1</v>
      </c>
      <c r="AK43" t="str">
        <f t="shared" si="0"/>
        <v>concave</v>
      </c>
    </row>
    <row r="44" spans="1:37" x14ac:dyDescent="0.2">
      <c r="A44">
        <v>797</v>
      </c>
      <c r="B44" t="s">
        <v>391</v>
      </c>
      <c r="C44" t="s">
        <v>116</v>
      </c>
      <c r="D44">
        <v>0</v>
      </c>
      <c r="E44">
        <v>79</v>
      </c>
      <c r="F44">
        <v>4</v>
      </c>
      <c r="G44">
        <v>79</v>
      </c>
      <c r="H44">
        <v>0</v>
      </c>
      <c r="I44">
        <v>96</v>
      </c>
      <c r="J44">
        <v>0.3</v>
      </c>
      <c r="K44">
        <v>5</v>
      </c>
      <c r="L44" t="b">
        <v>0</v>
      </c>
      <c r="M44" t="b">
        <v>0</v>
      </c>
      <c r="N44">
        <v>79</v>
      </c>
      <c r="O44">
        <v>156</v>
      </c>
      <c r="P44">
        <v>4</v>
      </c>
      <c r="Q44" t="b">
        <v>1</v>
      </c>
      <c r="R44" t="s">
        <v>28</v>
      </c>
      <c r="S44" t="b">
        <v>0</v>
      </c>
      <c r="T44" t="b">
        <v>0</v>
      </c>
      <c r="U44" t="b">
        <v>0</v>
      </c>
      <c r="X44">
        <v>79</v>
      </c>
      <c r="Y44">
        <v>156</v>
      </c>
      <c r="Z44">
        <v>0</v>
      </c>
      <c r="AA44">
        <v>0.08</v>
      </c>
      <c r="AB44">
        <v>0.99</v>
      </c>
      <c r="AC44">
        <v>156</v>
      </c>
      <c r="AD44">
        <v>156</v>
      </c>
      <c r="AG44">
        <f>MIN(AC44:AC49)</f>
        <v>156</v>
      </c>
      <c r="AH44">
        <f t="shared" si="1"/>
        <v>1</v>
      </c>
      <c r="AI44" t="str">
        <f>R44</f>
        <v>A-MILO</v>
      </c>
      <c r="AJ44" t="b">
        <f>Q44</f>
        <v>1</v>
      </c>
      <c r="AK44">
        <f t="shared" si="0"/>
        <v>0</v>
      </c>
    </row>
    <row r="45" spans="1:37" x14ac:dyDescent="0.2">
      <c r="A45">
        <v>798</v>
      </c>
      <c r="B45" t="s">
        <v>392</v>
      </c>
      <c r="C45" t="s">
        <v>116</v>
      </c>
      <c r="D45">
        <v>0</v>
      </c>
      <c r="E45">
        <v>79</v>
      </c>
      <c r="F45">
        <v>4</v>
      </c>
      <c r="G45">
        <v>79</v>
      </c>
      <c r="H45">
        <v>0</v>
      </c>
      <c r="I45">
        <v>96</v>
      </c>
      <c r="J45">
        <v>0.3</v>
      </c>
      <c r="K45">
        <v>5</v>
      </c>
      <c r="L45" t="b">
        <v>0</v>
      </c>
      <c r="M45" t="b">
        <v>0</v>
      </c>
      <c r="N45">
        <v>79</v>
      </c>
      <c r="O45">
        <v>156</v>
      </c>
      <c r="P45">
        <v>4</v>
      </c>
      <c r="Q45" t="b">
        <v>1</v>
      </c>
      <c r="R45" t="s">
        <v>29</v>
      </c>
      <c r="S45" t="b">
        <v>0</v>
      </c>
      <c r="T45" t="b">
        <v>0</v>
      </c>
      <c r="U45" t="b">
        <v>0</v>
      </c>
      <c r="X45">
        <v>79</v>
      </c>
      <c r="Y45">
        <v>156</v>
      </c>
      <c r="Z45">
        <v>0</v>
      </c>
      <c r="AA45">
        <v>0.17</v>
      </c>
      <c r="AB45">
        <v>1.1100000000000001</v>
      </c>
      <c r="AC45">
        <v>156</v>
      </c>
      <c r="AD45">
        <v>156</v>
      </c>
      <c r="AG45">
        <f>AG44</f>
        <v>156</v>
      </c>
      <c r="AH45">
        <f t="shared" si="1"/>
        <v>1</v>
      </c>
      <c r="AI45" t="str">
        <f t="shared" ref="AI45:AI49" si="22">R45</f>
        <v>BQO</v>
      </c>
      <c r="AJ45" t="b">
        <f t="shared" ref="AJ45:AJ49" si="23">Q45</f>
        <v>1</v>
      </c>
      <c r="AK45">
        <f t="shared" si="0"/>
        <v>0</v>
      </c>
    </row>
    <row r="46" spans="1:37" x14ac:dyDescent="0.2">
      <c r="A46">
        <v>799</v>
      </c>
      <c r="B46" t="s">
        <v>393</v>
      </c>
      <c r="C46" t="s">
        <v>116</v>
      </c>
      <c r="D46">
        <v>0</v>
      </c>
      <c r="E46">
        <v>79</v>
      </c>
      <c r="F46">
        <v>4</v>
      </c>
      <c r="G46">
        <v>79</v>
      </c>
      <c r="H46">
        <v>0</v>
      </c>
      <c r="I46">
        <v>96</v>
      </c>
      <c r="J46">
        <v>0.3</v>
      </c>
      <c r="K46">
        <v>5</v>
      </c>
      <c r="L46" t="b">
        <v>0</v>
      </c>
      <c r="M46" t="b">
        <v>0</v>
      </c>
      <c r="N46">
        <v>79</v>
      </c>
      <c r="O46">
        <v>156</v>
      </c>
      <c r="P46">
        <v>4</v>
      </c>
      <c r="Q46" t="b">
        <v>1</v>
      </c>
      <c r="R46" t="s">
        <v>30</v>
      </c>
      <c r="S46" t="b">
        <v>0</v>
      </c>
      <c r="T46" t="b">
        <v>0</v>
      </c>
      <c r="U46" t="b">
        <v>0</v>
      </c>
      <c r="X46">
        <v>79</v>
      </c>
      <c r="Y46">
        <v>156</v>
      </c>
      <c r="Z46">
        <v>0</v>
      </c>
      <c r="AA46">
        <v>6.65</v>
      </c>
      <c r="AB46">
        <v>7.64</v>
      </c>
      <c r="AC46">
        <v>156</v>
      </c>
      <c r="AD46">
        <v>156</v>
      </c>
      <c r="AG46">
        <f>AG45</f>
        <v>156</v>
      </c>
      <c r="AH46">
        <f t="shared" si="1"/>
        <v>1</v>
      </c>
      <c r="AI46" t="str">
        <f t="shared" si="22"/>
        <v>MISDO</v>
      </c>
      <c r="AJ46" t="b">
        <f t="shared" si="23"/>
        <v>1</v>
      </c>
      <c r="AK46">
        <f t="shared" si="0"/>
        <v>0</v>
      </c>
    </row>
    <row r="47" spans="1:37" x14ac:dyDescent="0.2">
      <c r="A47">
        <v>800</v>
      </c>
      <c r="B47" t="s">
        <v>394</v>
      </c>
      <c r="C47" t="s">
        <v>116</v>
      </c>
      <c r="D47">
        <v>0</v>
      </c>
      <c r="E47">
        <v>79</v>
      </c>
      <c r="F47">
        <v>4</v>
      </c>
      <c r="G47">
        <v>79</v>
      </c>
      <c r="H47">
        <v>0</v>
      </c>
      <c r="I47">
        <v>96</v>
      </c>
      <c r="J47">
        <v>0.3</v>
      </c>
      <c r="K47">
        <v>5</v>
      </c>
      <c r="L47" t="b">
        <v>0</v>
      </c>
      <c r="M47" t="b">
        <v>0</v>
      </c>
      <c r="N47">
        <v>79</v>
      </c>
      <c r="O47">
        <v>156</v>
      </c>
      <c r="P47">
        <v>4</v>
      </c>
      <c r="Q47" t="b">
        <v>1</v>
      </c>
      <c r="R47" t="s">
        <v>31</v>
      </c>
      <c r="S47" t="b">
        <v>0</v>
      </c>
      <c r="T47" t="b">
        <v>0</v>
      </c>
      <c r="U47" t="b">
        <v>0</v>
      </c>
      <c r="X47">
        <v>79</v>
      </c>
      <c r="Y47">
        <v>156</v>
      </c>
      <c r="Z47">
        <v>0</v>
      </c>
      <c r="AA47">
        <v>358.11</v>
      </c>
      <c r="AB47">
        <v>359.07</v>
      </c>
      <c r="AC47">
        <v>156</v>
      </c>
      <c r="AD47">
        <v>156</v>
      </c>
      <c r="AG47">
        <f>AG46</f>
        <v>156</v>
      </c>
      <c r="AH47">
        <f t="shared" si="1"/>
        <v>1</v>
      </c>
      <c r="AI47" t="str">
        <f t="shared" si="22"/>
        <v>RP-MILO</v>
      </c>
      <c r="AJ47" t="b">
        <f t="shared" si="23"/>
        <v>1</v>
      </c>
      <c r="AK47">
        <f t="shared" si="0"/>
        <v>0</v>
      </c>
    </row>
    <row r="48" spans="1:37" x14ac:dyDescent="0.2">
      <c r="A48">
        <v>801</v>
      </c>
      <c r="B48" t="s">
        <v>395</v>
      </c>
      <c r="C48" t="s">
        <v>117</v>
      </c>
      <c r="D48">
        <v>0</v>
      </c>
      <c r="E48">
        <v>79</v>
      </c>
      <c r="F48">
        <v>4</v>
      </c>
      <c r="G48">
        <v>79</v>
      </c>
      <c r="H48">
        <v>0</v>
      </c>
      <c r="I48">
        <v>96</v>
      </c>
      <c r="J48">
        <v>0.3</v>
      </c>
      <c r="K48">
        <v>5</v>
      </c>
      <c r="L48" t="b">
        <v>0</v>
      </c>
      <c r="M48" t="b">
        <v>0</v>
      </c>
      <c r="N48">
        <v>79</v>
      </c>
      <c r="O48">
        <v>156</v>
      </c>
      <c r="P48">
        <v>4</v>
      </c>
      <c r="R48" t="s">
        <v>29</v>
      </c>
      <c r="S48" t="b">
        <v>0</v>
      </c>
      <c r="T48" t="b">
        <v>0</v>
      </c>
      <c r="U48" t="b">
        <v>0</v>
      </c>
      <c r="X48">
        <v>79</v>
      </c>
      <c r="Y48">
        <v>156</v>
      </c>
      <c r="Z48">
        <v>0</v>
      </c>
      <c r="AA48">
        <v>0.06</v>
      </c>
      <c r="AB48">
        <v>1</v>
      </c>
      <c r="AC48">
        <v>156</v>
      </c>
      <c r="AD48">
        <v>156</v>
      </c>
      <c r="AG48">
        <f>AG47</f>
        <v>156</v>
      </c>
      <c r="AH48">
        <f t="shared" si="1"/>
        <v>1</v>
      </c>
      <c r="AI48" t="str">
        <f t="shared" si="22"/>
        <v>BQO</v>
      </c>
      <c r="AJ48">
        <f t="shared" si="23"/>
        <v>0</v>
      </c>
      <c r="AK48">
        <f t="shared" si="0"/>
        <v>0</v>
      </c>
    </row>
    <row r="49" spans="1:37" x14ac:dyDescent="0.2">
      <c r="A49">
        <v>802</v>
      </c>
      <c r="B49" t="s">
        <v>396</v>
      </c>
      <c r="C49" t="s">
        <v>341</v>
      </c>
      <c r="D49">
        <v>0</v>
      </c>
      <c r="E49">
        <v>79</v>
      </c>
      <c r="F49">
        <v>4</v>
      </c>
      <c r="G49">
        <v>79</v>
      </c>
      <c r="H49">
        <v>0</v>
      </c>
      <c r="I49">
        <v>96</v>
      </c>
      <c r="J49">
        <v>0.3</v>
      </c>
      <c r="K49">
        <v>5</v>
      </c>
      <c r="L49" t="b">
        <v>0</v>
      </c>
      <c r="M49" t="b">
        <v>0</v>
      </c>
      <c r="N49">
        <v>79</v>
      </c>
      <c r="O49">
        <v>156</v>
      </c>
      <c r="P49">
        <v>4</v>
      </c>
      <c r="Q49" t="b">
        <v>1</v>
      </c>
      <c r="R49" t="s">
        <v>29</v>
      </c>
      <c r="S49" t="b">
        <v>0</v>
      </c>
      <c r="T49" t="b">
        <v>0</v>
      </c>
      <c r="U49" t="b">
        <v>0</v>
      </c>
      <c r="V49" t="s">
        <v>251</v>
      </c>
      <c r="X49">
        <v>79</v>
      </c>
      <c r="Y49">
        <v>156</v>
      </c>
      <c r="Z49">
        <v>0</v>
      </c>
      <c r="AA49">
        <v>6.8</v>
      </c>
      <c r="AB49">
        <v>8.65</v>
      </c>
      <c r="AC49">
        <v>338.28</v>
      </c>
      <c r="AD49">
        <v>338.28</v>
      </c>
      <c r="AG49">
        <f>AG48</f>
        <v>156</v>
      </c>
      <c r="AH49">
        <f t="shared" si="1"/>
        <v>2.1684615384615382</v>
      </c>
      <c r="AI49" t="str">
        <f t="shared" si="22"/>
        <v>BQO</v>
      </c>
      <c r="AJ49" t="b">
        <f t="shared" si="23"/>
        <v>1</v>
      </c>
      <c r="AK49" t="str">
        <f t="shared" si="0"/>
        <v>concave</v>
      </c>
    </row>
    <row r="50" spans="1:37" x14ac:dyDescent="0.2">
      <c r="A50">
        <v>803</v>
      </c>
      <c r="B50" t="s">
        <v>397</v>
      </c>
      <c r="C50" t="s">
        <v>118</v>
      </c>
      <c r="D50">
        <v>0</v>
      </c>
      <c r="E50">
        <v>80</v>
      </c>
      <c r="F50">
        <v>7</v>
      </c>
      <c r="G50">
        <v>80</v>
      </c>
      <c r="H50">
        <v>0</v>
      </c>
      <c r="I50">
        <v>90</v>
      </c>
      <c r="J50">
        <v>0.46</v>
      </c>
      <c r="K50">
        <v>11</v>
      </c>
      <c r="L50" t="b">
        <v>0</v>
      </c>
      <c r="M50" t="b">
        <v>0</v>
      </c>
      <c r="N50">
        <v>80</v>
      </c>
      <c r="O50">
        <v>346</v>
      </c>
      <c r="P50">
        <v>4</v>
      </c>
      <c r="Q50" t="b">
        <v>1</v>
      </c>
      <c r="R50" t="s">
        <v>28</v>
      </c>
      <c r="S50" t="b">
        <v>0</v>
      </c>
      <c r="T50" t="b">
        <v>0</v>
      </c>
      <c r="U50" t="b">
        <v>0</v>
      </c>
      <c r="X50">
        <v>80</v>
      </c>
      <c r="Y50">
        <v>346</v>
      </c>
      <c r="Z50">
        <v>0</v>
      </c>
      <c r="AA50">
        <v>0.2</v>
      </c>
      <c r="AB50">
        <v>1.29</v>
      </c>
      <c r="AC50">
        <v>346</v>
      </c>
      <c r="AD50">
        <v>346</v>
      </c>
      <c r="AG50">
        <f>MIN(AC50:AC55)</f>
        <v>343</v>
      </c>
      <c r="AH50">
        <f t="shared" si="1"/>
        <v>1.0087463556851313</v>
      </c>
      <c r="AI50" t="str">
        <f>R50</f>
        <v>A-MILO</v>
      </c>
      <c r="AJ50" t="b">
        <f>Q50</f>
        <v>1</v>
      </c>
      <c r="AK50">
        <f t="shared" si="0"/>
        <v>0</v>
      </c>
    </row>
    <row r="51" spans="1:37" x14ac:dyDescent="0.2">
      <c r="A51">
        <v>804</v>
      </c>
      <c r="B51" t="s">
        <v>398</v>
      </c>
      <c r="C51" t="s">
        <v>118</v>
      </c>
      <c r="D51">
        <v>0</v>
      </c>
      <c r="E51">
        <v>80</v>
      </c>
      <c r="F51">
        <v>7</v>
      </c>
      <c r="G51">
        <v>80</v>
      </c>
      <c r="H51">
        <v>0</v>
      </c>
      <c r="I51">
        <v>90</v>
      </c>
      <c r="J51">
        <v>0.46</v>
      </c>
      <c r="K51">
        <v>11</v>
      </c>
      <c r="L51" t="b">
        <v>0</v>
      </c>
      <c r="M51" t="b">
        <v>0</v>
      </c>
      <c r="N51">
        <v>80</v>
      </c>
      <c r="O51">
        <v>346</v>
      </c>
      <c r="P51">
        <v>4</v>
      </c>
      <c r="Q51" t="b">
        <v>1</v>
      </c>
      <c r="R51" t="s">
        <v>29</v>
      </c>
      <c r="S51" t="b">
        <v>0</v>
      </c>
      <c r="T51" t="b">
        <v>0</v>
      </c>
      <c r="U51" t="b">
        <v>0</v>
      </c>
      <c r="X51">
        <v>80</v>
      </c>
      <c r="Y51">
        <v>346</v>
      </c>
      <c r="Z51">
        <v>0</v>
      </c>
      <c r="AA51">
        <v>3600.09</v>
      </c>
      <c r="AB51">
        <v>3602.6</v>
      </c>
      <c r="AC51">
        <v>343.25</v>
      </c>
      <c r="AD51">
        <v>343</v>
      </c>
      <c r="AG51">
        <f>AG50</f>
        <v>343</v>
      </c>
      <c r="AH51">
        <f t="shared" si="1"/>
        <v>1.000728862973761</v>
      </c>
      <c r="AI51" t="str">
        <f t="shared" ref="AI51:AI55" si="24">R51</f>
        <v>BQO</v>
      </c>
      <c r="AJ51" t="b">
        <f t="shared" ref="AJ51:AJ55" si="25">Q51</f>
        <v>1</v>
      </c>
      <c r="AK51">
        <f t="shared" si="0"/>
        <v>0</v>
      </c>
    </row>
    <row r="52" spans="1:37" x14ac:dyDescent="0.2">
      <c r="A52">
        <v>805</v>
      </c>
      <c r="B52" t="s">
        <v>399</v>
      </c>
      <c r="C52" t="s">
        <v>118</v>
      </c>
      <c r="D52">
        <v>0</v>
      </c>
      <c r="E52">
        <v>80</v>
      </c>
      <c r="F52">
        <v>7</v>
      </c>
      <c r="G52">
        <v>80</v>
      </c>
      <c r="H52">
        <v>0</v>
      </c>
      <c r="I52">
        <v>90</v>
      </c>
      <c r="J52">
        <v>0.46</v>
      </c>
      <c r="K52">
        <v>11</v>
      </c>
      <c r="L52" t="b">
        <v>0</v>
      </c>
      <c r="M52" t="b">
        <v>0</v>
      </c>
      <c r="N52">
        <v>80</v>
      </c>
      <c r="O52">
        <v>346</v>
      </c>
      <c r="P52">
        <v>4</v>
      </c>
      <c r="Q52" t="b">
        <v>1</v>
      </c>
      <c r="R52" t="s">
        <v>30</v>
      </c>
      <c r="S52" t="b">
        <v>0</v>
      </c>
      <c r="T52" t="b">
        <v>0</v>
      </c>
      <c r="U52" t="b">
        <v>0</v>
      </c>
      <c r="X52">
        <v>80</v>
      </c>
      <c r="Y52">
        <v>346</v>
      </c>
      <c r="Z52">
        <v>0</v>
      </c>
      <c r="AA52">
        <v>11.08</v>
      </c>
      <c r="AB52">
        <v>12.11</v>
      </c>
      <c r="AC52">
        <v>344.26</v>
      </c>
      <c r="AD52">
        <v>344.26</v>
      </c>
      <c r="AG52">
        <f>AG51</f>
        <v>343</v>
      </c>
      <c r="AH52">
        <f t="shared" si="1"/>
        <v>1.0036734693877551</v>
      </c>
      <c r="AI52" t="str">
        <f t="shared" si="24"/>
        <v>MISDO</v>
      </c>
      <c r="AJ52" t="b">
        <f t="shared" si="25"/>
        <v>1</v>
      </c>
      <c r="AK52">
        <f t="shared" si="0"/>
        <v>0</v>
      </c>
    </row>
    <row r="53" spans="1:37" x14ac:dyDescent="0.2">
      <c r="A53">
        <v>806</v>
      </c>
      <c r="B53" t="s">
        <v>400</v>
      </c>
      <c r="C53" t="s">
        <v>118</v>
      </c>
      <c r="D53">
        <v>0</v>
      </c>
      <c r="E53">
        <v>80</v>
      </c>
      <c r="F53">
        <v>7</v>
      </c>
      <c r="G53">
        <v>80</v>
      </c>
      <c r="H53">
        <v>0</v>
      </c>
      <c r="I53">
        <v>90</v>
      </c>
      <c r="J53">
        <v>0.46</v>
      </c>
      <c r="K53">
        <v>11</v>
      </c>
      <c r="L53" t="b">
        <v>0</v>
      </c>
      <c r="M53" t="b">
        <v>0</v>
      </c>
      <c r="N53">
        <v>80</v>
      </c>
      <c r="O53">
        <v>346</v>
      </c>
      <c r="P53">
        <v>4</v>
      </c>
      <c r="Q53" t="b">
        <v>1</v>
      </c>
      <c r="R53" t="s">
        <v>31</v>
      </c>
      <c r="S53" t="b">
        <v>0</v>
      </c>
      <c r="T53" t="b">
        <v>0</v>
      </c>
      <c r="U53" t="b">
        <v>0</v>
      </c>
      <c r="X53">
        <v>80</v>
      </c>
      <c r="Y53">
        <v>346</v>
      </c>
      <c r="Z53">
        <v>0</v>
      </c>
      <c r="AA53">
        <v>492.54</v>
      </c>
      <c r="AB53">
        <v>493.54</v>
      </c>
      <c r="AC53">
        <v>343.33</v>
      </c>
      <c r="AD53">
        <v>343.33</v>
      </c>
      <c r="AG53">
        <f>AG52</f>
        <v>343</v>
      </c>
      <c r="AH53">
        <f t="shared" si="1"/>
        <v>1.0009620991253645</v>
      </c>
      <c r="AI53" t="str">
        <f t="shared" si="24"/>
        <v>RP-MILO</v>
      </c>
      <c r="AJ53" t="b">
        <f t="shared" si="25"/>
        <v>1</v>
      </c>
      <c r="AK53">
        <f t="shared" si="0"/>
        <v>0</v>
      </c>
    </row>
    <row r="54" spans="1:37" x14ac:dyDescent="0.2">
      <c r="A54">
        <v>807</v>
      </c>
      <c r="B54" t="s">
        <v>401</v>
      </c>
      <c r="C54" t="s">
        <v>119</v>
      </c>
      <c r="D54">
        <v>0</v>
      </c>
      <c r="E54">
        <v>80</v>
      </c>
      <c r="F54">
        <v>7</v>
      </c>
      <c r="G54">
        <v>80</v>
      </c>
      <c r="H54">
        <v>0</v>
      </c>
      <c r="I54">
        <v>90</v>
      </c>
      <c r="J54">
        <v>0.46</v>
      </c>
      <c r="K54">
        <v>11</v>
      </c>
      <c r="L54" t="b">
        <v>0</v>
      </c>
      <c r="M54" t="b">
        <v>0</v>
      </c>
      <c r="N54">
        <v>80</v>
      </c>
      <c r="O54">
        <v>346</v>
      </c>
      <c r="P54">
        <v>4</v>
      </c>
      <c r="R54" t="s">
        <v>29</v>
      </c>
      <c r="S54" t="b">
        <v>0</v>
      </c>
      <c r="T54" t="b">
        <v>0</v>
      </c>
      <c r="U54" t="b">
        <v>0</v>
      </c>
      <c r="X54">
        <v>80</v>
      </c>
      <c r="Y54">
        <v>346</v>
      </c>
      <c r="Z54">
        <v>0</v>
      </c>
      <c r="AA54">
        <v>1.47</v>
      </c>
      <c r="AB54">
        <v>2.96</v>
      </c>
      <c r="AC54">
        <v>343</v>
      </c>
      <c r="AD54">
        <v>343</v>
      </c>
      <c r="AG54">
        <f>AG53</f>
        <v>343</v>
      </c>
      <c r="AH54">
        <f t="shared" si="1"/>
        <v>1</v>
      </c>
      <c r="AI54" t="str">
        <f t="shared" si="24"/>
        <v>BQO</v>
      </c>
      <c r="AJ54">
        <f t="shared" si="25"/>
        <v>0</v>
      </c>
      <c r="AK54">
        <f t="shared" si="0"/>
        <v>0</v>
      </c>
    </row>
    <row r="55" spans="1:37" x14ac:dyDescent="0.2">
      <c r="A55">
        <v>808</v>
      </c>
      <c r="B55" t="s">
        <v>402</v>
      </c>
      <c r="C55" t="s">
        <v>342</v>
      </c>
      <c r="D55">
        <v>0</v>
      </c>
      <c r="E55">
        <v>80</v>
      </c>
      <c r="F55">
        <v>7</v>
      </c>
      <c r="G55">
        <v>80</v>
      </c>
      <c r="H55">
        <v>0</v>
      </c>
      <c r="I55">
        <v>90</v>
      </c>
      <c r="J55">
        <v>0.46</v>
      </c>
      <c r="K55">
        <v>11</v>
      </c>
      <c r="L55" t="b">
        <v>0</v>
      </c>
      <c r="M55" t="b">
        <v>0</v>
      </c>
      <c r="N55">
        <v>80</v>
      </c>
      <c r="O55">
        <v>346</v>
      </c>
      <c r="P55">
        <v>4</v>
      </c>
      <c r="Q55" t="b">
        <v>1</v>
      </c>
      <c r="R55" t="s">
        <v>29</v>
      </c>
      <c r="S55" t="b">
        <v>0</v>
      </c>
      <c r="T55" t="b">
        <v>0</v>
      </c>
      <c r="U55" t="b">
        <v>0</v>
      </c>
      <c r="V55" t="s">
        <v>251</v>
      </c>
      <c r="X55">
        <v>80</v>
      </c>
      <c r="Y55">
        <v>346</v>
      </c>
      <c r="Z55">
        <v>0</v>
      </c>
      <c r="AA55">
        <v>7.81</v>
      </c>
      <c r="AB55">
        <v>9.69</v>
      </c>
      <c r="AC55">
        <v>701.74</v>
      </c>
      <c r="AD55">
        <v>701.74</v>
      </c>
      <c r="AG55">
        <f>AG54</f>
        <v>343</v>
      </c>
      <c r="AH55">
        <f t="shared" si="1"/>
        <v>2.0458892128279884</v>
      </c>
      <c r="AI55" t="str">
        <f t="shared" si="24"/>
        <v>BQO</v>
      </c>
      <c r="AJ55" t="b">
        <f t="shared" si="25"/>
        <v>1</v>
      </c>
      <c r="AK55" t="str">
        <f t="shared" si="0"/>
        <v>concave</v>
      </c>
    </row>
    <row r="56" spans="1:37" x14ac:dyDescent="0.2">
      <c r="A56">
        <v>809</v>
      </c>
      <c r="B56" t="s">
        <v>403</v>
      </c>
      <c r="C56" t="s">
        <v>120</v>
      </c>
      <c r="D56">
        <v>0</v>
      </c>
      <c r="E56">
        <v>80</v>
      </c>
      <c r="F56">
        <v>8</v>
      </c>
      <c r="G56">
        <v>80</v>
      </c>
      <c r="H56">
        <v>0</v>
      </c>
      <c r="I56">
        <v>97</v>
      </c>
      <c r="J56">
        <v>0.36</v>
      </c>
      <c r="K56">
        <v>11</v>
      </c>
      <c r="L56" t="b">
        <v>0</v>
      </c>
      <c r="M56" t="b">
        <v>0</v>
      </c>
      <c r="N56">
        <v>80</v>
      </c>
      <c r="O56">
        <v>349</v>
      </c>
      <c r="P56">
        <v>4</v>
      </c>
      <c r="Q56" t="b">
        <v>1</v>
      </c>
      <c r="R56" t="s">
        <v>28</v>
      </c>
      <c r="S56" t="b">
        <v>0</v>
      </c>
      <c r="T56" t="b">
        <v>0</v>
      </c>
      <c r="U56" t="b">
        <v>0</v>
      </c>
      <c r="X56">
        <v>80</v>
      </c>
      <c r="Y56">
        <v>349</v>
      </c>
      <c r="Z56">
        <v>0</v>
      </c>
      <c r="AA56">
        <v>0.14000000000000001</v>
      </c>
      <c r="AB56">
        <v>1.06</v>
      </c>
      <c r="AC56">
        <v>1852</v>
      </c>
      <c r="AD56">
        <v>1852</v>
      </c>
      <c r="AG56">
        <f>MIN(AC56:AC61)</f>
        <v>1695</v>
      </c>
      <c r="AH56">
        <f t="shared" si="1"/>
        <v>1.0926253687315635</v>
      </c>
      <c r="AI56" t="str">
        <f>R56</f>
        <v>A-MILO</v>
      </c>
      <c r="AJ56" t="b">
        <f>Q56</f>
        <v>1</v>
      </c>
      <c r="AK56">
        <f t="shared" si="0"/>
        <v>0</v>
      </c>
    </row>
    <row r="57" spans="1:37" x14ac:dyDescent="0.2">
      <c r="A57">
        <v>810</v>
      </c>
      <c r="B57" t="s">
        <v>404</v>
      </c>
      <c r="C57" t="s">
        <v>120</v>
      </c>
      <c r="D57">
        <v>0</v>
      </c>
      <c r="E57">
        <v>80</v>
      </c>
      <c r="F57">
        <v>8</v>
      </c>
      <c r="G57">
        <v>80</v>
      </c>
      <c r="H57">
        <v>0</v>
      </c>
      <c r="I57">
        <v>97</v>
      </c>
      <c r="J57">
        <v>0.36</v>
      </c>
      <c r="K57">
        <v>11</v>
      </c>
      <c r="L57" t="b">
        <v>0</v>
      </c>
      <c r="M57" t="b">
        <v>0</v>
      </c>
      <c r="N57">
        <v>80</v>
      </c>
      <c r="O57">
        <v>349</v>
      </c>
      <c r="P57">
        <v>4</v>
      </c>
      <c r="Q57" t="b">
        <v>1</v>
      </c>
      <c r="R57" t="s">
        <v>29</v>
      </c>
      <c r="S57" t="b">
        <v>0</v>
      </c>
      <c r="T57" t="b">
        <v>0</v>
      </c>
      <c r="U57" t="b">
        <v>0</v>
      </c>
      <c r="X57">
        <v>80</v>
      </c>
      <c r="Y57">
        <v>349</v>
      </c>
      <c r="Z57">
        <v>0</v>
      </c>
      <c r="AA57">
        <v>341.08</v>
      </c>
      <c r="AB57">
        <v>342</v>
      </c>
      <c r="AC57">
        <v>1695</v>
      </c>
      <c r="AD57">
        <v>1695</v>
      </c>
      <c r="AG57">
        <f>AG56</f>
        <v>1695</v>
      </c>
      <c r="AH57">
        <f t="shared" si="1"/>
        <v>1</v>
      </c>
      <c r="AI57" t="str">
        <f t="shared" ref="AI57:AI61" si="26">R57</f>
        <v>BQO</v>
      </c>
      <c r="AJ57" t="b">
        <f t="shared" ref="AJ57:AJ61" si="27">Q57</f>
        <v>1</v>
      </c>
      <c r="AK57">
        <f t="shared" si="0"/>
        <v>0</v>
      </c>
    </row>
    <row r="58" spans="1:37" x14ac:dyDescent="0.2">
      <c r="A58">
        <v>811</v>
      </c>
      <c r="B58" t="s">
        <v>405</v>
      </c>
      <c r="C58" t="s">
        <v>120</v>
      </c>
      <c r="D58">
        <v>0</v>
      </c>
      <c r="E58">
        <v>80</v>
      </c>
      <c r="F58">
        <v>8</v>
      </c>
      <c r="G58">
        <v>80</v>
      </c>
      <c r="H58">
        <v>0</v>
      </c>
      <c r="I58">
        <v>97</v>
      </c>
      <c r="J58">
        <v>0.36</v>
      </c>
      <c r="K58">
        <v>11</v>
      </c>
      <c r="L58" t="b">
        <v>0</v>
      </c>
      <c r="M58" t="b">
        <v>0</v>
      </c>
      <c r="N58">
        <v>80</v>
      </c>
      <c r="O58">
        <v>349</v>
      </c>
      <c r="P58">
        <v>4</v>
      </c>
      <c r="Q58" t="b">
        <v>1</v>
      </c>
      <c r="R58" t="s">
        <v>30</v>
      </c>
      <c r="S58" t="b">
        <v>0</v>
      </c>
      <c r="T58" t="b">
        <v>0</v>
      </c>
      <c r="U58" t="b">
        <v>0</v>
      </c>
      <c r="X58">
        <v>80</v>
      </c>
      <c r="Y58">
        <v>349</v>
      </c>
      <c r="Z58">
        <v>0</v>
      </c>
      <c r="AA58">
        <v>15.3</v>
      </c>
      <c r="AB58">
        <v>16.21</v>
      </c>
      <c r="AC58">
        <v>1717.98</v>
      </c>
      <c r="AD58">
        <v>1717.98</v>
      </c>
      <c r="AG58">
        <f>AG57</f>
        <v>1695</v>
      </c>
      <c r="AH58">
        <f t="shared" si="1"/>
        <v>1.0135575221238937</v>
      </c>
      <c r="AI58" t="str">
        <f t="shared" si="26"/>
        <v>MISDO</v>
      </c>
      <c r="AJ58" t="b">
        <f t="shared" si="27"/>
        <v>1</v>
      </c>
      <c r="AK58">
        <f t="shared" si="0"/>
        <v>0</v>
      </c>
    </row>
    <row r="59" spans="1:37" x14ac:dyDescent="0.2">
      <c r="A59">
        <v>812</v>
      </c>
      <c r="B59" t="s">
        <v>406</v>
      </c>
      <c r="C59" t="s">
        <v>120</v>
      </c>
      <c r="D59">
        <v>0</v>
      </c>
      <c r="E59">
        <v>80</v>
      </c>
      <c r="F59">
        <v>8</v>
      </c>
      <c r="G59">
        <v>80</v>
      </c>
      <c r="H59">
        <v>0</v>
      </c>
      <c r="I59">
        <v>97</v>
      </c>
      <c r="J59">
        <v>0.36</v>
      </c>
      <c r="K59">
        <v>11</v>
      </c>
      <c r="L59" t="b">
        <v>0</v>
      </c>
      <c r="M59" t="b">
        <v>0</v>
      </c>
      <c r="N59">
        <v>80</v>
      </c>
      <c r="O59">
        <v>349</v>
      </c>
      <c r="P59">
        <v>4</v>
      </c>
      <c r="Q59" t="b">
        <v>1</v>
      </c>
      <c r="R59" t="s">
        <v>31</v>
      </c>
      <c r="S59" t="b">
        <v>0</v>
      </c>
      <c r="T59" t="b">
        <v>0</v>
      </c>
      <c r="U59" t="b">
        <v>0</v>
      </c>
      <c r="X59">
        <v>80</v>
      </c>
      <c r="Y59">
        <v>349</v>
      </c>
      <c r="Z59">
        <v>0</v>
      </c>
      <c r="AA59">
        <v>5.29</v>
      </c>
      <c r="AB59">
        <v>6.28</v>
      </c>
      <c r="AC59">
        <v>1711.28</v>
      </c>
      <c r="AD59">
        <v>1711.28</v>
      </c>
      <c r="AG59">
        <f>AG58</f>
        <v>1695</v>
      </c>
      <c r="AH59">
        <f t="shared" si="1"/>
        <v>1.0096047197640119</v>
      </c>
      <c r="AI59" t="str">
        <f t="shared" si="26"/>
        <v>RP-MILO</v>
      </c>
      <c r="AJ59" t="b">
        <f t="shared" si="27"/>
        <v>1</v>
      </c>
      <c r="AK59">
        <f t="shared" si="0"/>
        <v>0</v>
      </c>
    </row>
    <row r="60" spans="1:37" x14ac:dyDescent="0.2">
      <c r="A60">
        <v>813</v>
      </c>
      <c r="B60" t="s">
        <v>407</v>
      </c>
      <c r="C60" t="s">
        <v>121</v>
      </c>
      <c r="D60">
        <v>0</v>
      </c>
      <c r="E60">
        <v>80</v>
      </c>
      <c r="F60">
        <v>8</v>
      </c>
      <c r="G60">
        <v>80</v>
      </c>
      <c r="H60">
        <v>0</v>
      </c>
      <c r="I60">
        <v>97</v>
      </c>
      <c r="J60">
        <v>0.36</v>
      </c>
      <c r="K60">
        <v>11</v>
      </c>
      <c r="L60" t="b">
        <v>0</v>
      </c>
      <c r="M60" t="b">
        <v>0</v>
      </c>
      <c r="N60">
        <v>80</v>
      </c>
      <c r="O60">
        <v>349</v>
      </c>
      <c r="P60">
        <v>4</v>
      </c>
      <c r="R60" t="s">
        <v>29</v>
      </c>
      <c r="S60" t="b">
        <v>0</v>
      </c>
      <c r="T60" t="b">
        <v>0</v>
      </c>
      <c r="U60" t="b">
        <v>0</v>
      </c>
      <c r="X60">
        <v>80</v>
      </c>
      <c r="Y60">
        <v>349</v>
      </c>
      <c r="Z60">
        <v>0</v>
      </c>
      <c r="AA60">
        <v>11.44</v>
      </c>
      <c r="AB60">
        <v>12.6</v>
      </c>
      <c r="AC60">
        <v>1695</v>
      </c>
      <c r="AD60">
        <v>1695</v>
      </c>
      <c r="AG60">
        <f>AG59</f>
        <v>1695</v>
      </c>
      <c r="AH60">
        <f t="shared" si="1"/>
        <v>1</v>
      </c>
      <c r="AI60" t="str">
        <f t="shared" si="26"/>
        <v>BQO</v>
      </c>
      <c r="AJ60">
        <f t="shared" si="27"/>
        <v>0</v>
      </c>
      <c r="AK60">
        <f t="shared" si="0"/>
        <v>0</v>
      </c>
    </row>
    <row r="61" spans="1:37" x14ac:dyDescent="0.2">
      <c r="A61">
        <v>814</v>
      </c>
      <c r="B61" t="s">
        <v>408</v>
      </c>
      <c r="C61" t="s">
        <v>343</v>
      </c>
      <c r="D61">
        <v>0</v>
      </c>
      <c r="E61">
        <v>80</v>
      </c>
      <c r="F61">
        <v>8</v>
      </c>
      <c r="G61">
        <v>80</v>
      </c>
      <c r="H61">
        <v>0</v>
      </c>
      <c r="I61">
        <v>97</v>
      </c>
      <c r="J61">
        <v>0.36</v>
      </c>
      <c r="K61">
        <v>11</v>
      </c>
      <c r="L61" t="b">
        <v>0</v>
      </c>
      <c r="M61" t="b">
        <v>0</v>
      </c>
      <c r="N61">
        <v>80</v>
      </c>
      <c r="O61">
        <v>349</v>
      </c>
      <c r="P61">
        <v>4</v>
      </c>
      <c r="Q61" t="b">
        <v>1</v>
      </c>
      <c r="R61" t="s">
        <v>29</v>
      </c>
      <c r="S61" t="b">
        <v>0</v>
      </c>
      <c r="T61" t="b">
        <v>0</v>
      </c>
      <c r="U61" t="b">
        <v>0</v>
      </c>
      <c r="V61" t="s">
        <v>251</v>
      </c>
      <c r="X61">
        <v>80</v>
      </c>
      <c r="Y61">
        <v>349</v>
      </c>
      <c r="Z61">
        <v>0</v>
      </c>
      <c r="AA61">
        <v>11.66</v>
      </c>
      <c r="AB61">
        <v>13.72</v>
      </c>
      <c r="AC61">
        <v>2160.77</v>
      </c>
      <c r="AD61">
        <v>2160.77</v>
      </c>
      <c r="AG61">
        <f>AG60</f>
        <v>1695</v>
      </c>
      <c r="AH61">
        <f t="shared" si="1"/>
        <v>1.2747905604719765</v>
      </c>
      <c r="AI61" t="str">
        <f t="shared" si="26"/>
        <v>BQO</v>
      </c>
      <c r="AJ61" t="b">
        <f t="shared" si="27"/>
        <v>1</v>
      </c>
      <c r="AK61" t="str">
        <f t="shared" si="0"/>
        <v>concave</v>
      </c>
    </row>
    <row r="62" spans="1:37" x14ac:dyDescent="0.2">
      <c r="A62">
        <v>815</v>
      </c>
      <c r="B62" t="s">
        <v>409</v>
      </c>
      <c r="C62" t="s">
        <v>122</v>
      </c>
      <c r="D62">
        <v>1</v>
      </c>
      <c r="E62">
        <v>75</v>
      </c>
      <c r="F62">
        <v>11</v>
      </c>
      <c r="G62">
        <v>87</v>
      </c>
      <c r="H62">
        <v>0</v>
      </c>
      <c r="I62">
        <v>78</v>
      </c>
      <c r="J62">
        <v>0.55000000000000004</v>
      </c>
      <c r="K62">
        <v>11</v>
      </c>
      <c r="L62" t="b">
        <v>0</v>
      </c>
      <c r="M62" t="b">
        <v>0</v>
      </c>
      <c r="N62">
        <v>87</v>
      </c>
      <c r="O62">
        <v>406</v>
      </c>
      <c r="P62">
        <v>4</v>
      </c>
      <c r="Q62" t="b">
        <v>1</v>
      </c>
      <c r="R62" t="s">
        <v>28</v>
      </c>
      <c r="S62" t="b">
        <v>0</v>
      </c>
      <c r="T62" t="b">
        <v>0</v>
      </c>
      <c r="U62" t="b">
        <v>0</v>
      </c>
      <c r="X62">
        <v>87</v>
      </c>
      <c r="Y62">
        <v>406</v>
      </c>
      <c r="Z62">
        <v>0</v>
      </c>
      <c r="AA62">
        <v>0.33</v>
      </c>
      <c r="AB62">
        <v>1.9</v>
      </c>
      <c r="AC62">
        <v>406</v>
      </c>
      <c r="AD62">
        <v>406</v>
      </c>
      <c r="AG62">
        <f>MIN(AC62:AC67)</f>
        <v>368</v>
      </c>
      <c r="AH62">
        <f t="shared" si="1"/>
        <v>1.1032608695652173</v>
      </c>
      <c r="AI62" t="str">
        <f>R62</f>
        <v>A-MILO</v>
      </c>
      <c r="AJ62" t="b">
        <f>Q62</f>
        <v>1</v>
      </c>
      <c r="AK62">
        <f t="shared" si="0"/>
        <v>0</v>
      </c>
    </row>
    <row r="63" spans="1:37" x14ac:dyDescent="0.2">
      <c r="A63">
        <v>816</v>
      </c>
      <c r="B63" t="s">
        <v>410</v>
      </c>
      <c r="C63" t="s">
        <v>122</v>
      </c>
      <c r="D63">
        <v>1</v>
      </c>
      <c r="E63">
        <v>75</v>
      </c>
      <c r="F63">
        <v>11</v>
      </c>
      <c r="G63">
        <v>87</v>
      </c>
      <c r="H63">
        <v>0</v>
      </c>
      <c r="I63">
        <v>78</v>
      </c>
      <c r="J63">
        <v>0.55000000000000004</v>
      </c>
      <c r="K63">
        <v>11</v>
      </c>
      <c r="L63" t="b">
        <v>0</v>
      </c>
      <c r="M63" t="b">
        <v>0</v>
      </c>
      <c r="N63">
        <v>87</v>
      </c>
      <c r="O63">
        <v>406</v>
      </c>
      <c r="P63">
        <v>4</v>
      </c>
      <c r="Q63" t="b">
        <v>1</v>
      </c>
      <c r="R63" t="s">
        <v>29</v>
      </c>
      <c r="S63" t="b">
        <v>0</v>
      </c>
      <c r="T63" t="b">
        <v>0</v>
      </c>
      <c r="U63" t="b">
        <v>0</v>
      </c>
      <c r="X63">
        <v>87</v>
      </c>
      <c r="Y63">
        <v>406</v>
      </c>
      <c r="Z63">
        <v>0</v>
      </c>
      <c r="AA63">
        <v>3600.08</v>
      </c>
      <c r="AB63">
        <v>3601.89</v>
      </c>
      <c r="AC63">
        <v>369.78</v>
      </c>
      <c r="AD63">
        <v>367.71</v>
      </c>
      <c r="AG63">
        <f>AG62</f>
        <v>368</v>
      </c>
      <c r="AH63">
        <f t="shared" si="1"/>
        <v>1.004836956521739</v>
      </c>
      <c r="AI63" t="str">
        <f t="shared" ref="AI63:AI67" si="28">R63</f>
        <v>BQO</v>
      </c>
      <c r="AJ63" t="b">
        <f t="shared" ref="AJ63:AJ67" si="29">Q63</f>
        <v>1</v>
      </c>
      <c r="AK63">
        <f t="shared" si="0"/>
        <v>0</v>
      </c>
    </row>
    <row r="64" spans="1:37" x14ac:dyDescent="0.2">
      <c r="A64">
        <v>817</v>
      </c>
      <c r="B64" t="s">
        <v>411</v>
      </c>
      <c r="C64" t="s">
        <v>122</v>
      </c>
      <c r="D64">
        <v>1</v>
      </c>
      <c r="E64">
        <v>75</v>
      </c>
      <c r="F64">
        <v>11</v>
      </c>
      <c r="G64">
        <v>87</v>
      </c>
      <c r="H64">
        <v>0</v>
      </c>
      <c r="I64">
        <v>78</v>
      </c>
      <c r="J64">
        <v>0.55000000000000004</v>
      </c>
      <c r="K64">
        <v>11</v>
      </c>
      <c r="L64" t="b">
        <v>0</v>
      </c>
      <c r="M64" t="b">
        <v>0</v>
      </c>
      <c r="N64">
        <v>87</v>
      </c>
      <c r="O64">
        <v>406</v>
      </c>
      <c r="P64">
        <v>4</v>
      </c>
      <c r="Q64" t="b">
        <v>1</v>
      </c>
      <c r="R64" t="s">
        <v>30</v>
      </c>
      <c r="S64" t="b">
        <v>0</v>
      </c>
      <c r="T64" t="b">
        <v>0</v>
      </c>
      <c r="U64" t="b">
        <v>0</v>
      </c>
      <c r="X64">
        <v>87</v>
      </c>
      <c r="Y64">
        <v>406</v>
      </c>
      <c r="Z64">
        <v>0</v>
      </c>
      <c r="AA64">
        <v>22.13</v>
      </c>
      <c r="AB64">
        <v>23.17</v>
      </c>
      <c r="AC64">
        <v>375.49</v>
      </c>
      <c r="AD64">
        <v>375.49</v>
      </c>
      <c r="AG64">
        <f>AG63</f>
        <v>368</v>
      </c>
      <c r="AH64">
        <f t="shared" si="1"/>
        <v>1.0203532608695653</v>
      </c>
      <c r="AI64" t="str">
        <f t="shared" si="28"/>
        <v>MISDO</v>
      </c>
      <c r="AJ64" t="b">
        <f t="shared" si="29"/>
        <v>1</v>
      </c>
      <c r="AK64">
        <f t="shared" si="0"/>
        <v>0</v>
      </c>
    </row>
    <row r="65" spans="1:37" x14ac:dyDescent="0.2">
      <c r="A65">
        <v>818</v>
      </c>
      <c r="B65" t="s">
        <v>412</v>
      </c>
      <c r="C65" t="s">
        <v>122</v>
      </c>
      <c r="D65">
        <v>1</v>
      </c>
      <c r="E65">
        <v>75</v>
      </c>
      <c r="F65">
        <v>11</v>
      </c>
      <c r="G65">
        <v>87</v>
      </c>
      <c r="H65">
        <v>0</v>
      </c>
      <c r="I65">
        <v>78</v>
      </c>
      <c r="J65">
        <v>0.55000000000000004</v>
      </c>
      <c r="K65">
        <v>11</v>
      </c>
      <c r="L65" t="b">
        <v>0</v>
      </c>
      <c r="M65" t="b">
        <v>0</v>
      </c>
      <c r="N65">
        <v>87</v>
      </c>
      <c r="O65">
        <v>406</v>
      </c>
      <c r="P65">
        <v>4</v>
      </c>
      <c r="Q65" t="b">
        <v>1</v>
      </c>
      <c r="R65" t="s">
        <v>31</v>
      </c>
      <c r="S65" t="b">
        <v>0</v>
      </c>
      <c r="T65" t="b">
        <v>0</v>
      </c>
      <c r="U65" t="b">
        <v>0</v>
      </c>
      <c r="X65">
        <v>87</v>
      </c>
      <c r="Y65">
        <v>406</v>
      </c>
      <c r="Z65">
        <v>0</v>
      </c>
      <c r="AA65">
        <v>12.74</v>
      </c>
      <c r="AB65">
        <v>13.68</v>
      </c>
      <c r="AC65">
        <v>377.92</v>
      </c>
      <c r="AD65">
        <v>377.92</v>
      </c>
      <c r="AG65">
        <f>AG64</f>
        <v>368</v>
      </c>
      <c r="AH65">
        <f t="shared" si="1"/>
        <v>1.0269565217391305</v>
      </c>
      <c r="AI65" t="str">
        <f t="shared" si="28"/>
        <v>RP-MILO</v>
      </c>
      <c r="AJ65" t="b">
        <f t="shared" si="29"/>
        <v>1</v>
      </c>
      <c r="AK65">
        <f t="shared" ref="AK65:AK76" si="30">V65</f>
        <v>0</v>
      </c>
    </row>
    <row r="66" spans="1:37" x14ac:dyDescent="0.2">
      <c r="A66">
        <v>819</v>
      </c>
      <c r="B66" t="s">
        <v>413</v>
      </c>
      <c r="C66" t="s">
        <v>123</v>
      </c>
      <c r="D66">
        <v>1</v>
      </c>
      <c r="E66">
        <v>75</v>
      </c>
      <c r="F66">
        <v>11</v>
      </c>
      <c r="G66">
        <v>87</v>
      </c>
      <c r="H66">
        <v>0</v>
      </c>
      <c r="I66">
        <v>78</v>
      </c>
      <c r="J66">
        <v>0.55000000000000004</v>
      </c>
      <c r="K66">
        <v>11</v>
      </c>
      <c r="L66" t="b">
        <v>0</v>
      </c>
      <c r="M66" t="b">
        <v>0</v>
      </c>
      <c r="N66">
        <v>87</v>
      </c>
      <c r="O66">
        <v>406</v>
      </c>
      <c r="P66">
        <v>4</v>
      </c>
      <c r="R66" t="s">
        <v>29</v>
      </c>
      <c r="S66" t="b">
        <v>0</v>
      </c>
      <c r="T66" t="b">
        <v>0</v>
      </c>
      <c r="U66" t="b">
        <v>0</v>
      </c>
      <c r="X66">
        <v>87</v>
      </c>
      <c r="Y66">
        <v>406</v>
      </c>
      <c r="Z66">
        <v>0</v>
      </c>
      <c r="AA66">
        <v>33.47</v>
      </c>
      <c r="AB66">
        <v>34.590000000000003</v>
      </c>
      <c r="AC66">
        <v>368</v>
      </c>
      <c r="AD66">
        <v>368</v>
      </c>
      <c r="AG66">
        <f>AG65</f>
        <v>368</v>
      </c>
      <c r="AH66">
        <f t="shared" si="1"/>
        <v>1</v>
      </c>
      <c r="AI66" t="str">
        <f t="shared" si="28"/>
        <v>BQO</v>
      </c>
      <c r="AJ66">
        <f t="shared" si="29"/>
        <v>0</v>
      </c>
      <c r="AK66">
        <f t="shared" si="30"/>
        <v>0</v>
      </c>
    </row>
    <row r="67" spans="1:37" x14ac:dyDescent="0.2">
      <c r="A67">
        <v>820</v>
      </c>
      <c r="B67" t="s">
        <v>414</v>
      </c>
      <c r="C67" t="s">
        <v>344</v>
      </c>
      <c r="D67">
        <v>1</v>
      </c>
      <c r="E67">
        <v>75</v>
      </c>
      <c r="F67">
        <v>11</v>
      </c>
      <c r="G67">
        <v>87</v>
      </c>
      <c r="H67">
        <v>0</v>
      </c>
      <c r="I67">
        <v>80</v>
      </c>
      <c r="J67">
        <v>0.55000000000000004</v>
      </c>
      <c r="K67">
        <v>11</v>
      </c>
      <c r="L67" t="b">
        <v>0</v>
      </c>
      <c r="M67" t="b">
        <v>0</v>
      </c>
      <c r="N67">
        <v>87</v>
      </c>
      <c r="O67">
        <v>406</v>
      </c>
      <c r="P67">
        <v>4</v>
      </c>
      <c r="Q67" t="b">
        <v>1</v>
      </c>
      <c r="R67" t="s">
        <v>29</v>
      </c>
      <c r="S67" t="b">
        <v>0</v>
      </c>
      <c r="T67" t="b">
        <v>0</v>
      </c>
      <c r="U67" t="b">
        <v>0</v>
      </c>
      <c r="V67" t="s">
        <v>251</v>
      </c>
      <c r="X67">
        <v>87</v>
      </c>
      <c r="Y67">
        <v>406</v>
      </c>
      <c r="Z67">
        <v>0</v>
      </c>
      <c r="AA67">
        <v>12.23</v>
      </c>
      <c r="AB67">
        <v>14.15</v>
      </c>
      <c r="AC67">
        <v>507.46</v>
      </c>
      <c r="AD67">
        <v>507.46</v>
      </c>
      <c r="AG67">
        <f>AG66</f>
        <v>368</v>
      </c>
      <c r="AH67">
        <f t="shared" si="1"/>
        <v>1.3789673913043479</v>
      </c>
      <c r="AI67" t="str">
        <f t="shared" si="28"/>
        <v>BQO</v>
      </c>
      <c r="AJ67" t="b">
        <f t="shared" si="29"/>
        <v>1</v>
      </c>
      <c r="AK67" t="str">
        <f t="shared" si="30"/>
        <v>concave</v>
      </c>
    </row>
    <row r="68" spans="1:37" x14ac:dyDescent="0.2">
      <c r="A68">
        <v>821</v>
      </c>
      <c r="B68" t="s">
        <v>415</v>
      </c>
      <c r="C68" t="s">
        <v>124</v>
      </c>
      <c r="D68">
        <v>0</v>
      </c>
      <c r="E68">
        <v>88</v>
      </c>
      <c r="F68">
        <v>4</v>
      </c>
      <c r="G68">
        <v>88</v>
      </c>
      <c r="H68">
        <v>0</v>
      </c>
      <c r="I68">
        <v>88</v>
      </c>
      <c r="J68">
        <v>0.23</v>
      </c>
      <c r="K68">
        <v>4</v>
      </c>
      <c r="L68" t="b">
        <v>1</v>
      </c>
      <c r="M68" t="b">
        <v>0</v>
      </c>
      <c r="N68">
        <v>88</v>
      </c>
      <c r="O68">
        <v>146</v>
      </c>
      <c r="P68">
        <v>4</v>
      </c>
      <c r="Q68" t="b">
        <v>1</v>
      </c>
      <c r="R68" t="s">
        <v>28</v>
      </c>
      <c r="S68" t="b">
        <v>0</v>
      </c>
      <c r="T68" t="b">
        <v>0</v>
      </c>
      <c r="U68" t="b">
        <v>0</v>
      </c>
      <c r="X68">
        <v>88</v>
      </c>
      <c r="Y68">
        <v>146</v>
      </c>
      <c r="Z68">
        <v>0</v>
      </c>
      <c r="AA68">
        <v>0.08</v>
      </c>
      <c r="AB68">
        <v>1.06</v>
      </c>
      <c r="AC68">
        <v>146</v>
      </c>
      <c r="AD68">
        <v>146</v>
      </c>
      <c r="AG68">
        <f>MIN(AC68:AC73)</f>
        <v>146</v>
      </c>
      <c r="AH68">
        <f t="shared" ref="AH68:AH78" si="31">AC68/AG68</f>
        <v>1</v>
      </c>
      <c r="AI68" t="str">
        <f>R68</f>
        <v>A-MILO</v>
      </c>
      <c r="AJ68" t="b">
        <f>Q68</f>
        <v>1</v>
      </c>
      <c r="AK68">
        <f t="shared" si="30"/>
        <v>0</v>
      </c>
    </row>
    <row r="69" spans="1:37" x14ac:dyDescent="0.2">
      <c r="A69">
        <v>822</v>
      </c>
      <c r="B69" t="s">
        <v>416</v>
      </c>
      <c r="C69" t="s">
        <v>124</v>
      </c>
      <c r="D69">
        <v>0</v>
      </c>
      <c r="E69">
        <v>88</v>
      </c>
      <c r="F69">
        <v>4</v>
      </c>
      <c r="G69">
        <v>88</v>
      </c>
      <c r="H69">
        <v>0</v>
      </c>
      <c r="I69">
        <v>88</v>
      </c>
      <c r="J69">
        <v>0.23</v>
      </c>
      <c r="K69">
        <v>4</v>
      </c>
      <c r="L69" t="b">
        <v>1</v>
      </c>
      <c r="M69" t="b">
        <v>0</v>
      </c>
      <c r="N69">
        <v>88</v>
      </c>
      <c r="O69">
        <v>146</v>
      </c>
      <c r="P69">
        <v>4</v>
      </c>
      <c r="Q69" t="b">
        <v>1</v>
      </c>
      <c r="R69" t="s">
        <v>29</v>
      </c>
      <c r="S69" t="b">
        <v>0</v>
      </c>
      <c r="T69" t="b">
        <v>0</v>
      </c>
      <c r="U69" t="b">
        <v>0</v>
      </c>
      <c r="X69">
        <v>88</v>
      </c>
      <c r="Y69">
        <v>146</v>
      </c>
      <c r="Z69">
        <v>0</v>
      </c>
      <c r="AA69">
        <v>0.13</v>
      </c>
      <c r="AB69">
        <v>1</v>
      </c>
      <c r="AC69">
        <v>146</v>
      </c>
      <c r="AD69">
        <v>146</v>
      </c>
      <c r="AG69">
        <f>AG68</f>
        <v>146</v>
      </c>
      <c r="AH69">
        <f t="shared" si="31"/>
        <v>1</v>
      </c>
      <c r="AI69" t="str">
        <f t="shared" ref="AI69:AI73" si="32">R69</f>
        <v>BQO</v>
      </c>
      <c r="AJ69" t="b">
        <f t="shared" ref="AJ69:AJ73" si="33">Q69</f>
        <v>1</v>
      </c>
      <c r="AK69">
        <f t="shared" si="30"/>
        <v>0</v>
      </c>
    </row>
    <row r="70" spans="1:37" x14ac:dyDescent="0.2">
      <c r="A70">
        <v>823</v>
      </c>
      <c r="B70" t="s">
        <v>417</v>
      </c>
      <c r="C70" t="s">
        <v>124</v>
      </c>
      <c r="D70">
        <v>0</v>
      </c>
      <c r="E70">
        <v>88</v>
      </c>
      <c r="F70">
        <v>4</v>
      </c>
      <c r="G70">
        <v>88</v>
      </c>
      <c r="H70">
        <v>0</v>
      </c>
      <c r="I70">
        <v>88</v>
      </c>
      <c r="J70">
        <v>0.23</v>
      </c>
      <c r="K70">
        <v>4</v>
      </c>
      <c r="L70" t="b">
        <v>1</v>
      </c>
      <c r="M70" t="b">
        <v>0</v>
      </c>
      <c r="N70">
        <v>88</v>
      </c>
      <c r="O70">
        <v>146</v>
      </c>
      <c r="P70">
        <v>4</v>
      </c>
      <c r="Q70" t="b">
        <v>1</v>
      </c>
      <c r="R70" t="s">
        <v>30</v>
      </c>
      <c r="S70" t="b">
        <v>0</v>
      </c>
      <c r="T70" t="b">
        <v>0</v>
      </c>
      <c r="U70" t="b">
        <v>0</v>
      </c>
      <c r="X70">
        <v>88</v>
      </c>
      <c r="Y70">
        <v>146</v>
      </c>
      <c r="Z70">
        <v>0</v>
      </c>
      <c r="AA70">
        <v>10.09</v>
      </c>
      <c r="AB70">
        <v>10.99</v>
      </c>
      <c r="AC70">
        <v>146</v>
      </c>
      <c r="AD70">
        <v>146</v>
      </c>
      <c r="AG70">
        <f>AG69</f>
        <v>146</v>
      </c>
      <c r="AH70">
        <f t="shared" si="31"/>
        <v>1</v>
      </c>
      <c r="AI70" t="str">
        <f t="shared" si="32"/>
        <v>MISDO</v>
      </c>
      <c r="AJ70" t="b">
        <f t="shared" si="33"/>
        <v>1</v>
      </c>
      <c r="AK70">
        <f t="shared" si="30"/>
        <v>0</v>
      </c>
    </row>
    <row r="71" spans="1:37" x14ac:dyDescent="0.2">
      <c r="A71">
        <v>824</v>
      </c>
      <c r="B71" t="s">
        <v>418</v>
      </c>
      <c r="C71" t="s">
        <v>124</v>
      </c>
      <c r="D71">
        <v>0</v>
      </c>
      <c r="E71">
        <v>88</v>
      </c>
      <c r="F71">
        <v>4</v>
      </c>
      <c r="G71">
        <v>88</v>
      </c>
      <c r="H71">
        <v>0</v>
      </c>
      <c r="I71">
        <v>88</v>
      </c>
      <c r="J71">
        <v>0.23</v>
      </c>
      <c r="K71">
        <v>4</v>
      </c>
      <c r="L71" t="b">
        <v>1</v>
      </c>
      <c r="M71" t="b">
        <v>0</v>
      </c>
      <c r="N71">
        <v>88</v>
      </c>
      <c r="O71">
        <v>146</v>
      </c>
      <c r="P71">
        <v>4</v>
      </c>
      <c r="Q71" t="b">
        <v>1</v>
      </c>
      <c r="R71" t="s">
        <v>31</v>
      </c>
      <c r="S71" t="b">
        <v>0</v>
      </c>
      <c r="T71" t="b">
        <v>0</v>
      </c>
      <c r="U71" t="b">
        <v>0</v>
      </c>
      <c r="X71">
        <v>88</v>
      </c>
      <c r="Y71">
        <v>146</v>
      </c>
      <c r="Z71">
        <v>0</v>
      </c>
      <c r="AA71">
        <v>0.25</v>
      </c>
      <c r="AB71">
        <v>1.21</v>
      </c>
      <c r="AC71">
        <v>146</v>
      </c>
      <c r="AD71">
        <v>146</v>
      </c>
      <c r="AG71">
        <f>AG70</f>
        <v>146</v>
      </c>
      <c r="AH71">
        <f t="shared" si="31"/>
        <v>1</v>
      </c>
      <c r="AI71" t="str">
        <f t="shared" si="32"/>
        <v>RP-MILO</v>
      </c>
      <c r="AJ71" t="b">
        <f t="shared" si="33"/>
        <v>1</v>
      </c>
      <c r="AK71">
        <f t="shared" si="30"/>
        <v>0</v>
      </c>
    </row>
    <row r="72" spans="1:37" x14ac:dyDescent="0.2">
      <c r="A72">
        <v>825</v>
      </c>
      <c r="B72" t="s">
        <v>419</v>
      </c>
      <c r="C72" t="s">
        <v>125</v>
      </c>
      <c r="D72">
        <v>0</v>
      </c>
      <c r="E72">
        <v>88</v>
      </c>
      <c r="F72">
        <v>4</v>
      </c>
      <c r="G72">
        <v>88</v>
      </c>
      <c r="H72">
        <v>0</v>
      </c>
      <c r="I72">
        <v>88</v>
      </c>
      <c r="J72">
        <v>0.23</v>
      </c>
      <c r="K72">
        <v>4</v>
      </c>
      <c r="L72" t="b">
        <v>1</v>
      </c>
      <c r="M72" t="b">
        <v>0</v>
      </c>
      <c r="N72">
        <v>88</v>
      </c>
      <c r="O72">
        <v>146</v>
      </c>
      <c r="P72">
        <v>4</v>
      </c>
      <c r="R72" t="s">
        <v>29</v>
      </c>
      <c r="S72" t="b">
        <v>0</v>
      </c>
      <c r="T72" t="b">
        <v>0</v>
      </c>
      <c r="U72" t="b">
        <v>0</v>
      </c>
      <c r="X72">
        <v>88</v>
      </c>
      <c r="Y72">
        <v>146</v>
      </c>
      <c r="Z72">
        <v>0</v>
      </c>
      <c r="AA72">
        <v>0.24</v>
      </c>
      <c r="AB72">
        <v>1.8</v>
      </c>
      <c r="AC72">
        <v>146</v>
      </c>
      <c r="AD72">
        <v>146</v>
      </c>
      <c r="AG72">
        <f>AG71</f>
        <v>146</v>
      </c>
      <c r="AH72">
        <f t="shared" si="31"/>
        <v>1</v>
      </c>
      <c r="AI72" t="str">
        <f t="shared" si="32"/>
        <v>BQO</v>
      </c>
      <c r="AJ72">
        <f t="shared" si="33"/>
        <v>0</v>
      </c>
      <c r="AK72">
        <f t="shared" si="30"/>
        <v>0</v>
      </c>
    </row>
    <row r="73" spans="1:37" x14ac:dyDescent="0.2">
      <c r="A73">
        <v>826</v>
      </c>
      <c r="B73" t="s">
        <v>420</v>
      </c>
      <c r="C73" t="s">
        <v>345</v>
      </c>
      <c r="D73">
        <v>0</v>
      </c>
      <c r="E73">
        <v>88</v>
      </c>
      <c r="F73">
        <v>4</v>
      </c>
      <c r="G73">
        <v>88</v>
      </c>
      <c r="H73">
        <v>0</v>
      </c>
      <c r="I73">
        <v>88</v>
      </c>
      <c r="J73">
        <v>0.23</v>
      </c>
      <c r="K73">
        <v>4</v>
      </c>
      <c r="L73" t="b">
        <v>1</v>
      </c>
      <c r="M73" t="b">
        <v>0</v>
      </c>
      <c r="N73">
        <v>88</v>
      </c>
      <c r="O73">
        <v>146</v>
      </c>
      <c r="P73">
        <v>4</v>
      </c>
      <c r="Q73" t="b">
        <v>1</v>
      </c>
      <c r="R73" t="s">
        <v>29</v>
      </c>
      <c r="S73" t="b">
        <v>0</v>
      </c>
      <c r="T73" t="b">
        <v>0</v>
      </c>
      <c r="U73" t="b">
        <v>0</v>
      </c>
      <c r="V73" t="s">
        <v>251</v>
      </c>
      <c r="X73">
        <v>88</v>
      </c>
      <c r="Y73">
        <v>146</v>
      </c>
      <c r="Z73">
        <v>0</v>
      </c>
      <c r="AA73">
        <v>14.69</v>
      </c>
      <c r="AB73">
        <v>16.54</v>
      </c>
      <c r="AC73">
        <v>248.19</v>
      </c>
      <c r="AD73">
        <v>248.19</v>
      </c>
      <c r="AG73">
        <f>AG72</f>
        <v>146</v>
      </c>
      <c r="AH73">
        <f t="shared" si="31"/>
        <v>1.699931506849315</v>
      </c>
      <c r="AI73" t="str">
        <f t="shared" si="32"/>
        <v>BQO</v>
      </c>
      <c r="AJ73" t="b">
        <f t="shared" si="33"/>
        <v>1</v>
      </c>
      <c r="AK73" t="str">
        <f t="shared" si="30"/>
        <v>concave</v>
      </c>
    </row>
    <row r="74" spans="1:37" x14ac:dyDescent="0.2">
      <c r="A74">
        <v>827</v>
      </c>
      <c r="B74" t="s">
        <v>421</v>
      </c>
      <c r="C74" t="s">
        <v>126</v>
      </c>
      <c r="D74">
        <v>0</v>
      </c>
      <c r="E74">
        <v>88</v>
      </c>
      <c r="F74">
        <v>4</v>
      </c>
      <c r="G74">
        <v>88</v>
      </c>
      <c r="H74">
        <v>0</v>
      </c>
      <c r="I74">
        <v>88</v>
      </c>
      <c r="J74">
        <v>0.22</v>
      </c>
      <c r="K74">
        <v>4</v>
      </c>
      <c r="L74" t="b">
        <v>1</v>
      </c>
      <c r="M74" t="b">
        <v>0</v>
      </c>
      <c r="N74">
        <v>88</v>
      </c>
      <c r="O74">
        <v>146</v>
      </c>
      <c r="P74">
        <v>4</v>
      </c>
      <c r="Q74" t="b">
        <v>1</v>
      </c>
      <c r="R74" t="s">
        <v>28</v>
      </c>
      <c r="S74" t="b">
        <v>0</v>
      </c>
      <c r="T74" t="b">
        <v>0</v>
      </c>
      <c r="U74" t="b">
        <v>0</v>
      </c>
      <c r="X74">
        <v>88</v>
      </c>
      <c r="Y74">
        <v>146</v>
      </c>
      <c r="Z74">
        <v>0</v>
      </c>
      <c r="AA74">
        <v>7.0000000000000007E-2</v>
      </c>
      <c r="AB74">
        <v>0.89</v>
      </c>
      <c r="AC74">
        <v>146</v>
      </c>
      <c r="AD74">
        <v>146</v>
      </c>
      <c r="AG74">
        <f>MIN(AC74:AC79)</f>
        <v>146</v>
      </c>
      <c r="AH74">
        <f t="shared" si="31"/>
        <v>1</v>
      </c>
      <c r="AI74" t="str">
        <f>R74</f>
        <v>A-MILO</v>
      </c>
      <c r="AJ74" t="b">
        <f>Q74</f>
        <v>1</v>
      </c>
      <c r="AK74">
        <f t="shared" si="30"/>
        <v>0</v>
      </c>
    </row>
    <row r="75" spans="1:37" x14ac:dyDescent="0.2">
      <c r="A75">
        <v>828</v>
      </c>
      <c r="B75" t="s">
        <v>422</v>
      </c>
      <c r="C75" t="s">
        <v>126</v>
      </c>
      <c r="D75">
        <v>0</v>
      </c>
      <c r="E75">
        <v>88</v>
      </c>
      <c r="F75">
        <v>4</v>
      </c>
      <c r="G75">
        <v>88</v>
      </c>
      <c r="H75">
        <v>0</v>
      </c>
      <c r="I75">
        <v>88</v>
      </c>
      <c r="J75">
        <v>0.22</v>
      </c>
      <c r="K75">
        <v>4</v>
      </c>
      <c r="L75" t="b">
        <v>1</v>
      </c>
      <c r="M75" t="b">
        <v>0</v>
      </c>
      <c r="N75">
        <v>88</v>
      </c>
      <c r="O75">
        <v>146</v>
      </c>
      <c r="P75">
        <v>4</v>
      </c>
      <c r="Q75" t="b">
        <v>1</v>
      </c>
      <c r="R75" t="s">
        <v>29</v>
      </c>
      <c r="S75" t="b">
        <v>0</v>
      </c>
      <c r="T75" t="b">
        <v>0</v>
      </c>
      <c r="U75" t="b">
        <v>0</v>
      </c>
      <c r="X75">
        <v>88</v>
      </c>
      <c r="Y75">
        <v>146</v>
      </c>
      <c r="Z75">
        <v>0</v>
      </c>
      <c r="AA75">
        <v>0.12</v>
      </c>
      <c r="AB75">
        <v>0.91</v>
      </c>
      <c r="AC75">
        <v>146</v>
      </c>
      <c r="AD75">
        <v>146</v>
      </c>
      <c r="AG75">
        <f>AG74</f>
        <v>146</v>
      </c>
      <c r="AH75">
        <f t="shared" si="31"/>
        <v>1</v>
      </c>
      <c r="AI75" t="str">
        <f t="shared" ref="AI75:AI79" si="34">R75</f>
        <v>BQO</v>
      </c>
      <c r="AJ75" t="b">
        <f t="shared" ref="AJ75:AJ79" si="35">Q75</f>
        <v>1</v>
      </c>
      <c r="AK75">
        <f t="shared" si="30"/>
        <v>0</v>
      </c>
    </row>
    <row r="76" spans="1:37" x14ac:dyDescent="0.2">
      <c r="A76">
        <v>829</v>
      </c>
      <c r="B76" t="s">
        <v>423</v>
      </c>
      <c r="C76" t="s">
        <v>126</v>
      </c>
      <c r="D76">
        <v>0</v>
      </c>
      <c r="E76">
        <v>88</v>
      </c>
      <c r="F76">
        <v>4</v>
      </c>
      <c r="G76">
        <v>88</v>
      </c>
      <c r="H76">
        <v>0</v>
      </c>
      <c r="I76">
        <v>88</v>
      </c>
      <c r="J76">
        <v>0.22</v>
      </c>
      <c r="K76">
        <v>4</v>
      </c>
      <c r="L76" t="b">
        <v>1</v>
      </c>
      <c r="M76" t="b">
        <v>0</v>
      </c>
      <c r="N76">
        <v>88</v>
      </c>
      <c r="O76">
        <v>146</v>
      </c>
      <c r="P76">
        <v>4</v>
      </c>
      <c r="Q76" t="b">
        <v>1</v>
      </c>
      <c r="R76" t="s">
        <v>30</v>
      </c>
      <c r="S76" t="b">
        <v>0</v>
      </c>
      <c r="T76" t="b">
        <v>0</v>
      </c>
      <c r="U76" t="b">
        <v>0</v>
      </c>
      <c r="X76">
        <v>88</v>
      </c>
      <c r="Y76">
        <v>146</v>
      </c>
      <c r="Z76">
        <v>0</v>
      </c>
      <c r="AA76">
        <v>9.58</v>
      </c>
      <c r="AB76">
        <v>10.42</v>
      </c>
      <c r="AC76">
        <v>146</v>
      </c>
      <c r="AD76">
        <v>146</v>
      </c>
      <c r="AG76">
        <f>AG75</f>
        <v>146</v>
      </c>
      <c r="AH76">
        <f t="shared" si="31"/>
        <v>1</v>
      </c>
      <c r="AI76" t="str">
        <f t="shared" si="34"/>
        <v>MISDO</v>
      </c>
      <c r="AJ76" t="b">
        <f t="shared" si="35"/>
        <v>1</v>
      </c>
      <c r="AK76">
        <f t="shared" si="30"/>
        <v>0</v>
      </c>
    </row>
    <row r="77" spans="1:37" x14ac:dyDescent="0.2">
      <c r="A77">
        <v>830</v>
      </c>
      <c r="B77" t="s">
        <v>424</v>
      </c>
      <c r="C77" t="s">
        <v>126</v>
      </c>
      <c r="D77">
        <v>0</v>
      </c>
      <c r="E77">
        <v>88</v>
      </c>
      <c r="F77">
        <v>4</v>
      </c>
      <c r="G77">
        <v>88</v>
      </c>
      <c r="H77">
        <v>0</v>
      </c>
      <c r="I77">
        <v>88</v>
      </c>
      <c r="J77">
        <v>0.22</v>
      </c>
      <c r="K77">
        <v>4</v>
      </c>
      <c r="L77" t="b">
        <v>1</v>
      </c>
      <c r="M77" t="b">
        <v>0</v>
      </c>
      <c r="N77">
        <v>88</v>
      </c>
      <c r="O77">
        <v>146</v>
      </c>
      <c r="P77">
        <v>4</v>
      </c>
      <c r="Q77" t="b">
        <v>1</v>
      </c>
      <c r="R77" t="s">
        <v>31</v>
      </c>
      <c r="S77" t="b">
        <v>0</v>
      </c>
      <c r="T77" t="b">
        <v>0</v>
      </c>
      <c r="U77" t="b">
        <v>0</v>
      </c>
      <c r="X77">
        <v>88</v>
      </c>
      <c r="Y77">
        <v>146</v>
      </c>
      <c r="Z77">
        <v>0</v>
      </c>
      <c r="AA77">
        <v>0.25</v>
      </c>
      <c r="AB77">
        <v>1.18</v>
      </c>
      <c r="AC77">
        <v>146</v>
      </c>
      <c r="AD77">
        <v>146</v>
      </c>
      <c r="AG77">
        <f>AG76</f>
        <v>146</v>
      </c>
      <c r="AH77">
        <f t="shared" si="31"/>
        <v>1</v>
      </c>
      <c r="AI77" t="str">
        <f t="shared" si="34"/>
        <v>RP-MILO</v>
      </c>
      <c r="AJ77" t="b">
        <f t="shared" si="35"/>
        <v>1</v>
      </c>
      <c r="AK77">
        <f t="shared" ref="AK77:AK91" si="36">V77</f>
        <v>0</v>
      </c>
    </row>
    <row r="78" spans="1:37" x14ac:dyDescent="0.2">
      <c r="A78">
        <v>831</v>
      </c>
      <c r="B78" t="s">
        <v>425</v>
      </c>
      <c r="C78" t="s">
        <v>127</v>
      </c>
      <c r="D78">
        <v>0</v>
      </c>
      <c r="E78">
        <v>88</v>
      </c>
      <c r="F78">
        <v>4</v>
      </c>
      <c r="G78">
        <v>88</v>
      </c>
      <c r="H78">
        <v>0</v>
      </c>
      <c r="I78">
        <v>88</v>
      </c>
      <c r="J78">
        <v>0.22</v>
      </c>
      <c r="K78">
        <v>4</v>
      </c>
      <c r="L78" t="b">
        <v>1</v>
      </c>
      <c r="M78" t="b">
        <v>0</v>
      </c>
      <c r="N78">
        <v>88</v>
      </c>
      <c r="O78">
        <v>146</v>
      </c>
      <c r="P78">
        <v>4</v>
      </c>
      <c r="R78" t="s">
        <v>29</v>
      </c>
      <c r="S78" t="b">
        <v>0</v>
      </c>
      <c r="T78" t="b">
        <v>0</v>
      </c>
      <c r="U78" t="b">
        <v>0</v>
      </c>
      <c r="X78">
        <v>88</v>
      </c>
      <c r="Y78">
        <v>146</v>
      </c>
      <c r="Z78">
        <v>0</v>
      </c>
      <c r="AA78">
        <v>0.16</v>
      </c>
      <c r="AB78">
        <v>1.1000000000000001</v>
      </c>
      <c r="AC78">
        <v>146</v>
      </c>
      <c r="AD78">
        <v>146</v>
      </c>
      <c r="AG78">
        <f>AG77</f>
        <v>146</v>
      </c>
      <c r="AH78">
        <f t="shared" si="31"/>
        <v>1</v>
      </c>
      <c r="AI78" t="str">
        <f t="shared" si="34"/>
        <v>BQO</v>
      </c>
      <c r="AJ78">
        <f t="shared" si="35"/>
        <v>0</v>
      </c>
      <c r="AK78">
        <f t="shared" si="36"/>
        <v>0</v>
      </c>
    </row>
    <row r="79" spans="1:37" x14ac:dyDescent="0.2">
      <c r="A79">
        <v>832</v>
      </c>
      <c r="B79" t="s">
        <v>426</v>
      </c>
      <c r="C79" t="s">
        <v>346</v>
      </c>
      <c r="D79">
        <v>0</v>
      </c>
      <c r="E79">
        <v>88</v>
      </c>
      <c r="F79">
        <v>4</v>
      </c>
      <c r="G79">
        <v>88</v>
      </c>
      <c r="H79">
        <v>0</v>
      </c>
      <c r="I79">
        <v>88</v>
      </c>
      <c r="J79">
        <v>0.22</v>
      </c>
      <c r="K79">
        <v>4</v>
      </c>
      <c r="L79" t="b">
        <v>1</v>
      </c>
      <c r="M79" t="b">
        <v>0</v>
      </c>
      <c r="N79">
        <v>88</v>
      </c>
      <c r="O79">
        <v>146</v>
      </c>
      <c r="P79">
        <v>4</v>
      </c>
      <c r="Q79" t="b">
        <v>1</v>
      </c>
      <c r="R79" t="s">
        <v>29</v>
      </c>
      <c r="S79" t="b">
        <v>0</v>
      </c>
      <c r="T79" t="b">
        <v>0</v>
      </c>
      <c r="U79" t="b">
        <v>0</v>
      </c>
      <c r="V79" t="s">
        <v>251</v>
      </c>
      <c r="X79">
        <v>88</v>
      </c>
      <c r="Y79">
        <v>146</v>
      </c>
      <c r="Z79">
        <v>0</v>
      </c>
      <c r="AA79">
        <v>15.91</v>
      </c>
      <c r="AB79">
        <v>17.84</v>
      </c>
      <c r="AC79">
        <v>247.56</v>
      </c>
      <c r="AD79">
        <v>247.56</v>
      </c>
      <c r="AG79">
        <f>AG78</f>
        <v>146</v>
      </c>
      <c r="AH79">
        <f t="shared" ref="AH79:AH91" si="37">AC79/AG79</f>
        <v>1.6956164383561645</v>
      </c>
      <c r="AI79" t="str">
        <f t="shared" si="34"/>
        <v>BQO</v>
      </c>
      <c r="AJ79" t="b">
        <f t="shared" si="35"/>
        <v>1</v>
      </c>
      <c r="AK79" t="str">
        <f t="shared" si="36"/>
        <v>concave</v>
      </c>
    </row>
    <row r="80" spans="1:37" x14ac:dyDescent="0.2">
      <c r="A80">
        <v>833</v>
      </c>
      <c r="B80" t="s">
        <v>427</v>
      </c>
      <c r="C80" t="s">
        <v>128</v>
      </c>
      <c r="D80">
        <v>0</v>
      </c>
      <c r="E80">
        <v>90</v>
      </c>
      <c r="F80">
        <v>8</v>
      </c>
      <c r="G80">
        <v>90</v>
      </c>
      <c r="H80">
        <v>0</v>
      </c>
      <c r="I80">
        <v>95</v>
      </c>
      <c r="J80">
        <v>0.36</v>
      </c>
      <c r="K80">
        <v>11</v>
      </c>
      <c r="L80" t="b">
        <v>0</v>
      </c>
      <c r="M80" t="b">
        <v>0</v>
      </c>
      <c r="N80">
        <v>90</v>
      </c>
      <c r="O80">
        <v>441</v>
      </c>
      <c r="P80">
        <v>4</v>
      </c>
      <c r="Q80" t="b">
        <v>1</v>
      </c>
      <c r="R80" t="s">
        <v>28</v>
      </c>
      <c r="S80" t="b">
        <v>0</v>
      </c>
      <c r="T80" t="b">
        <v>0</v>
      </c>
      <c r="U80" t="b">
        <v>0</v>
      </c>
      <c r="X80">
        <v>90</v>
      </c>
      <c r="Y80">
        <v>441</v>
      </c>
      <c r="Z80">
        <v>0</v>
      </c>
      <c r="AA80">
        <v>0.23</v>
      </c>
      <c r="AB80">
        <v>1.24</v>
      </c>
      <c r="AC80">
        <v>2294</v>
      </c>
      <c r="AD80">
        <v>2294</v>
      </c>
      <c r="AG80">
        <f>MIN(AC80:AC85)</f>
        <v>2081</v>
      </c>
      <c r="AH80">
        <f t="shared" si="37"/>
        <v>1.102354637193657</v>
      </c>
      <c r="AI80" t="str">
        <f>R80</f>
        <v>A-MILO</v>
      </c>
      <c r="AJ80" t="b">
        <f>Q80</f>
        <v>1</v>
      </c>
      <c r="AK80">
        <f t="shared" si="36"/>
        <v>0</v>
      </c>
    </row>
    <row r="81" spans="1:37" x14ac:dyDescent="0.2">
      <c r="A81">
        <v>834</v>
      </c>
      <c r="B81" t="s">
        <v>428</v>
      </c>
      <c r="C81" t="s">
        <v>128</v>
      </c>
      <c r="D81">
        <v>0</v>
      </c>
      <c r="E81">
        <v>90</v>
      </c>
      <c r="F81">
        <v>8</v>
      </c>
      <c r="G81">
        <v>90</v>
      </c>
      <c r="H81">
        <v>0</v>
      </c>
      <c r="I81">
        <v>95</v>
      </c>
      <c r="J81">
        <v>0.36</v>
      </c>
      <c r="K81">
        <v>11</v>
      </c>
      <c r="L81" t="b">
        <v>0</v>
      </c>
      <c r="M81" t="b">
        <v>0</v>
      </c>
      <c r="N81">
        <v>90</v>
      </c>
      <c r="O81">
        <v>441</v>
      </c>
      <c r="P81">
        <v>4</v>
      </c>
      <c r="Q81" t="b">
        <v>1</v>
      </c>
      <c r="R81" t="s">
        <v>29</v>
      </c>
      <c r="S81" t="b">
        <v>0</v>
      </c>
      <c r="T81" t="b">
        <v>0</v>
      </c>
      <c r="U81" t="b">
        <v>0</v>
      </c>
      <c r="X81">
        <v>90</v>
      </c>
      <c r="Y81">
        <v>441</v>
      </c>
      <c r="Z81">
        <v>0</v>
      </c>
      <c r="AA81">
        <v>3600.08</v>
      </c>
      <c r="AB81">
        <v>3601.56</v>
      </c>
      <c r="AC81">
        <v>2084.77</v>
      </c>
      <c r="AD81">
        <v>2074.4899999999998</v>
      </c>
      <c r="AG81">
        <f>AG80</f>
        <v>2081</v>
      </c>
      <c r="AH81">
        <f t="shared" si="37"/>
        <v>1.0018116290245074</v>
      </c>
      <c r="AI81" t="str">
        <f t="shared" ref="AI81:AI85" si="38">R81</f>
        <v>BQO</v>
      </c>
      <c r="AJ81" t="b">
        <f t="shared" ref="AJ81:AJ85" si="39">Q81</f>
        <v>1</v>
      </c>
      <c r="AK81">
        <f t="shared" si="36"/>
        <v>0</v>
      </c>
    </row>
    <row r="82" spans="1:37" x14ac:dyDescent="0.2">
      <c r="A82">
        <v>835</v>
      </c>
      <c r="B82" t="s">
        <v>429</v>
      </c>
      <c r="C82" t="s">
        <v>128</v>
      </c>
      <c r="D82">
        <v>0</v>
      </c>
      <c r="E82">
        <v>90</v>
      </c>
      <c r="F82">
        <v>8</v>
      </c>
      <c r="G82">
        <v>90</v>
      </c>
      <c r="H82">
        <v>0</v>
      </c>
      <c r="I82">
        <v>95</v>
      </c>
      <c r="J82">
        <v>0.36</v>
      </c>
      <c r="K82">
        <v>11</v>
      </c>
      <c r="L82" t="b">
        <v>0</v>
      </c>
      <c r="M82" t="b">
        <v>0</v>
      </c>
      <c r="N82">
        <v>90</v>
      </c>
      <c r="O82">
        <v>441</v>
      </c>
      <c r="P82">
        <v>4</v>
      </c>
      <c r="Q82" t="b">
        <v>1</v>
      </c>
      <c r="R82" t="s">
        <v>30</v>
      </c>
      <c r="S82" t="b">
        <v>0</v>
      </c>
      <c r="T82" t="b">
        <v>0</v>
      </c>
      <c r="U82" t="b">
        <v>0</v>
      </c>
      <c r="X82">
        <v>90</v>
      </c>
      <c r="Y82">
        <v>441</v>
      </c>
      <c r="Z82">
        <v>0</v>
      </c>
      <c r="AA82">
        <v>31.82</v>
      </c>
      <c r="AB82">
        <v>32.770000000000003</v>
      </c>
      <c r="AC82">
        <v>2110</v>
      </c>
      <c r="AD82">
        <v>2110</v>
      </c>
      <c r="AG82">
        <f>AG81</f>
        <v>2081</v>
      </c>
      <c r="AH82">
        <f t="shared" si="37"/>
        <v>1.0139356078808266</v>
      </c>
      <c r="AI82" t="str">
        <f t="shared" si="38"/>
        <v>MISDO</v>
      </c>
      <c r="AJ82" t="b">
        <f t="shared" si="39"/>
        <v>1</v>
      </c>
      <c r="AK82">
        <f t="shared" si="36"/>
        <v>0</v>
      </c>
    </row>
    <row r="83" spans="1:37" x14ac:dyDescent="0.2">
      <c r="A83">
        <v>836</v>
      </c>
      <c r="B83" t="s">
        <v>430</v>
      </c>
      <c r="C83" t="s">
        <v>128</v>
      </c>
      <c r="D83">
        <v>0</v>
      </c>
      <c r="E83">
        <v>90</v>
      </c>
      <c r="F83">
        <v>8</v>
      </c>
      <c r="G83">
        <v>90</v>
      </c>
      <c r="H83">
        <v>0</v>
      </c>
      <c r="I83">
        <v>95</v>
      </c>
      <c r="J83">
        <v>0.36</v>
      </c>
      <c r="K83">
        <v>11</v>
      </c>
      <c r="L83" t="b">
        <v>0</v>
      </c>
      <c r="M83" t="b">
        <v>0</v>
      </c>
      <c r="N83">
        <v>90</v>
      </c>
      <c r="O83">
        <v>441</v>
      </c>
      <c r="P83">
        <v>4</v>
      </c>
      <c r="Q83" t="b">
        <v>1</v>
      </c>
      <c r="R83" t="s">
        <v>31</v>
      </c>
      <c r="S83" t="b">
        <v>0</v>
      </c>
      <c r="T83" t="b">
        <v>0</v>
      </c>
      <c r="U83" t="b">
        <v>0</v>
      </c>
      <c r="X83">
        <v>90</v>
      </c>
      <c r="Y83">
        <v>441</v>
      </c>
      <c r="Z83">
        <v>0</v>
      </c>
      <c r="AA83">
        <v>32.71</v>
      </c>
      <c r="AB83">
        <v>33.72</v>
      </c>
      <c r="AC83">
        <v>2106.19</v>
      </c>
      <c r="AD83">
        <v>2106.19</v>
      </c>
      <c r="AG83">
        <f>AG82</f>
        <v>2081</v>
      </c>
      <c r="AH83">
        <f t="shared" si="37"/>
        <v>1.0121047573282076</v>
      </c>
      <c r="AI83" t="str">
        <f t="shared" si="38"/>
        <v>RP-MILO</v>
      </c>
      <c r="AJ83" t="b">
        <f t="shared" si="39"/>
        <v>1</v>
      </c>
      <c r="AK83">
        <f t="shared" si="36"/>
        <v>0</v>
      </c>
    </row>
    <row r="84" spans="1:37" x14ac:dyDescent="0.2">
      <c r="A84">
        <v>837</v>
      </c>
      <c r="B84" t="s">
        <v>431</v>
      </c>
      <c r="C84" t="s">
        <v>129</v>
      </c>
      <c r="D84">
        <v>0</v>
      </c>
      <c r="E84">
        <v>90</v>
      </c>
      <c r="F84">
        <v>8</v>
      </c>
      <c r="G84">
        <v>90</v>
      </c>
      <c r="H84">
        <v>0</v>
      </c>
      <c r="I84">
        <v>95</v>
      </c>
      <c r="J84">
        <v>0.36</v>
      </c>
      <c r="K84">
        <v>11</v>
      </c>
      <c r="L84" t="b">
        <v>0</v>
      </c>
      <c r="M84" t="b">
        <v>0</v>
      </c>
      <c r="N84">
        <v>90</v>
      </c>
      <c r="O84">
        <v>441</v>
      </c>
      <c r="P84">
        <v>4</v>
      </c>
      <c r="R84" t="s">
        <v>29</v>
      </c>
      <c r="S84" t="b">
        <v>0</v>
      </c>
      <c r="T84" t="b">
        <v>0</v>
      </c>
      <c r="U84" t="b">
        <v>0</v>
      </c>
      <c r="X84">
        <v>90</v>
      </c>
      <c r="Y84">
        <v>441</v>
      </c>
      <c r="Z84">
        <v>0</v>
      </c>
      <c r="AA84">
        <v>34.46</v>
      </c>
      <c r="AB84">
        <v>36.06</v>
      </c>
      <c r="AC84">
        <v>2081</v>
      </c>
      <c r="AD84">
        <v>2081</v>
      </c>
      <c r="AG84">
        <f>AG83</f>
        <v>2081</v>
      </c>
      <c r="AH84">
        <f t="shared" si="37"/>
        <v>1</v>
      </c>
      <c r="AI84" t="str">
        <f t="shared" si="38"/>
        <v>BQO</v>
      </c>
      <c r="AJ84">
        <f t="shared" si="39"/>
        <v>0</v>
      </c>
      <c r="AK84">
        <f t="shared" si="36"/>
        <v>0</v>
      </c>
    </row>
    <row r="85" spans="1:37" x14ac:dyDescent="0.2">
      <c r="A85">
        <v>838</v>
      </c>
      <c r="B85" t="s">
        <v>432</v>
      </c>
      <c r="C85" t="s">
        <v>347</v>
      </c>
      <c r="D85">
        <v>0</v>
      </c>
      <c r="E85">
        <v>90</v>
      </c>
      <c r="F85">
        <v>8</v>
      </c>
      <c r="G85">
        <v>90</v>
      </c>
      <c r="H85">
        <v>0</v>
      </c>
      <c r="I85">
        <v>95</v>
      </c>
      <c r="J85">
        <v>0.36</v>
      </c>
      <c r="K85">
        <v>11</v>
      </c>
      <c r="L85" t="b">
        <v>0</v>
      </c>
      <c r="M85" t="b">
        <v>0</v>
      </c>
      <c r="N85">
        <v>90</v>
      </c>
      <c r="O85">
        <v>441</v>
      </c>
      <c r="P85">
        <v>4</v>
      </c>
      <c r="Q85" t="b">
        <v>1</v>
      </c>
      <c r="R85" t="s">
        <v>29</v>
      </c>
      <c r="S85" t="b">
        <v>0</v>
      </c>
      <c r="T85" t="b">
        <v>0</v>
      </c>
      <c r="U85" t="b">
        <v>0</v>
      </c>
      <c r="V85" t="s">
        <v>251</v>
      </c>
      <c r="X85">
        <v>90</v>
      </c>
      <c r="Y85">
        <v>441</v>
      </c>
      <c r="Z85">
        <v>0</v>
      </c>
      <c r="AA85">
        <v>17.64</v>
      </c>
      <c r="AB85">
        <v>19.87</v>
      </c>
      <c r="AC85">
        <v>2612.39</v>
      </c>
      <c r="AD85">
        <v>2612.39</v>
      </c>
      <c r="AG85">
        <f>AG84</f>
        <v>2081</v>
      </c>
      <c r="AH85">
        <f t="shared" si="37"/>
        <v>1.2553531955790485</v>
      </c>
      <c r="AI85" t="str">
        <f t="shared" si="38"/>
        <v>BQO</v>
      </c>
      <c r="AJ85" t="b">
        <f t="shared" si="39"/>
        <v>1</v>
      </c>
      <c r="AK85" t="str">
        <f t="shared" si="36"/>
        <v>concave</v>
      </c>
    </row>
    <row r="86" spans="1:37" x14ac:dyDescent="0.2">
      <c r="A86">
        <v>839</v>
      </c>
      <c r="B86" t="s">
        <v>433</v>
      </c>
      <c r="C86" t="s">
        <v>130</v>
      </c>
      <c r="D86">
        <v>0</v>
      </c>
      <c r="E86">
        <v>93</v>
      </c>
      <c r="F86">
        <v>10</v>
      </c>
      <c r="G86">
        <v>93</v>
      </c>
      <c r="H86">
        <v>0</v>
      </c>
      <c r="I86">
        <v>81</v>
      </c>
      <c r="J86">
        <v>0.51</v>
      </c>
      <c r="K86">
        <v>14</v>
      </c>
      <c r="L86" t="b">
        <v>0</v>
      </c>
      <c r="M86" t="b">
        <v>0</v>
      </c>
      <c r="N86">
        <v>93</v>
      </c>
      <c r="O86">
        <v>593</v>
      </c>
      <c r="P86">
        <v>4</v>
      </c>
      <c r="Q86" t="b">
        <v>1</v>
      </c>
      <c r="R86" t="s">
        <v>28</v>
      </c>
      <c r="S86" t="b">
        <v>0</v>
      </c>
      <c r="T86" t="b">
        <v>0</v>
      </c>
      <c r="U86" t="b">
        <v>0</v>
      </c>
      <c r="X86">
        <v>93</v>
      </c>
      <c r="Y86">
        <v>593</v>
      </c>
      <c r="Z86">
        <v>0</v>
      </c>
      <c r="AA86">
        <v>0.23</v>
      </c>
      <c r="AB86">
        <v>1.22</v>
      </c>
      <c r="AC86">
        <v>593</v>
      </c>
      <c r="AD86">
        <v>593</v>
      </c>
      <c r="AG86">
        <f>MIN(AC86:AC91)</f>
        <v>591</v>
      </c>
      <c r="AH86">
        <f t="shared" si="37"/>
        <v>1.0033840947546531</v>
      </c>
      <c r="AI86" t="str">
        <f>R86</f>
        <v>A-MILO</v>
      </c>
      <c r="AJ86" t="b">
        <f>Q86</f>
        <v>1</v>
      </c>
      <c r="AK86">
        <f t="shared" si="36"/>
        <v>0</v>
      </c>
    </row>
    <row r="87" spans="1:37" x14ac:dyDescent="0.2">
      <c r="A87">
        <v>840</v>
      </c>
      <c r="B87" t="s">
        <v>434</v>
      </c>
      <c r="C87" t="s">
        <v>130</v>
      </c>
      <c r="D87">
        <v>0</v>
      </c>
      <c r="E87">
        <v>93</v>
      </c>
      <c r="F87">
        <v>10</v>
      </c>
      <c r="G87">
        <v>93</v>
      </c>
      <c r="H87">
        <v>0</v>
      </c>
      <c r="I87">
        <v>81</v>
      </c>
      <c r="J87">
        <v>0.51</v>
      </c>
      <c r="K87">
        <v>14</v>
      </c>
      <c r="L87" t="b">
        <v>0</v>
      </c>
      <c r="M87" t="b">
        <v>0</v>
      </c>
      <c r="N87">
        <v>93</v>
      </c>
      <c r="O87">
        <v>593</v>
      </c>
      <c r="P87">
        <v>4</v>
      </c>
      <c r="Q87" t="b">
        <v>1</v>
      </c>
      <c r="R87" t="s">
        <v>29</v>
      </c>
      <c r="S87" t="b">
        <v>0</v>
      </c>
      <c r="T87" t="b">
        <v>0</v>
      </c>
      <c r="U87" t="b">
        <v>0</v>
      </c>
      <c r="X87">
        <v>93</v>
      </c>
      <c r="Y87">
        <v>593</v>
      </c>
      <c r="Z87">
        <v>0</v>
      </c>
      <c r="AA87">
        <v>3600.08</v>
      </c>
      <c r="AB87">
        <v>3606.48</v>
      </c>
      <c r="AC87">
        <v>592.94000000000005</v>
      </c>
      <c r="AD87">
        <v>591</v>
      </c>
      <c r="AG87">
        <f>AG86</f>
        <v>591</v>
      </c>
      <c r="AH87">
        <f t="shared" si="37"/>
        <v>1.0032825719120135</v>
      </c>
      <c r="AI87" t="str">
        <f t="shared" ref="AI87:AI91" si="40">R87</f>
        <v>BQO</v>
      </c>
      <c r="AJ87" t="b">
        <f t="shared" ref="AJ87:AJ91" si="41">Q87</f>
        <v>1</v>
      </c>
      <c r="AK87">
        <f t="shared" si="36"/>
        <v>0</v>
      </c>
    </row>
    <row r="88" spans="1:37" x14ac:dyDescent="0.2">
      <c r="A88">
        <v>841</v>
      </c>
      <c r="B88" t="s">
        <v>435</v>
      </c>
      <c r="C88" t="s">
        <v>130</v>
      </c>
      <c r="D88">
        <v>0</v>
      </c>
      <c r="E88">
        <v>93</v>
      </c>
      <c r="F88">
        <v>10</v>
      </c>
      <c r="G88">
        <v>93</v>
      </c>
      <c r="H88">
        <v>0</v>
      </c>
      <c r="I88">
        <v>81</v>
      </c>
      <c r="J88">
        <v>0.51</v>
      </c>
      <c r="K88">
        <v>14</v>
      </c>
      <c r="L88" t="b">
        <v>0</v>
      </c>
      <c r="M88" t="b">
        <v>0</v>
      </c>
      <c r="N88">
        <v>93</v>
      </c>
      <c r="O88">
        <v>593</v>
      </c>
      <c r="P88">
        <v>4</v>
      </c>
      <c r="Q88" t="b">
        <v>1</v>
      </c>
      <c r="R88" t="s">
        <v>30</v>
      </c>
      <c r="S88" t="b">
        <v>0</v>
      </c>
      <c r="T88" t="b">
        <v>0</v>
      </c>
      <c r="U88" t="b">
        <v>0</v>
      </c>
      <c r="X88">
        <v>93</v>
      </c>
      <c r="Y88">
        <v>593</v>
      </c>
      <c r="Z88">
        <v>0</v>
      </c>
      <c r="AA88">
        <v>24.21</v>
      </c>
      <c r="AB88">
        <v>25.21</v>
      </c>
      <c r="AC88">
        <v>593</v>
      </c>
      <c r="AD88">
        <v>593</v>
      </c>
      <c r="AG88">
        <f>AG87</f>
        <v>591</v>
      </c>
      <c r="AH88">
        <f t="shared" si="37"/>
        <v>1.0033840947546531</v>
      </c>
      <c r="AI88" t="str">
        <f t="shared" si="40"/>
        <v>MISDO</v>
      </c>
      <c r="AJ88" t="b">
        <f t="shared" si="41"/>
        <v>1</v>
      </c>
      <c r="AK88">
        <f t="shared" si="36"/>
        <v>0</v>
      </c>
    </row>
    <row r="89" spans="1:37" x14ac:dyDescent="0.2">
      <c r="A89">
        <v>842</v>
      </c>
      <c r="B89" t="s">
        <v>436</v>
      </c>
      <c r="C89" t="s">
        <v>130</v>
      </c>
      <c r="D89">
        <v>0</v>
      </c>
      <c r="E89">
        <v>93</v>
      </c>
      <c r="F89">
        <v>10</v>
      </c>
      <c r="G89">
        <v>93</v>
      </c>
      <c r="H89">
        <v>0</v>
      </c>
      <c r="I89">
        <v>81</v>
      </c>
      <c r="J89">
        <v>0.51</v>
      </c>
      <c r="K89">
        <v>14</v>
      </c>
      <c r="L89" t="b">
        <v>0</v>
      </c>
      <c r="M89" t="b">
        <v>0</v>
      </c>
      <c r="N89">
        <v>93</v>
      </c>
      <c r="O89">
        <v>593</v>
      </c>
      <c r="P89">
        <v>4</v>
      </c>
      <c r="Q89" t="b">
        <v>1</v>
      </c>
      <c r="R89" t="s">
        <v>31</v>
      </c>
      <c r="S89" t="b">
        <v>0</v>
      </c>
      <c r="T89" t="b">
        <v>0</v>
      </c>
      <c r="U89" t="b">
        <v>0</v>
      </c>
      <c r="X89">
        <v>93</v>
      </c>
      <c r="Y89">
        <v>593</v>
      </c>
      <c r="Z89">
        <v>0</v>
      </c>
      <c r="AA89">
        <v>3600.68</v>
      </c>
      <c r="AB89">
        <v>3602.35</v>
      </c>
      <c r="AC89">
        <v>593</v>
      </c>
      <c r="AD89">
        <v>0</v>
      </c>
      <c r="AG89">
        <f>AG88</f>
        <v>591</v>
      </c>
      <c r="AH89">
        <f t="shared" si="37"/>
        <v>1.0033840947546531</v>
      </c>
      <c r="AI89" t="str">
        <f t="shared" si="40"/>
        <v>RP-MILO</v>
      </c>
      <c r="AJ89" t="b">
        <f t="shared" si="41"/>
        <v>1</v>
      </c>
      <c r="AK89">
        <f t="shared" si="36"/>
        <v>0</v>
      </c>
    </row>
    <row r="90" spans="1:37" x14ac:dyDescent="0.2">
      <c r="A90">
        <v>843</v>
      </c>
      <c r="B90" t="s">
        <v>437</v>
      </c>
      <c r="C90" t="s">
        <v>131</v>
      </c>
      <c r="D90">
        <v>0</v>
      </c>
      <c r="E90">
        <v>93</v>
      </c>
      <c r="F90">
        <v>10</v>
      </c>
      <c r="G90">
        <v>93</v>
      </c>
      <c r="H90">
        <v>0</v>
      </c>
      <c r="I90">
        <v>81</v>
      </c>
      <c r="J90">
        <v>0.51</v>
      </c>
      <c r="K90">
        <v>14</v>
      </c>
      <c r="L90" t="b">
        <v>0</v>
      </c>
      <c r="M90" t="b">
        <v>0</v>
      </c>
      <c r="N90">
        <v>93</v>
      </c>
      <c r="O90">
        <v>593</v>
      </c>
      <c r="P90">
        <v>4</v>
      </c>
      <c r="R90" t="s">
        <v>29</v>
      </c>
      <c r="S90" t="b">
        <v>0</v>
      </c>
      <c r="T90" t="b">
        <v>0</v>
      </c>
      <c r="U90" t="b">
        <v>0</v>
      </c>
      <c r="X90">
        <v>93</v>
      </c>
      <c r="Y90">
        <v>593</v>
      </c>
      <c r="Z90">
        <v>0</v>
      </c>
      <c r="AA90">
        <v>2.63</v>
      </c>
      <c r="AB90">
        <v>4.28</v>
      </c>
      <c r="AC90">
        <v>591</v>
      </c>
      <c r="AD90">
        <v>591</v>
      </c>
      <c r="AG90">
        <f>AG89</f>
        <v>591</v>
      </c>
      <c r="AH90">
        <f t="shared" si="37"/>
        <v>1</v>
      </c>
      <c r="AI90" t="str">
        <f t="shared" si="40"/>
        <v>BQO</v>
      </c>
      <c r="AJ90">
        <f t="shared" si="41"/>
        <v>0</v>
      </c>
      <c r="AK90">
        <f t="shared" si="36"/>
        <v>0</v>
      </c>
    </row>
    <row r="91" spans="1:37" x14ac:dyDescent="0.2">
      <c r="A91">
        <v>844</v>
      </c>
      <c r="B91" t="s">
        <v>438</v>
      </c>
      <c r="C91" t="s">
        <v>348</v>
      </c>
      <c r="D91">
        <v>0</v>
      </c>
      <c r="E91">
        <v>93</v>
      </c>
      <c r="F91">
        <v>10</v>
      </c>
      <c r="G91">
        <v>93</v>
      </c>
      <c r="H91">
        <v>0</v>
      </c>
      <c r="I91">
        <v>81</v>
      </c>
      <c r="J91">
        <v>0.51</v>
      </c>
      <c r="K91">
        <v>14</v>
      </c>
      <c r="L91" t="b">
        <v>0</v>
      </c>
      <c r="M91" t="b">
        <v>0</v>
      </c>
      <c r="N91">
        <v>93</v>
      </c>
      <c r="O91">
        <v>593</v>
      </c>
      <c r="P91">
        <v>4</v>
      </c>
      <c r="Q91" t="b">
        <v>1</v>
      </c>
      <c r="R91" t="s">
        <v>29</v>
      </c>
      <c r="S91" t="b">
        <v>0</v>
      </c>
      <c r="T91" t="b">
        <v>0</v>
      </c>
      <c r="U91" t="b">
        <v>0</v>
      </c>
      <c r="V91" t="s">
        <v>251</v>
      </c>
      <c r="X91">
        <v>93</v>
      </c>
      <c r="Y91">
        <v>593</v>
      </c>
      <c r="Z91">
        <v>0</v>
      </c>
      <c r="AA91">
        <v>14.66</v>
      </c>
      <c r="AB91">
        <v>16.600000000000001</v>
      </c>
      <c r="AC91">
        <v>1150.8399999999999</v>
      </c>
      <c r="AD91">
        <v>1150.8399999999999</v>
      </c>
      <c r="AG91">
        <f>AG90</f>
        <v>591</v>
      </c>
      <c r="AH91">
        <f t="shared" si="37"/>
        <v>1.9472758037225042</v>
      </c>
      <c r="AI91" t="str">
        <f t="shared" si="40"/>
        <v>BQO</v>
      </c>
      <c r="AJ91" t="b">
        <f t="shared" si="41"/>
        <v>1</v>
      </c>
      <c r="AK91" t="str">
        <f t="shared" si="36"/>
        <v>concave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D00F-E102-944E-8B2D-AF8E1FDAC162}">
  <dimension ref="A1:AQ73"/>
  <sheetViews>
    <sheetView topLeftCell="T1" workbookViewId="0">
      <selection activeCell="AF66" sqref="AF66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101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132</v>
      </c>
      <c r="AH1" t="s">
        <v>133</v>
      </c>
      <c r="AI1" t="str">
        <f>R1</f>
        <v>Method</v>
      </c>
      <c r="AJ1" t="str">
        <f>Q1</f>
        <v>Relaxed</v>
      </c>
      <c r="AK1" t="str">
        <f t="shared" ref="AK1:AK64" si="0">V1</f>
        <v>Curvature Type</v>
      </c>
    </row>
    <row r="2" spans="1:43" x14ac:dyDescent="0.2">
      <c r="A2">
        <v>845</v>
      </c>
      <c r="B2" t="s">
        <v>439</v>
      </c>
      <c r="C2" t="s">
        <v>140</v>
      </c>
      <c r="D2">
        <v>0</v>
      </c>
      <c r="E2">
        <v>50</v>
      </c>
      <c r="F2">
        <v>9</v>
      </c>
      <c r="G2">
        <v>50</v>
      </c>
      <c r="H2">
        <v>2</v>
      </c>
      <c r="I2">
        <v>92</v>
      </c>
      <c r="J2">
        <v>0.46</v>
      </c>
      <c r="K2">
        <v>19</v>
      </c>
      <c r="L2" t="b">
        <v>0</v>
      </c>
      <c r="M2" t="b">
        <v>0</v>
      </c>
      <c r="N2">
        <v>50</v>
      </c>
      <c r="O2">
        <v>238</v>
      </c>
      <c r="P2">
        <v>4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50</v>
      </c>
      <c r="Y2">
        <v>238</v>
      </c>
      <c r="Z2">
        <v>0</v>
      </c>
      <c r="AA2">
        <v>0.1</v>
      </c>
      <c r="AB2">
        <v>0.98</v>
      </c>
      <c r="AC2">
        <v>1316</v>
      </c>
      <c r="AD2">
        <v>1316</v>
      </c>
      <c r="AG2">
        <f>MIN(AC2:AC7)</f>
        <v>1184</v>
      </c>
      <c r="AH2">
        <f>AC2/AG2</f>
        <v>1.1114864864864864</v>
      </c>
      <c r="AI2" t="str">
        <f>R2</f>
        <v>A-MILO</v>
      </c>
      <c r="AJ2" t="b">
        <f>Q2</f>
        <v>1</v>
      </c>
      <c r="AK2">
        <f t="shared" si="0"/>
        <v>0</v>
      </c>
      <c r="AN2">
        <f>GEOMEAN(AH2,AH8,AH14,AH20,AH26,AH32,AH38,AH44,AH50,AH56,AH62,AH68,AH74,AH80,AH86)</f>
        <v>1.1177209022490011</v>
      </c>
      <c r="AO2" t="s">
        <v>28</v>
      </c>
      <c r="AP2" t="b">
        <v>1</v>
      </c>
      <c r="AQ2">
        <f>AK2</f>
        <v>0</v>
      </c>
    </row>
    <row r="3" spans="1:43" x14ac:dyDescent="0.2">
      <c r="A3">
        <v>846</v>
      </c>
      <c r="B3" t="s">
        <v>440</v>
      </c>
      <c r="C3" t="s">
        <v>140</v>
      </c>
      <c r="D3">
        <v>0</v>
      </c>
      <c r="E3">
        <v>50</v>
      </c>
      <c r="F3">
        <v>9</v>
      </c>
      <c r="G3">
        <v>50</v>
      </c>
      <c r="H3">
        <v>2</v>
      </c>
      <c r="I3">
        <v>92</v>
      </c>
      <c r="J3">
        <v>0.46</v>
      </c>
      <c r="K3">
        <v>19</v>
      </c>
      <c r="L3" t="b">
        <v>0</v>
      </c>
      <c r="M3" t="b">
        <v>0</v>
      </c>
      <c r="N3">
        <v>50</v>
      </c>
      <c r="O3">
        <v>238</v>
      </c>
      <c r="P3">
        <v>4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50</v>
      </c>
      <c r="Y3">
        <v>238</v>
      </c>
      <c r="Z3">
        <v>0</v>
      </c>
      <c r="AA3">
        <v>147.69</v>
      </c>
      <c r="AB3">
        <v>148.68</v>
      </c>
      <c r="AC3">
        <v>1184</v>
      </c>
      <c r="AD3">
        <v>1184</v>
      </c>
      <c r="AG3">
        <f>AG2</f>
        <v>1184</v>
      </c>
      <c r="AH3">
        <f t="shared" ref="AH3:AH66" si="1">AC3/AG3</f>
        <v>1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>GEOMEAN(AH3,AH9,AH15,AH21,AH27,AH33,AH39,AH45,AH51,AH57,AH63,AH69,AH75,AH81,AH87)</f>
        <v>1.0033441613273029</v>
      </c>
      <c r="AO3" t="s">
        <v>29</v>
      </c>
      <c r="AP3" t="b">
        <v>1</v>
      </c>
      <c r="AQ3">
        <f t="shared" ref="AQ3:AQ7" si="4">AK3</f>
        <v>0</v>
      </c>
    </row>
    <row r="4" spans="1:43" x14ac:dyDescent="0.2">
      <c r="A4">
        <v>847</v>
      </c>
      <c r="B4" t="s">
        <v>441</v>
      </c>
      <c r="C4" t="s">
        <v>140</v>
      </c>
      <c r="D4">
        <v>0</v>
      </c>
      <c r="E4">
        <v>50</v>
      </c>
      <c r="F4">
        <v>9</v>
      </c>
      <c r="G4">
        <v>50</v>
      </c>
      <c r="H4">
        <v>2</v>
      </c>
      <c r="I4">
        <v>92</v>
      </c>
      <c r="J4">
        <v>0.46</v>
      </c>
      <c r="K4">
        <v>19</v>
      </c>
      <c r="L4" t="b">
        <v>0</v>
      </c>
      <c r="M4" t="b">
        <v>0</v>
      </c>
      <c r="N4">
        <v>50</v>
      </c>
      <c r="O4">
        <v>238</v>
      </c>
      <c r="P4">
        <v>4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50</v>
      </c>
      <c r="Y4">
        <v>238</v>
      </c>
      <c r="Z4">
        <v>0</v>
      </c>
      <c r="AA4">
        <v>2.35</v>
      </c>
      <c r="AB4">
        <v>3.29</v>
      </c>
      <c r="AC4">
        <v>1192.81</v>
      </c>
      <c r="AD4">
        <v>1192.81</v>
      </c>
      <c r="AG4">
        <f>AG3</f>
        <v>1184</v>
      </c>
      <c r="AH4">
        <f t="shared" si="1"/>
        <v>1.0074408783783784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ref="AN4:AN7" si="5">GEOMEAN(AH4,AH10,AH16,AH22,AH28,AH34,AH40,AH46,AH52,AH58,AH64,AH70,AH76,AH82,AH88)</f>
        <v>1.0093519942064382</v>
      </c>
      <c r="AO4" t="s">
        <v>30</v>
      </c>
      <c r="AP4" t="b">
        <v>1</v>
      </c>
      <c r="AQ4">
        <f t="shared" si="4"/>
        <v>0</v>
      </c>
    </row>
    <row r="5" spans="1:43" x14ac:dyDescent="0.2">
      <c r="A5">
        <v>848</v>
      </c>
      <c r="B5" t="s">
        <v>442</v>
      </c>
      <c r="C5" t="s">
        <v>140</v>
      </c>
      <c r="D5">
        <v>0</v>
      </c>
      <c r="E5">
        <v>50</v>
      </c>
      <c r="F5">
        <v>9</v>
      </c>
      <c r="G5">
        <v>50</v>
      </c>
      <c r="H5">
        <v>2</v>
      </c>
      <c r="I5">
        <v>92</v>
      </c>
      <c r="J5">
        <v>0.46</v>
      </c>
      <c r="K5">
        <v>19</v>
      </c>
      <c r="L5" t="b">
        <v>0</v>
      </c>
      <c r="M5" t="b">
        <v>0</v>
      </c>
      <c r="N5">
        <v>50</v>
      </c>
      <c r="O5">
        <v>238</v>
      </c>
      <c r="P5">
        <v>4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50</v>
      </c>
      <c r="Y5">
        <v>238</v>
      </c>
      <c r="Z5">
        <v>0</v>
      </c>
      <c r="AA5">
        <v>1.34</v>
      </c>
      <c r="AB5">
        <v>2.21</v>
      </c>
      <c r="AC5">
        <v>1206.67</v>
      </c>
      <c r="AD5">
        <v>1206.67</v>
      </c>
      <c r="AG5">
        <f>AG4</f>
        <v>1184</v>
      </c>
      <c r="AH5">
        <f t="shared" si="1"/>
        <v>1.0191469594594595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5"/>
        <v>1.0305023085952161</v>
      </c>
      <c r="AO5" t="s">
        <v>31</v>
      </c>
      <c r="AP5" t="b">
        <v>1</v>
      </c>
      <c r="AQ5">
        <f t="shared" si="4"/>
        <v>0</v>
      </c>
    </row>
    <row r="6" spans="1:43" x14ac:dyDescent="0.2">
      <c r="A6">
        <v>849</v>
      </c>
      <c r="B6" t="s">
        <v>443</v>
      </c>
      <c r="C6" t="s">
        <v>141</v>
      </c>
      <c r="D6">
        <v>0</v>
      </c>
      <c r="E6">
        <v>50</v>
      </c>
      <c r="F6">
        <v>9</v>
      </c>
      <c r="G6">
        <v>50</v>
      </c>
      <c r="H6">
        <v>2</v>
      </c>
      <c r="I6">
        <v>92</v>
      </c>
      <c r="J6">
        <v>0.46</v>
      </c>
      <c r="K6">
        <v>19</v>
      </c>
      <c r="L6" t="b">
        <v>0</v>
      </c>
      <c r="M6" t="b">
        <v>0</v>
      </c>
      <c r="N6">
        <v>50</v>
      </c>
      <c r="O6">
        <v>238</v>
      </c>
      <c r="P6">
        <v>4</v>
      </c>
      <c r="R6" t="s">
        <v>29</v>
      </c>
      <c r="S6" t="b">
        <v>0</v>
      </c>
      <c r="T6" t="b">
        <v>0</v>
      </c>
      <c r="U6" t="b">
        <v>0</v>
      </c>
      <c r="X6">
        <v>50</v>
      </c>
      <c r="Y6">
        <v>238</v>
      </c>
      <c r="Z6">
        <v>0</v>
      </c>
      <c r="AA6">
        <v>10.81</v>
      </c>
      <c r="AB6">
        <v>11.79</v>
      </c>
      <c r="AC6">
        <v>1184</v>
      </c>
      <c r="AD6">
        <v>1184</v>
      </c>
      <c r="AG6">
        <f>AG5</f>
        <v>1184</v>
      </c>
      <c r="AH6">
        <f t="shared" si="1"/>
        <v>1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5"/>
        <v>1.000294528375085</v>
      </c>
      <c r="AO6" t="s">
        <v>29</v>
      </c>
      <c r="AP6" t="b">
        <v>1</v>
      </c>
      <c r="AQ6">
        <f t="shared" si="4"/>
        <v>0</v>
      </c>
    </row>
    <row r="7" spans="1:43" x14ac:dyDescent="0.2">
      <c r="A7">
        <v>850</v>
      </c>
      <c r="B7" t="s">
        <v>444</v>
      </c>
      <c r="C7" t="s">
        <v>322</v>
      </c>
      <c r="D7">
        <v>0</v>
      </c>
      <c r="E7">
        <v>50</v>
      </c>
      <c r="F7">
        <v>9</v>
      </c>
      <c r="G7">
        <v>50</v>
      </c>
      <c r="H7">
        <v>2</v>
      </c>
      <c r="I7">
        <v>92</v>
      </c>
      <c r="J7">
        <v>0.46</v>
      </c>
      <c r="K7">
        <v>19</v>
      </c>
      <c r="L7" t="b">
        <v>0</v>
      </c>
      <c r="M7" t="b">
        <v>0</v>
      </c>
      <c r="N7">
        <v>50</v>
      </c>
      <c r="O7">
        <v>238</v>
      </c>
      <c r="P7">
        <v>4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251</v>
      </c>
      <c r="X7">
        <v>50</v>
      </c>
      <c r="Y7">
        <v>238</v>
      </c>
      <c r="Z7">
        <v>0</v>
      </c>
      <c r="AA7">
        <v>2.2000000000000002</v>
      </c>
      <c r="AB7">
        <v>4.22</v>
      </c>
      <c r="AC7">
        <v>1456.36</v>
      </c>
      <c r="AD7">
        <v>1456.36</v>
      </c>
      <c r="AG7">
        <f>AG6</f>
        <v>1184</v>
      </c>
      <c r="AH7">
        <f t="shared" si="1"/>
        <v>1.2300337837837838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5"/>
        <v>1.2882233662951084</v>
      </c>
      <c r="AO7" t="s">
        <v>29</v>
      </c>
      <c r="AP7" t="b">
        <v>1</v>
      </c>
      <c r="AQ7" t="str">
        <f t="shared" si="4"/>
        <v>concave</v>
      </c>
    </row>
    <row r="8" spans="1:43" x14ac:dyDescent="0.2">
      <c r="A8">
        <v>851</v>
      </c>
      <c r="B8" t="s">
        <v>445</v>
      </c>
      <c r="C8" t="s">
        <v>142</v>
      </c>
      <c r="D8">
        <v>0</v>
      </c>
      <c r="E8">
        <v>50</v>
      </c>
      <c r="F8">
        <v>8</v>
      </c>
      <c r="G8">
        <v>50</v>
      </c>
      <c r="H8">
        <v>2</v>
      </c>
      <c r="I8">
        <v>92</v>
      </c>
      <c r="J8">
        <v>0.51</v>
      </c>
      <c r="K8">
        <v>20</v>
      </c>
      <c r="L8" t="b">
        <v>0</v>
      </c>
      <c r="M8" t="b">
        <v>0</v>
      </c>
      <c r="N8">
        <v>50</v>
      </c>
      <c r="O8">
        <v>249</v>
      </c>
      <c r="P8">
        <v>4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50</v>
      </c>
      <c r="Y8">
        <v>249</v>
      </c>
      <c r="Z8">
        <v>0</v>
      </c>
      <c r="AA8">
        <v>0.1</v>
      </c>
      <c r="AB8">
        <v>0.95</v>
      </c>
      <c r="AC8">
        <v>1246</v>
      </c>
      <c r="AD8">
        <v>1246</v>
      </c>
      <c r="AG8">
        <f>MIN(AC8:AC13)</f>
        <v>1137</v>
      </c>
      <c r="AH8">
        <f t="shared" si="1"/>
        <v>1.0958663148636762</v>
      </c>
      <c r="AI8" t="str">
        <f>R8</f>
        <v>A-MILO</v>
      </c>
      <c r="AJ8" t="b">
        <f>Q8</f>
        <v>1</v>
      </c>
      <c r="AK8">
        <f t="shared" si="0"/>
        <v>0</v>
      </c>
    </row>
    <row r="9" spans="1:43" x14ac:dyDescent="0.2">
      <c r="A9">
        <v>852</v>
      </c>
      <c r="B9" t="s">
        <v>446</v>
      </c>
      <c r="C9" t="s">
        <v>142</v>
      </c>
      <c r="D9">
        <v>0</v>
      </c>
      <c r="E9">
        <v>50</v>
      </c>
      <c r="F9">
        <v>8</v>
      </c>
      <c r="G9">
        <v>50</v>
      </c>
      <c r="H9">
        <v>2</v>
      </c>
      <c r="I9">
        <v>92</v>
      </c>
      <c r="J9">
        <v>0.51</v>
      </c>
      <c r="K9">
        <v>20</v>
      </c>
      <c r="L9" t="b">
        <v>0</v>
      </c>
      <c r="M9" t="b">
        <v>0</v>
      </c>
      <c r="N9">
        <v>50</v>
      </c>
      <c r="O9">
        <v>249</v>
      </c>
      <c r="P9">
        <v>4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50</v>
      </c>
      <c r="Y9">
        <v>249</v>
      </c>
      <c r="Z9">
        <v>0</v>
      </c>
      <c r="AA9">
        <v>417.84</v>
      </c>
      <c r="AB9">
        <v>418.66</v>
      </c>
      <c r="AC9">
        <v>1137</v>
      </c>
      <c r="AD9">
        <v>1137</v>
      </c>
      <c r="AG9">
        <f>AG8</f>
        <v>1137</v>
      </c>
      <c r="AH9">
        <f t="shared" si="1"/>
        <v>1</v>
      </c>
      <c r="AI9" t="str">
        <f t="shared" ref="AI9:AI13" si="6">R9</f>
        <v>BQO</v>
      </c>
      <c r="AJ9" t="b">
        <f t="shared" ref="AJ9:AJ13" si="7">Q9</f>
        <v>1</v>
      </c>
      <c r="AK9">
        <f t="shared" si="0"/>
        <v>0</v>
      </c>
    </row>
    <row r="10" spans="1:43" x14ac:dyDescent="0.2">
      <c r="A10">
        <v>853</v>
      </c>
      <c r="B10" t="s">
        <v>447</v>
      </c>
      <c r="C10" t="s">
        <v>142</v>
      </c>
      <c r="D10">
        <v>0</v>
      </c>
      <c r="E10">
        <v>50</v>
      </c>
      <c r="F10">
        <v>8</v>
      </c>
      <c r="G10">
        <v>50</v>
      </c>
      <c r="H10">
        <v>2</v>
      </c>
      <c r="I10">
        <v>92</v>
      </c>
      <c r="J10">
        <v>0.51</v>
      </c>
      <c r="K10">
        <v>20</v>
      </c>
      <c r="L10" t="b">
        <v>0</v>
      </c>
      <c r="M10" t="b">
        <v>0</v>
      </c>
      <c r="N10">
        <v>50</v>
      </c>
      <c r="O10">
        <v>249</v>
      </c>
      <c r="P10">
        <v>4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50</v>
      </c>
      <c r="Y10">
        <v>249</v>
      </c>
      <c r="Z10">
        <v>0</v>
      </c>
      <c r="AA10">
        <v>2.3199999999999998</v>
      </c>
      <c r="AB10">
        <v>3.22</v>
      </c>
      <c r="AC10">
        <v>1153.42</v>
      </c>
      <c r="AD10">
        <v>1153.42</v>
      </c>
      <c r="AG10">
        <f>AG9</f>
        <v>1137</v>
      </c>
      <c r="AH10">
        <f t="shared" si="1"/>
        <v>1.0144415127528585</v>
      </c>
      <c r="AI10" t="str">
        <f t="shared" si="6"/>
        <v>MISDO</v>
      </c>
      <c r="AJ10" t="b">
        <f t="shared" si="7"/>
        <v>1</v>
      </c>
      <c r="AK10">
        <f t="shared" si="0"/>
        <v>0</v>
      </c>
    </row>
    <row r="11" spans="1:43" x14ac:dyDescent="0.2">
      <c r="A11">
        <v>854</v>
      </c>
      <c r="B11" t="s">
        <v>448</v>
      </c>
      <c r="C11" t="s">
        <v>142</v>
      </c>
      <c r="D11">
        <v>0</v>
      </c>
      <c r="E11">
        <v>50</v>
      </c>
      <c r="F11">
        <v>8</v>
      </c>
      <c r="G11">
        <v>50</v>
      </c>
      <c r="H11">
        <v>2</v>
      </c>
      <c r="I11">
        <v>92</v>
      </c>
      <c r="J11">
        <v>0.51</v>
      </c>
      <c r="K11">
        <v>20</v>
      </c>
      <c r="L11" t="b">
        <v>0</v>
      </c>
      <c r="M11" t="b">
        <v>0</v>
      </c>
      <c r="N11">
        <v>50</v>
      </c>
      <c r="O11">
        <v>249</v>
      </c>
      <c r="P11">
        <v>4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50</v>
      </c>
      <c r="Y11">
        <v>249</v>
      </c>
      <c r="Z11">
        <v>0</v>
      </c>
      <c r="AA11">
        <v>36.450000000000003</v>
      </c>
      <c r="AB11">
        <v>37.31</v>
      </c>
      <c r="AC11">
        <v>1148.95</v>
      </c>
      <c r="AD11">
        <v>1148.95</v>
      </c>
      <c r="AG11">
        <f>AG10</f>
        <v>1137</v>
      </c>
      <c r="AH11">
        <f t="shared" si="1"/>
        <v>1.0105101143359718</v>
      </c>
      <c r="AI11" t="str">
        <f t="shared" si="6"/>
        <v>RP-MILO</v>
      </c>
      <c r="AJ11" t="b">
        <f t="shared" si="7"/>
        <v>1</v>
      </c>
      <c r="AK11">
        <f t="shared" si="0"/>
        <v>0</v>
      </c>
    </row>
    <row r="12" spans="1:43" x14ac:dyDescent="0.2">
      <c r="A12">
        <v>855</v>
      </c>
      <c r="B12" t="s">
        <v>449</v>
      </c>
      <c r="C12" t="s">
        <v>143</v>
      </c>
      <c r="D12">
        <v>0</v>
      </c>
      <c r="E12">
        <v>50</v>
      </c>
      <c r="F12">
        <v>8</v>
      </c>
      <c r="G12">
        <v>50</v>
      </c>
      <c r="H12">
        <v>2</v>
      </c>
      <c r="I12">
        <v>92</v>
      </c>
      <c r="J12">
        <v>0.51</v>
      </c>
      <c r="K12">
        <v>20</v>
      </c>
      <c r="L12" t="b">
        <v>0</v>
      </c>
      <c r="M12" t="b">
        <v>0</v>
      </c>
      <c r="N12">
        <v>50</v>
      </c>
      <c r="O12">
        <v>249</v>
      </c>
      <c r="P12">
        <v>4</v>
      </c>
      <c r="R12" t="s">
        <v>29</v>
      </c>
      <c r="S12" t="b">
        <v>0</v>
      </c>
      <c r="T12" t="b">
        <v>0</v>
      </c>
      <c r="U12" t="b">
        <v>0</v>
      </c>
      <c r="X12">
        <v>50</v>
      </c>
      <c r="Y12">
        <v>249</v>
      </c>
      <c r="Z12">
        <v>0</v>
      </c>
      <c r="AA12">
        <v>14.92</v>
      </c>
      <c r="AB12">
        <v>15.9</v>
      </c>
      <c r="AC12">
        <v>1137</v>
      </c>
      <c r="AD12">
        <v>1137</v>
      </c>
      <c r="AG12">
        <f>AG11</f>
        <v>1137</v>
      </c>
      <c r="AH12">
        <f t="shared" si="1"/>
        <v>1</v>
      </c>
      <c r="AI12" t="str">
        <f t="shared" si="6"/>
        <v>BQO</v>
      </c>
      <c r="AJ12">
        <f t="shared" si="7"/>
        <v>0</v>
      </c>
      <c r="AK12">
        <f t="shared" si="0"/>
        <v>0</v>
      </c>
    </row>
    <row r="13" spans="1:43" x14ac:dyDescent="0.2">
      <c r="A13">
        <v>856</v>
      </c>
      <c r="B13" t="s">
        <v>450</v>
      </c>
      <c r="C13" t="s">
        <v>323</v>
      </c>
      <c r="D13">
        <v>0</v>
      </c>
      <c r="E13">
        <v>50</v>
      </c>
      <c r="F13">
        <v>8</v>
      </c>
      <c r="G13">
        <v>50</v>
      </c>
      <c r="H13">
        <v>2</v>
      </c>
      <c r="I13">
        <v>92</v>
      </c>
      <c r="J13">
        <v>0.51</v>
      </c>
      <c r="K13">
        <v>20</v>
      </c>
      <c r="L13" t="b">
        <v>0</v>
      </c>
      <c r="M13" t="b">
        <v>0</v>
      </c>
      <c r="N13">
        <v>50</v>
      </c>
      <c r="O13">
        <v>249</v>
      </c>
      <c r="P13">
        <v>4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251</v>
      </c>
      <c r="X13">
        <v>50</v>
      </c>
      <c r="Y13">
        <v>249</v>
      </c>
      <c r="Z13">
        <v>0</v>
      </c>
      <c r="AA13">
        <v>2.33</v>
      </c>
      <c r="AB13">
        <v>4.3600000000000003</v>
      </c>
      <c r="AC13">
        <v>1434.86</v>
      </c>
      <c r="AD13">
        <v>1434.86</v>
      </c>
      <c r="AG13">
        <f>AG12</f>
        <v>1137</v>
      </c>
      <c r="AH13">
        <f t="shared" si="1"/>
        <v>1.2619700967458223</v>
      </c>
      <c r="AI13" t="str">
        <f t="shared" si="6"/>
        <v>BQO</v>
      </c>
      <c r="AJ13" t="b">
        <f t="shared" si="7"/>
        <v>1</v>
      </c>
      <c r="AK13" t="str">
        <f t="shared" si="0"/>
        <v>concave</v>
      </c>
    </row>
    <row r="14" spans="1:43" x14ac:dyDescent="0.2">
      <c r="A14">
        <v>857</v>
      </c>
      <c r="B14" t="s">
        <v>451</v>
      </c>
      <c r="C14" t="s">
        <v>144</v>
      </c>
      <c r="D14">
        <v>0</v>
      </c>
      <c r="E14">
        <v>52</v>
      </c>
      <c r="F14">
        <v>6</v>
      </c>
      <c r="G14">
        <v>52</v>
      </c>
      <c r="H14">
        <v>0</v>
      </c>
      <c r="I14">
        <v>88</v>
      </c>
      <c r="J14">
        <v>0.5</v>
      </c>
      <c r="K14">
        <v>15</v>
      </c>
      <c r="L14" t="b">
        <v>0</v>
      </c>
      <c r="M14" t="b">
        <v>0</v>
      </c>
      <c r="N14">
        <v>52</v>
      </c>
      <c r="O14">
        <v>201</v>
      </c>
      <c r="P14">
        <v>4</v>
      </c>
      <c r="Q14" t="b">
        <v>1</v>
      </c>
      <c r="R14" t="s">
        <v>28</v>
      </c>
      <c r="S14" t="b">
        <v>0</v>
      </c>
      <c r="T14" t="b">
        <v>0</v>
      </c>
      <c r="U14" t="b">
        <v>0</v>
      </c>
      <c r="X14">
        <v>52</v>
      </c>
      <c r="Y14">
        <v>201</v>
      </c>
      <c r="Z14">
        <v>0</v>
      </c>
      <c r="AA14">
        <v>0.09</v>
      </c>
      <c r="AB14">
        <v>0.93</v>
      </c>
      <c r="AC14">
        <v>201</v>
      </c>
      <c r="AD14">
        <v>201</v>
      </c>
      <c r="AG14">
        <f>MIN(AC14:AC19)</f>
        <v>200</v>
      </c>
      <c r="AH14">
        <f t="shared" si="1"/>
        <v>1.0049999999999999</v>
      </c>
      <c r="AI14" t="str">
        <f>R14</f>
        <v>A-MILO</v>
      </c>
      <c r="AJ14" t="b">
        <f>Q14</f>
        <v>1</v>
      </c>
      <c r="AK14">
        <f t="shared" si="0"/>
        <v>0</v>
      </c>
    </row>
    <row r="15" spans="1:43" x14ac:dyDescent="0.2">
      <c r="A15">
        <v>858</v>
      </c>
      <c r="B15" t="s">
        <v>452</v>
      </c>
      <c r="C15" t="s">
        <v>144</v>
      </c>
      <c r="D15">
        <v>0</v>
      </c>
      <c r="E15">
        <v>52</v>
      </c>
      <c r="F15">
        <v>6</v>
      </c>
      <c r="G15">
        <v>52</v>
      </c>
      <c r="H15">
        <v>0</v>
      </c>
      <c r="I15">
        <v>88</v>
      </c>
      <c r="J15">
        <v>0.5</v>
      </c>
      <c r="K15">
        <v>15</v>
      </c>
      <c r="L15" t="b">
        <v>0</v>
      </c>
      <c r="M15" t="b">
        <v>0</v>
      </c>
      <c r="N15">
        <v>52</v>
      </c>
      <c r="O15">
        <v>201</v>
      </c>
      <c r="P15">
        <v>4</v>
      </c>
      <c r="Q15" t="b">
        <v>1</v>
      </c>
      <c r="R15" t="s">
        <v>29</v>
      </c>
      <c r="S15" t="b">
        <v>0</v>
      </c>
      <c r="T15" t="b">
        <v>0</v>
      </c>
      <c r="U15" t="b">
        <v>0</v>
      </c>
      <c r="X15">
        <v>52</v>
      </c>
      <c r="Y15">
        <v>201</v>
      </c>
      <c r="Z15">
        <v>0</v>
      </c>
      <c r="AA15">
        <v>613.11</v>
      </c>
      <c r="AB15">
        <v>614.1</v>
      </c>
      <c r="AC15">
        <v>200</v>
      </c>
      <c r="AD15">
        <v>200</v>
      </c>
      <c r="AG15">
        <f>AG14</f>
        <v>200</v>
      </c>
      <c r="AH15">
        <f t="shared" si="1"/>
        <v>1</v>
      </c>
      <c r="AI15" t="str">
        <f t="shared" ref="AI15:AI19" si="8">R15</f>
        <v>BQO</v>
      </c>
      <c r="AJ15" t="b">
        <f t="shared" ref="AJ15:AJ19" si="9">Q15</f>
        <v>1</v>
      </c>
      <c r="AK15">
        <f t="shared" si="0"/>
        <v>0</v>
      </c>
    </row>
    <row r="16" spans="1:43" x14ac:dyDescent="0.2">
      <c r="A16">
        <v>859</v>
      </c>
      <c r="B16" t="s">
        <v>453</v>
      </c>
      <c r="C16" t="s">
        <v>144</v>
      </c>
      <c r="D16">
        <v>0</v>
      </c>
      <c r="E16">
        <v>52</v>
      </c>
      <c r="F16">
        <v>6</v>
      </c>
      <c r="G16">
        <v>52</v>
      </c>
      <c r="H16">
        <v>0</v>
      </c>
      <c r="I16">
        <v>88</v>
      </c>
      <c r="J16">
        <v>0.5</v>
      </c>
      <c r="K16">
        <v>15</v>
      </c>
      <c r="L16" t="b">
        <v>0</v>
      </c>
      <c r="M16" t="b">
        <v>0</v>
      </c>
      <c r="N16">
        <v>52</v>
      </c>
      <c r="O16">
        <v>201</v>
      </c>
      <c r="P16">
        <v>4</v>
      </c>
      <c r="Q16" t="b">
        <v>1</v>
      </c>
      <c r="R16" t="s">
        <v>30</v>
      </c>
      <c r="S16" t="b">
        <v>0</v>
      </c>
      <c r="T16" t="b">
        <v>0</v>
      </c>
      <c r="U16" t="b">
        <v>0</v>
      </c>
      <c r="X16">
        <v>52</v>
      </c>
      <c r="Y16">
        <v>201</v>
      </c>
      <c r="Z16">
        <v>0</v>
      </c>
      <c r="AA16">
        <v>2.4300000000000002</v>
      </c>
      <c r="AB16">
        <v>3.38</v>
      </c>
      <c r="AC16">
        <v>200.98</v>
      </c>
      <c r="AD16">
        <v>200.98</v>
      </c>
      <c r="AG16">
        <f>AG15</f>
        <v>200</v>
      </c>
      <c r="AH16">
        <f t="shared" si="1"/>
        <v>1.0048999999999999</v>
      </c>
      <c r="AI16" t="str">
        <f t="shared" si="8"/>
        <v>MISDO</v>
      </c>
      <c r="AJ16" t="b">
        <f t="shared" si="9"/>
        <v>1</v>
      </c>
      <c r="AK16">
        <f t="shared" si="0"/>
        <v>0</v>
      </c>
    </row>
    <row r="17" spans="1:37" x14ac:dyDescent="0.2">
      <c r="A17">
        <v>860</v>
      </c>
      <c r="B17" t="s">
        <v>454</v>
      </c>
      <c r="C17" t="s">
        <v>144</v>
      </c>
      <c r="D17">
        <v>0</v>
      </c>
      <c r="E17">
        <v>52</v>
      </c>
      <c r="F17">
        <v>6</v>
      </c>
      <c r="G17">
        <v>52</v>
      </c>
      <c r="H17">
        <v>0</v>
      </c>
      <c r="I17">
        <v>88</v>
      </c>
      <c r="J17">
        <v>0.5</v>
      </c>
      <c r="K17">
        <v>15</v>
      </c>
      <c r="L17" t="b">
        <v>0</v>
      </c>
      <c r="M17" t="b">
        <v>0</v>
      </c>
      <c r="N17">
        <v>52</v>
      </c>
      <c r="O17">
        <v>201</v>
      </c>
      <c r="P17">
        <v>4</v>
      </c>
      <c r="Q17" t="b">
        <v>1</v>
      </c>
      <c r="R17" t="s">
        <v>31</v>
      </c>
      <c r="S17" t="b">
        <v>0</v>
      </c>
      <c r="T17" t="b">
        <v>0</v>
      </c>
      <c r="U17" t="b">
        <v>0</v>
      </c>
      <c r="X17">
        <v>52</v>
      </c>
      <c r="Y17">
        <v>201</v>
      </c>
      <c r="Z17">
        <v>0</v>
      </c>
      <c r="AA17">
        <v>22.56</v>
      </c>
      <c r="AB17">
        <v>23.56</v>
      </c>
      <c r="AC17">
        <v>200.7</v>
      </c>
      <c r="AD17">
        <v>200.7</v>
      </c>
      <c r="AG17">
        <f>AG16</f>
        <v>200</v>
      </c>
      <c r="AH17">
        <f t="shared" si="1"/>
        <v>1.0034999999999998</v>
      </c>
      <c r="AI17" t="str">
        <f t="shared" si="8"/>
        <v>RP-MILO</v>
      </c>
      <c r="AJ17" t="b">
        <f t="shared" si="9"/>
        <v>1</v>
      </c>
      <c r="AK17">
        <f t="shared" si="0"/>
        <v>0</v>
      </c>
    </row>
    <row r="18" spans="1:37" x14ac:dyDescent="0.2">
      <c r="A18">
        <v>861</v>
      </c>
      <c r="B18" t="s">
        <v>455</v>
      </c>
      <c r="C18" t="s">
        <v>145</v>
      </c>
      <c r="D18">
        <v>0</v>
      </c>
      <c r="E18">
        <v>52</v>
      </c>
      <c r="F18">
        <v>6</v>
      </c>
      <c r="G18">
        <v>52</v>
      </c>
      <c r="H18">
        <v>0</v>
      </c>
      <c r="I18">
        <v>88</v>
      </c>
      <c r="J18">
        <v>0.5</v>
      </c>
      <c r="K18">
        <v>15</v>
      </c>
      <c r="L18" t="b">
        <v>0</v>
      </c>
      <c r="M18" t="b">
        <v>0</v>
      </c>
      <c r="N18">
        <v>52</v>
      </c>
      <c r="O18">
        <v>201</v>
      </c>
      <c r="P18">
        <v>4</v>
      </c>
      <c r="R18" t="s">
        <v>29</v>
      </c>
      <c r="S18" t="b">
        <v>0</v>
      </c>
      <c r="T18" t="b">
        <v>0</v>
      </c>
      <c r="U18" t="b">
        <v>0</v>
      </c>
      <c r="X18">
        <v>52</v>
      </c>
      <c r="Y18">
        <v>201</v>
      </c>
      <c r="Z18">
        <v>0</v>
      </c>
      <c r="AA18">
        <v>0.15</v>
      </c>
      <c r="AB18">
        <v>1.56</v>
      </c>
      <c r="AC18">
        <v>200</v>
      </c>
      <c r="AD18">
        <v>200</v>
      </c>
      <c r="AG18">
        <f>AG17</f>
        <v>200</v>
      </c>
      <c r="AH18">
        <f t="shared" si="1"/>
        <v>1</v>
      </c>
      <c r="AI18" t="str">
        <f t="shared" si="8"/>
        <v>BQO</v>
      </c>
      <c r="AJ18">
        <f t="shared" si="9"/>
        <v>0</v>
      </c>
      <c r="AK18">
        <f t="shared" si="0"/>
        <v>0</v>
      </c>
    </row>
    <row r="19" spans="1:37" x14ac:dyDescent="0.2">
      <c r="A19">
        <v>862</v>
      </c>
      <c r="B19" t="s">
        <v>456</v>
      </c>
      <c r="C19" t="s">
        <v>324</v>
      </c>
      <c r="D19">
        <v>0</v>
      </c>
      <c r="E19">
        <v>52</v>
      </c>
      <c r="F19">
        <v>6</v>
      </c>
      <c r="G19">
        <v>52</v>
      </c>
      <c r="H19">
        <v>0</v>
      </c>
      <c r="I19">
        <v>88</v>
      </c>
      <c r="J19">
        <v>0.5</v>
      </c>
      <c r="K19">
        <v>15</v>
      </c>
      <c r="L19" t="b">
        <v>0</v>
      </c>
      <c r="M19" t="b">
        <v>0</v>
      </c>
      <c r="N19">
        <v>52</v>
      </c>
      <c r="O19">
        <v>201</v>
      </c>
      <c r="P19">
        <v>4</v>
      </c>
      <c r="Q19" t="b">
        <v>1</v>
      </c>
      <c r="R19" t="s">
        <v>29</v>
      </c>
      <c r="S19" t="b">
        <v>0</v>
      </c>
      <c r="T19" t="b">
        <v>0</v>
      </c>
      <c r="U19" t="b">
        <v>0</v>
      </c>
      <c r="V19" t="s">
        <v>251</v>
      </c>
      <c r="X19">
        <v>52</v>
      </c>
      <c r="Y19">
        <v>201</v>
      </c>
      <c r="Z19">
        <v>0</v>
      </c>
      <c r="AA19">
        <v>2.57</v>
      </c>
      <c r="AB19">
        <v>4.6500000000000004</v>
      </c>
      <c r="AC19">
        <v>396.03</v>
      </c>
      <c r="AD19">
        <v>396.03</v>
      </c>
      <c r="AG19">
        <f>AG18</f>
        <v>200</v>
      </c>
      <c r="AH19">
        <f t="shared" si="1"/>
        <v>1.9801499999999999</v>
      </c>
      <c r="AI19" t="str">
        <f t="shared" si="8"/>
        <v>BQO</v>
      </c>
      <c r="AJ19" t="b">
        <f t="shared" si="9"/>
        <v>1</v>
      </c>
      <c r="AK19" t="str">
        <f t="shared" si="0"/>
        <v>concave</v>
      </c>
    </row>
    <row r="20" spans="1:37" x14ac:dyDescent="0.2">
      <c r="A20">
        <v>863</v>
      </c>
      <c r="B20" t="s">
        <v>457</v>
      </c>
      <c r="C20" t="s">
        <v>146</v>
      </c>
      <c r="D20">
        <v>0</v>
      </c>
      <c r="E20">
        <v>60</v>
      </c>
      <c r="F20">
        <v>10</v>
      </c>
      <c r="G20">
        <v>60</v>
      </c>
      <c r="H20">
        <v>2</v>
      </c>
      <c r="I20">
        <v>96</v>
      </c>
      <c r="J20">
        <v>0.47</v>
      </c>
      <c r="K20">
        <v>19</v>
      </c>
      <c r="L20" t="b">
        <v>0</v>
      </c>
      <c r="M20" t="b">
        <v>0</v>
      </c>
      <c r="N20">
        <v>60</v>
      </c>
      <c r="O20">
        <v>339</v>
      </c>
      <c r="P20">
        <v>4</v>
      </c>
      <c r="Q20" t="b">
        <v>1</v>
      </c>
      <c r="R20" t="s">
        <v>28</v>
      </c>
      <c r="S20" t="b">
        <v>0</v>
      </c>
      <c r="T20" t="b">
        <v>0</v>
      </c>
      <c r="U20" t="b">
        <v>0</v>
      </c>
      <c r="X20">
        <v>60</v>
      </c>
      <c r="Y20">
        <v>339</v>
      </c>
      <c r="Z20">
        <v>0</v>
      </c>
      <c r="AA20">
        <v>0.14000000000000001</v>
      </c>
      <c r="AB20">
        <v>1.0900000000000001</v>
      </c>
      <c r="AC20">
        <v>1852</v>
      </c>
      <c r="AD20">
        <v>1852</v>
      </c>
      <c r="AG20">
        <f>MIN(AC20:AC25)</f>
        <v>1637</v>
      </c>
      <c r="AH20">
        <f t="shared" si="1"/>
        <v>1.1313378130726939</v>
      </c>
      <c r="AI20" t="str">
        <f>R20</f>
        <v>A-MILO</v>
      </c>
      <c r="AJ20" t="b">
        <f>Q20</f>
        <v>1</v>
      </c>
      <c r="AK20">
        <f t="shared" si="0"/>
        <v>0</v>
      </c>
    </row>
    <row r="21" spans="1:37" x14ac:dyDescent="0.2">
      <c r="A21">
        <v>864</v>
      </c>
      <c r="B21" t="s">
        <v>458</v>
      </c>
      <c r="C21" t="s">
        <v>146</v>
      </c>
      <c r="D21">
        <v>0</v>
      </c>
      <c r="E21">
        <v>60</v>
      </c>
      <c r="F21">
        <v>10</v>
      </c>
      <c r="G21">
        <v>60</v>
      </c>
      <c r="H21">
        <v>2</v>
      </c>
      <c r="I21">
        <v>96</v>
      </c>
      <c r="J21">
        <v>0.47</v>
      </c>
      <c r="K21">
        <v>19</v>
      </c>
      <c r="L21" t="b">
        <v>0</v>
      </c>
      <c r="M21" t="b">
        <v>0</v>
      </c>
      <c r="N21">
        <v>60</v>
      </c>
      <c r="O21">
        <v>339</v>
      </c>
      <c r="P21">
        <v>4</v>
      </c>
      <c r="Q21" t="b">
        <v>1</v>
      </c>
      <c r="R21" t="s">
        <v>29</v>
      </c>
      <c r="S21" t="b">
        <v>0</v>
      </c>
      <c r="T21" t="b">
        <v>0</v>
      </c>
      <c r="U21" t="b">
        <v>0</v>
      </c>
      <c r="X21">
        <v>60</v>
      </c>
      <c r="Y21">
        <v>339</v>
      </c>
      <c r="Z21">
        <v>0</v>
      </c>
      <c r="AA21">
        <v>608.12</v>
      </c>
      <c r="AB21">
        <v>609.01</v>
      </c>
      <c r="AC21">
        <v>1637</v>
      </c>
      <c r="AD21">
        <v>1637</v>
      </c>
      <c r="AG21">
        <f>AG20</f>
        <v>1637</v>
      </c>
      <c r="AH21">
        <f t="shared" si="1"/>
        <v>1</v>
      </c>
      <c r="AI21" t="str">
        <f t="shared" ref="AI21:AI25" si="10">R21</f>
        <v>BQO</v>
      </c>
      <c r="AJ21" t="b">
        <f t="shared" ref="AJ21:AJ25" si="11">Q21</f>
        <v>1</v>
      </c>
      <c r="AK21">
        <f t="shared" si="0"/>
        <v>0</v>
      </c>
    </row>
    <row r="22" spans="1:37" x14ac:dyDescent="0.2">
      <c r="A22">
        <v>865</v>
      </c>
      <c r="B22" t="s">
        <v>459</v>
      </c>
      <c r="C22" t="s">
        <v>146</v>
      </c>
      <c r="D22">
        <v>0</v>
      </c>
      <c r="E22">
        <v>60</v>
      </c>
      <c r="F22">
        <v>10</v>
      </c>
      <c r="G22">
        <v>60</v>
      </c>
      <c r="H22">
        <v>2</v>
      </c>
      <c r="I22">
        <v>96</v>
      </c>
      <c r="J22">
        <v>0.47</v>
      </c>
      <c r="K22">
        <v>19</v>
      </c>
      <c r="L22" t="b">
        <v>0</v>
      </c>
      <c r="M22" t="b">
        <v>0</v>
      </c>
      <c r="N22">
        <v>60</v>
      </c>
      <c r="O22">
        <v>339</v>
      </c>
      <c r="P22">
        <v>4</v>
      </c>
      <c r="Q22" t="b">
        <v>1</v>
      </c>
      <c r="R22" t="s">
        <v>30</v>
      </c>
      <c r="S22" t="b">
        <v>0</v>
      </c>
      <c r="T22" t="b">
        <v>0</v>
      </c>
      <c r="U22" t="b">
        <v>0</v>
      </c>
      <c r="X22">
        <v>60</v>
      </c>
      <c r="Y22">
        <v>339</v>
      </c>
      <c r="Z22">
        <v>0</v>
      </c>
      <c r="AA22">
        <v>3.86</v>
      </c>
      <c r="AB22">
        <v>4.82</v>
      </c>
      <c r="AC22">
        <v>1654.41</v>
      </c>
      <c r="AD22">
        <v>1654.41</v>
      </c>
      <c r="AG22">
        <f>AG21</f>
        <v>1637</v>
      </c>
      <c r="AH22">
        <f t="shared" si="1"/>
        <v>1.0106353084911424</v>
      </c>
      <c r="AI22" t="str">
        <f t="shared" si="10"/>
        <v>MISDO</v>
      </c>
      <c r="AJ22" t="b">
        <f t="shared" si="11"/>
        <v>1</v>
      </c>
      <c r="AK22">
        <f t="shared" si="0"/>
        <v>0</v>
      </c>
    </row>
    <row r="23" spans="1:37" x14ac:dyDescent="0.2">
      <c r="A23">
        <v>866</v>
      </c>
      <c r="B23" t="s">
        <v>460</v>
      </c>
      <c r="C23" t="s">
        <v>146</v>
      </c>
      <c r="D23">
        <v>0</v>
      </c>
      <c r="E23">
        <v>60</v>
      </c>
      <c r="F23">
        <v>10</v>
      </c>
      <c r="G23">
        <v>60</v>
      </c>
      <c r="H23">
        <v>2</v>
      </c>
      <c r="I23">
        <v>96</v>
      </c>
      <c r="J23">
        <v>0.47</v>
      </c>
      <c r="K23">
        <v>19</v>
      </c>
      <c r="L23" t="b">
        <v>0</v>
      </c>
      <c r="M23" t="b">
        <v>0</v>
      </c>
      <c r="N23">
        <v>60</v>
      </c>
      <c r="O23">
        <v>339</v>
      </c>
      <c r="P23">
        <v>4</v>
      </c>
      <c r="Q23" t="b">
        <v>1</v>
      </c>
      <c r="R23" t="s">
        <v>31</v>
      </c>
      <c r="S23" t="b">
        <v>0</v>
      </c>
      <c r="T23" t="b">
        <v>0</v>
      </c>
      <c r="U23" t="b">
        <v>0</v>
      </c>
      <c r="X23">
        <v>60</v>
      </c>
      <c r="Y23">
        <v>339</v>
      </c>
      <c r="Z23">
        <v>0</v>
      </c>
      <c r="AA23">
        <v>7.41</v>
      </c>
      <c r="AB23">
        <v>8.2799999999999994</v>
      </c>
      <c r="AC23">
        <v>1676.23</v>
      </c>
      <c r="AD23">
        <v>1676.23</v>
      </c>
      <c r="AG23">
        <f>AG22</f>
        <v>1637</v>
      </c>
      <c r="AH23">
        <f t="shared" si="1"/>
        <v>1.0239645693341479</v>
      </c>
      <c r="AI23" t="str">
        <f t="shared" si="10"/>
        <v>RP-MILO</v>
      </c>
      <c r="AJ23" t="b">
        <f t="shared" si="11"/>
        <v>1</v>
      </c>
      <c r="AK23">
        <f t="shared" si="0"/>
        <v>0</v>
      </c>
    </row>
    <row r="24" spans="1:37" x14ac:dyDescent="0.2">
      <c r="A24">
        <v>867</v>
      </c>
      <c r="B24" t="s">
        <v>461</v>
      </c>
      <c r="C24" t="s">
        <v>147</v>
      </c>
      <c r="D24">
        <v>0</v>
      </c>
      <c r="E24">
        <v>60</v>
      </c>
      <c r="F24">
        <v>10</v>
      </c>
      <c r="G24">
        <v>60</v>
      </c>
      <c r="H24">
        <v>2</v>
      </c>
      <c r="I24">
        <v>96</v>
      </c>
      <c r="J24">
        <v>0.47</v>
      </c>
      <c r="K24">
        <v>19</v>
      </c>
      <c r="L24" t="b">
        <v>0</v>
      </c>
      <c r="M24" t="b">
        <v>0</v>
      </c>
      <c r="N24">
        <v>60</v>
      </c>
      <c r="O24">
        <v>339</v>
      </c>
      <c r="P24">
        <v>4</v>
      </c>
      <c r="R24" t="s">
        <v>29</v>
      </c>
      <c r="S24" t="b">
        <v>0</v>
      </c>
      <c r="T24" t="b">
        <v>0</v>
      </c>
      <c r="U24" t="b">
        <v>0</v>
      </c>
      <c r="X24">
        <v>60</v>
      </c>
      <c r="Y24">
        <v>339</v>
      </c>
      <c r="Z24">
        <v>0</v>
      </c>
      <c r="AA24">
        <v>22.92</v>
      </c>
      <c r="AB24">
        <v>23.9</v>
      </c>
      <c r="AC24">
        <v>1637</v>
      </c>
      <c r="AD24">
        <v>1637</v>
      </c>
      <c r="AG24">
        <f>AG23</f>
        <v>1637</v>
      </c>
      <c r="AH24">
        <f t="shared" si="1"/>
        <v>1</v>
      </c>
      <c r="AI24" t="str">
        <f t="shared" si="10"/>
        <v>BQO</v>
      </c>
      <c r="AJ24">
        <f t="shared" si="11"/>
        <v>0</v>
      </c>
      <c r="AK24">
        <f t="shared" si="0"/>
        <v>0</v>
      </c>
    </row>
    <row r="25" spans="1:37" x14ac:dyDescent="0.2">
      <c r="A25">
        <v>868</v>
      </c>
      <c r="B25" t="s">
        <v>462</v>
      </c>
      <c r="C25" t="s">
        <v>325</v>
      </c>
      <c r="D25">
        <v>0</v>
      </c>
      <c r="E25">
        <v>60</v>
      </c>
      <c r="F25">
        <v>10</v>
      </c>
      <c r="G25">
        <v>60</v>
      </c>
      <c r="H25">
        <v>2</v>
      </c>
      <c r="I25">
        <v>96</v>
      </c>
      <c r="J25">
        <v>0.47</v>
      </c>
      <c r="K25">
        <v>19</v>
      </c>
      <c r="L25" t="b">
        <v>0</v>
      </c>
      <c r="M25" t="b">
        <v>0</v>
      </c>
      <c r="N25">
        <v>60</v>
      </c>
      <c r="O25">
        <v>339</v>
      </c>
      <c r="P25">
        <v>4</v>
      </c>
      <c r="Q25" t="b">
        <v>1</v>
      </c>
      <c r="R25" t="s">
        <v>29</v>
      </c>
      <c r="S25" t="b">
        <v>0</v>
      </c>
      <c r="T25" t="b">
        <v>0</v>
      </c>
      <c r="U25" t="b">
        <v>0</v>
      </c>
      <c r="V25" t="s">
        <v>251</v>
      </c>
      <c r="X25">
        <v>60</v>
      </c>
      <c r="Y25">
        <v>339</v>
      </c>
      <c r="Z25">
        <v>0</v>
      </c>
      <c r="AA25">
        <v>3.93</v>
      </c>
      <c r="AB25">
        <v>6.13</v>
      </c>
      <c r="AC25">
        <v>1980.34</v>
      </c>
      <c r="AD25">
        <v>1980.34</v>
      </c>
      <c r="AG25">
        <f>AG24</f>
        <v>1637</v>
      </c>
      <c r="AH25">
        <f t="shared" si="1"/>
        <v>1.2097373243738545</v>
      </c>
      <c r="AI25" t="str">
        <f t="shared" si="10"/>
        <v>BQO</v>
      </c>
      <c r="AJ25" t="b">
        <f t="shared" si="11"/>
        <v>1</v>
      </c>
      <c r="AK25" t="str">
        <f t="shared" si="0"/>
        <v>concave</v>
      </c>
    </row>
    <row r="26" spans="1:37" x14ac:dyDescent="0.2">
      <c r="A26">
        <v>869</v>
      </c>
      <c r="B26" t="s">
        <v>463</v>
      </c>
      <c r="C26" t="s">
        <v>148</v>
      </c>
      <c r="D26">
        <v>0</v>
      </c>
      <c r="E26">
        <v>60</v>
      </c>
      <c r="F26">
        <v>9</v>
      </c>
      <c r="G26">
        <v>60</v>
      </c>
      <c r="H26">
        <v>2</v>
      </c>
      <c r="I26">
        <v>96</v>
      </c>
      <c r="J26">
        <v>0.51</v>
      </c>
      <c r="K26">
        <v>21</v>
      </c>
      <c r="L26" t="b">
        <v>0</v>
      </c>
      <c r="M26" t="b">
        <v>0</v>
      </c>
      <c r="N26">
        <v>60</v>
      </c>
      <c r="O26">
        <v>366</v>
      </c>
      <c r="P26">
        <v>4</v>
      </c>
      <c r="Q26" t="b">
        <v>1</v>
      </c>
      <c r="R26" t="s">
        <v>28</v>
      </c>
      <c r="S26" t="b">
        <v>0</v>
      </c>
      <c r="T26" t="b">
        <v>0</v>
      </c>
      <c r="U26" t="b">
        <v>0</v>
      </c>
      <c r="X26">
        <v>60</v>
      </c>
      <c r="Y26">
        <v>366</v>
      </c>
      <c r="Z26">
        <v>0</v>
      </c>
      <c r="AA26">
        <v>0.13</v>
      </c>
      <c r="AB26">
        <v>1.04</v>
      </c>
      <c r="AC26">
        <v>1871</v>
      </c>
      <c r="AD26">
        <v>1871</v>
      </c>
      <c r="AG26">
        <f>MIN(AC26:AC31)</f>
        <v>1658</v>
      </c>
      <c r="AH26">
        <f t="shared" si="1"/>
        <v>1.1284680337756332</v>
      </c>
      <c r="AI26" t="str">
        <f>R26</f>
        <v>A-MILO</v>
      </c>
      <c r="AJ26" t="b">
        <f>Q26</f>
        <v>1</v>
      </c>
      <c r="AK26">
        <f t="shared" si="0"/>
        <v>0</v>
      </c>
    </row>
    <row r="27" spans="1:37" x14ac:dyDescent="0.2">
      <c r="A27">
        <v>870</v>
      </c>
      <c r="B27" t="s">
        <v>464</v>
      </c>
      <c r="C27" t="s">
        <v>148</v>
      </c>
      <c r="D27">
        <v>0</v>
      </c>
      <c r="E27">
        <v>60</v>
      </c>
      <c r="F27">
        <v>9</v>
      </c>
      <c r="G27">
        <v>60</v>
      </c>
      <c r="H27">
        <v>2</v>
      </c>
      <c r="I27">
        <v>96</v>
      </c>
      <c r="J27">
        <v>0.51</v>
      </c>
      <c r="K27">
        <v>21</v>
      </c>
      <c r="L27" t="b">
        <v>0</v>
      </c>
      <c r="M27" t="b">
        <v>0</v>
      </c>
      <c r="N27">
        <v>60</v>
      </c>
      <c r="O27">
        <v>366</v>
      </c>
      <c r="P27">
        <v>4</v>
      </c>
      <c r="Q27" t="b">
        <v>1</v>
      </c>
      <c r="R27" t="s">
        <v>29</v>
      </c>
      <c r="S27" t="b">
        <v>0</v>
      </c>
      <c r="T27" t="b">
        <v>0</v>
      </c>
      <c r="U27" t="b">
        <v>0</v>
      </c>
      <c r="X27">
        <v>60</v>
      </c>
      <c r="Y27">
        <v>366</v>
      </c>
      <c r="Z27">
        <v>0</v>
      </c>
      <c r="AA27">
        <v>3600.07</v>
      </c>
      <c r="AB27">
        <v>3601.18</v>
      </c>
      <c r="AC27">
        <v>1664.94</v>
      </c>
      <c r="AD27">
        <v>1650</v>
      </c>
      <c r="AG27">
        <f>AG26</f>
        <v>1658</v>
      </c>
      <c r="AH27">
        <f t="shared" si="1"/>
        <v>1.0041857659831122</v>
      </c>
      <c r="AI27" t="str">
        <f t="shared" ref="AI27:AI31" si="12">R27</f>
        <v>BQO</v>
      </c>
      <c r="AJ27" t="b">
        <f t="shared" ref="AJ27:AJ31" si="13">Q27</f>
        <v>1</v>
      </c>
      <c r="AK27">
        <f t="shared" si="0"/>
        <v>0</v>
      </c>
    </row>
    <row r="28" spans="1:37" x14ac:dyDescent="0.2">
      <c r="A28">
        <v>871</v>
      </c>
      <c r="B28" t="s">
        <v>465</v>
      </c>
      <c r="C28" t="s">
        <v>148</v>
      </c>
      <c r="D28">
        <v>0</v>
      </c>
      <c r="E28">
        <v>60</v>
      </c>
      <c r="F28">
        <v>9</v>
      </c>
      <c r="G28">
        <v>60</v>
      </c>
      <c r="H28">
        <v>2</v>
      </c>
      <c r="I28">
        <v>96</v>
      </c>
      <c r="J28">
        <v>0.51</v>
      </c>
      <c r="K28">
        <v>21</v>
      </c>
      <c r="L28" t="b">
        <v>0</v>
      </c>
      <c r="M28" t="b">
        <v>0</v>
      </c>
      <c r="N28">
        <v>60</v>
      </c>
      <c r="O28">
        <v>366</v>
      </c>
      <c r="P28">
        <v>4</v>
      </c>
      <c r="Q28" t="b">
        <v>1</v>
      </c>
      <c r="R28" t="s">
        <v>30</v>
      </c>
      <c r="S28" t="b">
        <v>0</v>
      </c>
      <c r="T28" t="b">
        <v>0</v>
      </c>
      <c r="U28" t="b">
        <v>0</v>
      </c>
      <c r="X28">
        <v>60</v>
      </c>
      <c r="Y28">
        <v>366</v>
      </c>
      <c r="Z28">
        <v>0</v>
      </c>
      <c r="AA28">
        <v>5.17</v>
      </c>
      <c r="AB28">
        <v>6.2</v>
      </c>
      <c r="AC28">
        <v>1681.1</v>
      </c>
      <c r="AD28">
        <v>1681.1</v>
      </c>
      <c r="AG28">
        <f>AG27</f>
        <v>1658</v>
      </c>
      <c r="AH28">
        <f t="shared" si="1"/>
        <v>1.0139324487334136</v>
      </c>
      <c r="AI28" t="str">
        <f t="shared" si="12"/>
        <v>MISDO</v>
      </c>
      <c r="AJ28" t="b">
        <f t="shared" si="13"/>
        <v>1</v>
      </c>
      <c r="AK28">
        <f t="shared" si="0"/>
        <v>0</v>
      </c>
    </row>
    <row r="29" spans="1:37" x14ac:dyDescent="0.2">
      <c r="A29">
        <v>872</v>
      </c>
      <c r="B29" t="s">
        <v>466</v>
      </c>
      <c r="C29" t="s">
        <v>148</v>
      </c>
      <c r="D29">
        <v>0</v>
      </c>
      <c r="E29">
        <v>60</v>
      </c>
      <c r="F29">
        <v>9</v>
      </c>
      <c r="G29">
        <v>60</v>
      </c>
      <c r="H29">
        <v>2</v>
      </c>
      <c r="I29">
        <v>96</v>
      </c>
      <c r="J29">
        <v>0.51</v>
      </c>
      <c r="K29">
        <v>21</v>
      </c>
      <c r="L29" t="b">
        <v>0</v>
      </c>
      <c r="M29" t="b">
        <v>0</v>
      </c>
      <c r="N29">
        <v>60</v>
      </c>
      <c r="O29">
        <v>366</v>
      </c>
      <c r="P29">
        <v>4</v>
      </c>
      <c r="Q29" t="b">
        <v>1</v>
      </c>
      <c r="R29" t="s">
        <v>31</v>
      </c>
      <c r="S29" t="b">
        <v>0</v>
      </c>
      <c r="T29" t="b">
        <v>0</v>
      </c>
      <c r="U29" t="b">
        <v>0</v>
      </c>
      <c r="X29">
        <v>60</v>
      </c>
      <c r="Y29">
        <v>366</v>
      </c>
      <c r="Z29">
        <v>0</v>
      </c>
      <c r="AA29">
        <v>392.24</v>
      </c>
      <c r="AB29">
        <v>393.15</v>
      </c>
      <c r="AC29">
        <v>1699.79</v>
      </c>
      <c r="AD29">
        <v>1699.79</v>
      </c>
      <c r="AG29">
        <f>AG28</f>
        <v>1658</v>
      </c>
      <c r="AH29">
        <f t="shared" si="1"/>
        <v>1.0252050663449939</v>
      </c>
      <c r="AI29" t="str">
        <f t="shared" si="12"/>
        <v>RP-MILO</v>
      </c>
      <c r="AJ29" t="b">
        <f t="shared" si="13"/>
        <v>1</v>
      </c>
      <c r="AK29">
        <f t="shared" si="0"/>
        <v>0</v>
      </c>
    </row>
    <row r="30" spans="1:37" x14ac:dyDescent="0.2">
      <c r="A30">
        <v>873</v>
      </c>
      <c r="B30" t="s">
        <v>467</v>
      </c>
      <c r="C30" t="s">
        <v>149</v>
      </c>
      <c r="D30">
        <v>0</v>
      </c>
      <c r="E30">
        <v>60</v>
      </c>
      <c r="F30">
        <v>9</v>
      </c>
      <c r="G30">
        <v>60</v>
      </c>
      <c r="H30">
        <v>2</v>
      </c>
      <c r="I30">
        <v>96</v>
      </c>
      <c r="J30">
        <v>0.51</v>
      </c>
      <c r="K30">
        <v>21</v>
      </c>
      <c r="L30" t="b">
        <v>0</v>
      </c>
      <c r="M30" t="b">
        <v>0</v>
      </c>
      <c r="N30">
        <v>60</v>
      </c>
      <c r="O30">
        <v>366</v>
      </c>
      <c r="P30">
        <v>4</v>
      </c>
      <c r="R30" t="s">
        <v>29</v>
      </c>
      <c r="S30" t="b">
        <v>0</v>
      </c>
      <c r="T30" t="b">
        <v>0</v>
      </c>
      <c r="U30" t="b">
        <v>0</v>
      </c>
      <c r="X30">
        <v>60</v>
      </c>
      <c r="Y30">
        <v>366</v>
      </c>
      <c r="Z30">
        <v>0</v>
      </c>
      <c r="AA30">
        <v>51.8</v>
      </c>
      <c r="AB30">
        <v>53.24</v>
      </c>
      <c r="AC30">
        <v>1658</v>
      </c>
      <c r="AD30">
        <v>1658</v>
      </c>
      <c r="AG30">
        <f>AG29</f>
        <v>1658</v>
      </c>
      <c r="AH30">
        <f t="shared" si="1"/>
        <v>1</v>
      </c>
      <c r="AI30" t="str">
        <f t="shared" si="12"/>
        <v>BQO</v>
      </c>
      <c r="AJ30">
        <f t="shared" si="13"/>
        <v>0</v>
      </c>
      <c r="AK30">
        <f t="shared" si="0"/>
        <v>0</v>
      </c>
    </row>
    <row r="31" spans="1:37" x14ac:dyDescent="0.2">
      <c r="A31">
        <v>874</v>
      </c>
      <c r="B31" t="s">
        <v>468</v>
      </c>
      <c r="C31" t="s">
        <v>326</v>
      </c>
      <c r="D31">
        <v>0</v>
      </c>
      <c r="E31">
        <v>60</v>
      </c>
      <c r="F31">
        <v>9</v>
      </c>
      <c r="G31">
        <v>60</v>
      </c>
      <c r="H31">
        <v>2</v>
      </c>
      <c r="I31">
        <v>96</v>
      </c>
      <c r="J31">
        <v>0.51</v>
      </c>
      <c r="K31">
        <v>21</v>
      </c>
      <c r="L31" t="b">
        <v>0</v>
      </c>
      <c r="M31" t="b">
        <v>0</v>
      </c>
      <c r="N31">
        <v>60</v>
      </c>
      <c r="O31">
        <v>366</v>
      </c>
      <c r="P31">
        <v>4</v>
      </c>
      <c r="Q31" t="b">
        <v>1</v>
      </c>
      <c r="R31" t="s">
        <v>29</v>
      </c>
      <c r="S31" t="b">
        <v>0</v>
      </c>
      <c r="T31" t="b">
        <v>0</v>
      </c>
      <c r="U31" t="b">
        <v>0</v>
      </c>
      <c r="V31" t="s">
        <v>251</v>
      </c>
      <c r="X31">
        <v>60</v>
      </c>
      <c r="Y31">
        <v>366</v>
      </c>
      <c r="Z31">
        <v>0</v>
      </c>
      <c r="AA31">
        <v>3.56</v>
      </c>
      <c r="AB31">
        <v>5.65</v>
      </c>
      <c r="AC31">
        <v>2032.79</v>
      </c>
      <c r="AD31">
        <v>2032.79</v>
      </c>
      <c r="AG31">
        <f>AG30</f>
        <v>1658</v>
      </c>
      <c r="AH31">
        <f t="shared" si="1"/>
        <v>1.2260494571773219</v>
      </c>
      <c r="AI31" t="str">
        <f t="shared" si="12"/>
        <v>BQO</v>
      </c>
      <c r="AJ31" t="b">
        <f t="shared" si="13"/>
        <v>1</v>
      </c>
      <c r="AK31" t="str">
        <f t="shared" si="0"/>
        <v>concave</v>
      </c>
    </row>
    <row r="32" spans="1:37" x14ac:dyDescent="0.2">
      <c r="A32">
        <v>875</v>
      </c>
      <c r="B32" t="s">
        <v>469</v>
      </c>
      <c r="C32" t="s">
        <v>150</v>
      </c>
      <c r="D32">
        <v>0</v>
      </c>
      <c r="E32">
        <v>70</v>
      </c>
      <c r="F32">
        <v>11</v>
      </c>
      <c r="G32">
        <v>70</v>
      </c>
      <c r="H32">
        <v>2</v>
      </c>
      <c r="I32">
        <v>97</v>
      </c>
      <c r="J32">
        <v>0.48</v>
      </c>
      <c r="K32">
        <v>19</v>
      </c>
      <c r="L32" t="b">
        <v>0</v>
      </c>
      <c r="M32" t="b">
        <v>0</v>
      </c>
      <c r="N32">
        <v>70</v>
      </c>
      <c r="O32">
        <v>459</v>
      </c>
      <c r="P32">
        <v>4</v>
      </c>
      <c r="Q32" t="b">
        <v>1</v>
      </c>
      <c r="R32" t="s">
        <v>28</v>
      </c>
      <c r="S32" t="b">
        <v>0</v>
      </c>
      <c r="T32" t="b">
        <v>0</v>
      </c>
      <c r="U32" t="b">
        <v>0</v>
      </c>
      <c r="X32">
        <v>70</v>
      </c>
      <c r="Y32">
        <v>459</v>
      </c>
      <c r="Z32">
        <v>0</v>
      </c>
      <c r="AA32">
        <v>0.19</v>
      </c>
      <c r="AB32">
        <v>1.08</v>
      </c>
      <c r="AC32">
        <v>2501</v>
      </c>
      <c r="AD32">
        <v>2501</v>
      </c>
      <c r="AG32">
        <f>MIN(AC32:AC37)</f>
        <v>2178</v>
      </c>
      <c r="AH32">
        <f t="shared" si="1"/>
        <v>1.1483011937557392</v>
      </c>
      <c r="AI32" t="str">
        <f>R32</f>
        <v>A-MILO</v>
      </c>
      <c r="AJ32" t="b">
        <f>Q32</f>
        <v>1</v>
      </c>
      <c r="AK32">
        <f t="shared" si="0"/>
        <v>0</v>
      </c>
    </row>
    <row r="33" spans="1:37" x14ac:dyDescent="0.2">
      <c r="A33">
        <v>876</v>
      </c>
      <c r="B33" t="s">
        <v>470</v>
      </c>
      <c r="C33" t="s">
        <v>150</v>
      </c>
      <c r="D33">
        <v>0</v>
      </c>
      <c r="E33">
        <v>70</v>
      </c>
      <c r="F33">
        <v>11</v>
      </c>
      <c r="G33">
        <v>70</v>
      </c>
      <c r="H33">
        <v>2</v>
      </c>
      <c r="I33">
        <v>97</v>
      </c>
      <c r="J33">
        <v>0.48</v>
      </c>
      <c r="K33">
        <v>19</v>
      </c>
      <c r="L33" t="b">
        <v>0</v>
      </c>
      <c r="M33" t="b">
        <v>0</v>
      </c>
      <c r="N33">
        <v>70</v>
      </c>
      <c r="O33">
        <v>459</v>
      </c>
      <c r="P33">
        <v>4</v>
      </c>
      <c r="Q33" t="b">
        <v>1</v>
      </c>
      <c r="R33" t="s">
        <v>29</v>
      </c>
      <c r="S33" t="b">
        <v>0</v>
      </c>
      <c r="T33" t="b">
        <v>0</v>
      </c>
      <c r="U33" t="b">
        <v>0</v>
      </c>
      <c r="X33">
        <v>70</v>
      </c>
      <c r="Y33">
        <v>459</v>
      </c>
      <c r="Z33">
        <v>0</v>
      </c>
      <c r="AA33">
        <v>3600.08</v>
      </c>
      <c r="AB33">
        <v>3600.96</v>
      </c>
      <c r="AC33">
        <v>2181.46</v>
      </c>
      <c r="AD33">
        <v>2162</v>
      </c>
      <c r="AG33">
        <f>AG32</f>
        <v>2178</v>
      </c>
      <c r="AH33">
        <f t="shared" si="1"/>
        <v>1.0015886134067953</v>
      </c>
      <c r="AI33" t="str">
        <f t="shared" ref="AI33:AI37" si="14">R33</f>
        <v>BQO</v>
      </c>
      <c r="AJ33" t="b">
        <f t="shared" ref="AJ33:AJ37" si="15">Q33</f>
        <v>1</v>
      </c>
      <c r="AK33">
        <f t="shared" si="0"/>
        <v>0</v>
      </c>
    </row>
    <row r="34" spans="1:37" x14ac:dyDescent="0.2">
      <c r="A34">
        <v>877</v>
      </c>
      <c r="B34" t="s">
        <v>471</v>
      </c>
      <c r="C34" t="s">
        <v>150</v>
      </c>
      <c r="D34">
        <v>0</v>
      </c>
      <c r="E34">
        <v>70</v>
      </c>
      <c r="F34">
        <v>11</v>
      </c>
      <c r="G34">
        <v>70</v>
      </c>
      <c r="H34">
        <v>2</v>
      </c>
      <c r="I34">
        <v>97</v>
      </c>
      <c r="J34">
        <v>0.48</v>
      </c>
      <c r="K34">
        <v>19</v>
      </c>
      <c r="L34" t="b">
        <v>0</v>
      </c>
      <c r="M34" t="b">
        <v>0</v>
      </c>
      <c r="N34">
        <v>70</v>
      </c>
      <c r="O34">
        <v>459</v>
      </c>
      <c r="P34">
        <v>4</v>
      </c>
      <c r="Q34" t="b">
        <v>1</v>
      </c>
      <c r="R34" t="s">
        <v>30</v>
      </c>
      <c r="S34" t="b">
        <v>0</v>
      </c>
      <c r="T34" t="b">
        <v>0</v>
      </c>
      <c r="U34" t="b">
        <v>0</v>
      </c>
      <c r="X34">
        <v>70</v>
      </c>
      <c r="Y34">
        <v>459</v>
      </c>
      <c r="Z34">
        <v>0</v>
      </c>
      <c r="AA34">
        <v>8.94</v>
      </c>
      <c r="AB34">
        <v>9.9499999999999993</v>
      </c>
      <c r="AC34">
        <v>2199.04</v>
      </c>
      <c r="AD34">
        <v>2199.04</v>
      </c>
      <c r="AG34">
        <f>AG33</f>
        <v>2178</v>
      </c>
      <c r="AH34">
        <f t="shared" si="1"/>
        <v>1.0096602387511477</v>
      </c>
      <c r="AI34" t="str">
        <f t="shared" si="14"/>
        <v>MISDO</v>
      </c>
      <c r="AJ34" t="b">
        <f t="shared" si="15"/>
        <v>1</v>
      </c>
      <c r="AK34">
        <f t="shared" si="0"/>
        <v>0</v>
      </c>
    </row>
    <row r="35" spans="1:37" x14ac:dyDescent="0.2">
      <c r="A35">
        <v>878</v>
      </c>
      <c r="B35" t="s">
        <v>472</v>
      </c>
      <c r="C35" t="s">
        <v>150</v>
      </c>
      <c r="D35">
        <v>0</v>
      </c>
      <c r="E35">
        <v>70</v>
      </c>
      <c r="F35">
        <v>11</v>
      </c>
      <c r="G35">
        <v>70</v>
      </c>
      <c r="H35">
        <v>2</v>
      </c>
      <c r="I35">
        <v>97</v>
      </c>
      <c r="J35">
        <v>0.48</v>
      </c>
      <c r="K35">
        <v>19</v>
      </c>
      <c r="L35" t="b">
        <v>0</v>
      </c>
      <c r="M35" t="b">
        <v>0</v>
      </c>
      <c r="N35">
        <v>70</v>
      </c>
      <c r="O35">
        <v>459</v>
      </c>
      <c r="P35">
        <v>4</v>
      </c>
      <c r="Q35" t="b">
        <v>1</v>
      </c>
      <c r="R35" t="s">
        <v>31</v>
      </c>
      <c r="S35" t="b">
        <v>0</v>
      </c>
      <c r="T35" t="b">
        <v>0</v>
      </c>
      <c r="U35" t="b">
        <v>0</v>
      </c>
      <c r="X35">
        <v>70</v>
      </c>
      <c r="Y35">
        <v>459</v>
      </c>
      <c r="Z35">
        <v>0</v>
      </c>
      <c r="AA35">
        <v>77.540000000000006</v>
      </c>
      <c r="AB35">
        <v>78.510000000000005</v>
      </c>
      <c r="AC35">
        <v>2256.39</v>
      </c>
      <c r="AD35">
        <v>2256.39</v>
      </c>
      <c r="AG35">
        <f>AG34</f>
        <v>2178</v>
      </c>
      <c r="AH35">
        <f t="shared" si="1"/>
        <v>1.0359917355371899</v>
      </c>
      <c r="AI35" t="str">
        <f t="shared" si="14"/>
        <v>RP-MILO</v>
      </c>
      <c r="AJ35" t="b">
        <f t="shared" si="15"/>
        <v>1</v>
      </c>
      <c r="AK35">
        <f t="shared" si="0"/>
        <v>0</v>
      </c>
    </row>
    <row r="36" spans="1:37" x14ac:dyDescent="0.2">
      <c r="A36">
        <v>879</v>
      </c>
      <c r="B36" t="s">
        <v>473</v>
      </c>
      <c r="C36" t="s">
        <v>151</v>
      </c>
      <c r="D36">
        <v>0</v>
      </c>
      <c r="E36">
        <v>70</v>
      </c>
      <c r="F36">
        <v>11</v>
      </c>
      <c r="G36">
        <v>70</v>
      </c>
      <c r="H36">
        <v>2</v>
      </c>
      <c r="I36">
        <v>97</v>
      </c>
      <c r="J36">
        <v>0.48</v>
      </c>
      <c r="K36">
        <v>19</v>
      </c>
      <c r="L36" t="b">
        <v>0</v>
      </c>
      <c r="M36" t="b">
        <v>0</v>
      </c>
      <c r="N36">
        <v>70</v>
      </c>
      <c r="O36">
        <v>459</v>
      </c>
      <c r="P36">
        <v>4</v>
      </c>
      <c r="R36" t="s">
        <v>29</v>
      </c>
      <c r="S36" t="b">
        <v>0</v>
      </c>
      <c r="T36" t="b">
        <v>0</v>
      </c>
      <c r="U36" t="b">
        <v>0</v>
      </c>
      <c r="X36">
        <v>70</v>
      </c>
      <c r="Y36">
        <v>459</v>
      </c>
      <c r="Z36">
        <v>0</v>
      </c>
      <c r="AA36">
        <v>118.56</v>
      </c>
      <c r="AB36">
        <v>119.48</v>
      </c>
      <c r="AC36">
        <v>2178</v>
      </c>
      <c r="AD36">
        <v>2178</v>
      </c>
      <c r="AG36">
        <f>AG35</f>
        <v>2178</v>
      </c>
      <c r="AH36">
        <f t="shared" si="1"/>
        <v>1</v>
      </c>
      <c r="AI36" t="str">
        <f t="shared" si="14"/>
        <v>BQO</v>
      </c>
      <c r="AJ36">
        <f t="shared" si="15"/>
        <v>0</v>
      </c>
      <c r="AK36">
        <f t="shared" si="0"/>
        <v>0</v>
      </c>
    </row>
    <row r="37" spans="1:37" x14ac:dyDescent="0.2">
      <c r="A37">
        <v>880</v>
      </c>
      <c r="B37" t="s">
        <v>474</v>
      </c>
      <c r="C37" t="s">
        <v>327</v>
      </c>
      <c r="D37">
        <v>0</v>
      </c>
      <c r="E37">
        <v>70</v>
      </c>
      <c r="F37">
        <v>11</v>
      </c>
      <c r="G37">
        <v>70</v>
      </c>
      <c r="H37">
        <v>2</v>
      </c>
      <c r="I37">
        <v>97</v>
      </c>
      <c r="J37">
        <v>0.48</v>
      </c>
      <c r="K37">
        <v>19</v>
      </c>
      <c r="L37" t="b">
        <v>0</v>
      </c>
      <c r="M37" t="b">
        <v>0</v>
      </c>
      <c r="N37">
        <v>70</v>
      </c>
      <c r="O37">
        <v>459</v>
      </c>
      <c r="P37">
        <v>4</v>
      </c>
      <c r="Q37" t="b">
        <v>1</v>
      </c>
      <c r="R37" t="s">
        <v>29</v>
      </c>
      <c r="S37" t="b">
        <v>0</v>
      </c>
      <c r="T37" t="b">
        <v>0</v>
      </c>
      <c r="U37" t="b">
        <v>0</v>
      </c>
      <c r="V37" t="s">
        <v>251</v>
      </c>
      <c r="X37">
        <v>70</v>
      </c>
      <c r="Y37">
        <v>459</v>
      </c>
      <c r="Z37">
        <v>0</v>
      </c>
      <c r="AA37">
        <v>6.53</v>
      </c>
      <c r="AB37">
        <v>8.64</v>
      </c>
      <c r="AC37">
        <v>2595.02</v>
      </c>
      <c r="AD37">
        <v>2595.02</v>
      </c>
      <c r="AG37">
        <f>AG36</f>
        <v>2178</v>
      </c>
      <c r="AH37">
        <f t="shared" si="1"/>
        <v>1.1914692378328742</v>
      </c>
      <c r="AI37" t="str">
        <f t="shared" si="14"/>
        <v>BQO</v>
      </c>
      <c r="AJ37" t="b">
        <f t="shared" si="15"/>
        <v>1</v>
      </c>
      <c r="AK37" t="str">
        <f t="shared" si="0"/>
        <v>concave</v>
      </c>
    </row>
    <row r="38" spans="1:37" x14ac:dyDescent="0.2">
      <c r="A38">
        <v>881</v>
      </c>
      <c r="B38" t="s">
        <v>475</v>
      </c>
      <c r="C38" t="s">
        <v>152</v>
      </c>
      <c r="D38">
        <v>0</v>
      </c>
      <c r="E38">
        <v>70</v>
      </c>
      <c r="F38">
        <v>11</v>
      </c>
      <c r="G38">
        <v>70</v>
      </c>
      <c r="H38">
        <v>2</v>
      </c>
      <c r="I38">
        <v>100</v>
      </c>
      <c r="J38">
        <v>0.51</v>
      </c>
      <c r="K38">
        <v>20</v>
      </c>
      <c r="L38" t="b">
        <v>0</v>
      </c>
      <c r="M38" t="b">
        <v>0</v>
      </c>
      <c r="N38">
        <v>70</v>
      </c>
      <c r="O38">
        <v>488</v>
      </c>
      <c r="P38">
        <v>4</v>
      </c>
      <c r="Q38" t="b">
        <v>1</v>
      </c>
      <c r="R38" t="s">
        <v>28</v>
      </c>
      <c r="S38" t="b">
        <v>0</v>
      </c>
      <c r="T38" t="b">
        <v>0</v>
      </c>
      <c r="U38" t="b">
        <v>0</v>
      </c>
      <c r="X38">
        <v>70</v>
      </c>
      <c r="Y38">
        <v>488</v>
      </c>
      <c r="Z38">
        <v>0</v>
      </c>
      <c r="AA38">
        <v>0.21</v>
      </c>
      <c r="AB38">
        <v>1.02</v>
      </c>
      <c r="AC38">
        <v>2509</v>
      </c>
      <c r="AD38">
        <v>2509</v>
      </c>
      <c r="AG38">
        <f>MIN(AC38:AC43)</f>
        <v>2198</v>
      </c>
      <c r="AH38">
        <f t="shared" si="1"/>
        <v>1.1414922656960873</v>
      </c>
      <c r="AI38" t="str">
        <f>R38</f>
        <v>A-MILO</v>
      </c>
      <c r="AJ38" t="b">
        <f>Q38</f>
        <v>1</v>
      </c>
      <c r="AK38">
        <f t="shared" si="0"/>
        <v>0</v>
      </c>
    </row>
    <row r="39" spans="1:37" x14ac:dyDescent="0.2">
      <c r="A39">
        <v>882</v>
      </c>
      <c r="B39" t="s">
        <v>476</v>
      </c>
      <c r="C39" t="s">
        <v>152</v>
      </c>
      <c r="D39">
        <v>0</v>
      </c>
      <c r="E39">
        <v>70</v>
      </c>
      <c r="F39">
        <v>11</v>
      </c>
      <c r="G39">
        <v>70</v>
      </c>
      <c r="H39">
        <v>2</v>
      </c>
      <c r="I39">
        <v>100</v>
      </c>
      <c r="J39">
        <v>0.51</v>
      </c>
      <c r="K39">
        <v>20</v>
      </c>
      <c r="L39" t="b">
        <v>0</v>
      </c>
      <c r="M39" t="b">
        <v>0</v>
      </c>
      <c r="N39">
        <v>70</v>
      </c>
      <c r="O39">
        <v>488</v>
      </c>
      <c r="P39">
        <v>4</v>
      </c>
      <c r="Q39" t="b">
        <v>1</v>
      </c>
      <c r="R39" t="s">
        <v>29</v>
      </c>
      <c r="S39" t="b">
        <v>0</v>
      </c>
      <c r="T39" t="b">
        <v>0</v>
      </c>
      <c r="U39" t="b">
        <v>0</v>
      </c>
      <c r="X39">
        <v>70</v>
      </c>
      <c r="Y39">
        <v>488</v>
      </c>
      <c r="Z39">
        <v>0</v>
      </c>
      <c r="AA39">
        <v>3600.06</v>
      </c>
      <c r="AB39">
        <v>3600.95</v>
      </c>
      <c r="AC39">
        <v>2207.21</v>
      </c>
      <c r="AD39">
        <v>2183</v>
      </c>
      <c r="AG39">
        <f>AG38</f>
        <v>2198</v>
      </c>
      <c r="AH39">
        <f t="shared" si="1"/>
        <v>1.0041901728844405</v>
      </c>
      <c r="AI39" t="str">
        <f t="shared" ref="AI39:AI43" si="16">R39</f>
        <v>BQO</v>
      </c>
      <c r="AJ39" t="b">
        <f t="shared" ref="AJ39:AJ43" si="17">Q39</f>
        <v>1</v>
      </c>
      <c r="AK39">
        <f t="shared" si="0"/>
        <v>0</v>
      </c>
    </row>
    <row r="40" spans="1:37" x14ac:dyDescent="0.2">
      <c r="A40">
        <v>883</v>
      </c>
      <c r="B40" t="s">
        <v>477</v>
      </c>
      <c r="C40" t="s">
        <v>152</v>
      </c>
      <c r="D40">
        <v>0</v>
      </c>
      <c r="E40">
        <v>70</v>
      </c>
      <c r="F40">
        <v>11</v>
      </c>
      <c r="G40">
        <v>70</v>
      </c>
      <c r="H40">
        <v>2</v>
      </c>
      <c r="I40">
        <v>100</v>
      </c>
      <c r="J40">
        <v>0.51</v>
      </c>
      <c r="K40">
        <v>20</v>
      </c>
      <c r="L40" t="b">
        <v>0</v>
      </c>
      <c r="M40" t="b">
        <v>0</v>
      </c>
      <c r="N40">
        <v>70</v>
      </c>
      <c r="O40">
        <v>488</v>
      </c>
      <c r="P40">
        <v>4</v>
      </c>
      <c r="Q40" t="b">
        <v>1</v>
      </c>
      <c r="R40" t="s">
        <v>30</v>
      </c>
      <c r="S40" t="b">
        <v>0</v>
      </c>
      <c r="T40" t="b">
        <v>0</v>
      </c>
      <c r="U40" t="b">
        <v>0</v>
      </c>
      <c r="X40">
        <v>70</v>
      </c>
      <c r="Y40">
        <v>488</v>
      </c>
      <c r="Z40">
        <v>0</v>
      </c>
      <c r="AA40">
        <v>8.7799999999999994</v>
      </c>
      <c r="AB40">
        <v>9.85</v>
      </c>
      <c r="AC40">
        <v>2223.6999999999998</v>
      </c>
      <c r="AD40">
        <v>2223.6999999999998</v>
      </c>
      <c r="AG40">
        <f>AG39</f>
        <v>2198</v>
      </c>
      <c r="AH40">
        <f t="shared" si="1"/>
        <v>1.0116924476797087</v>
      </c>
      <c r="AI40" t="str">
        <f t="shared" si="16"/>
        <v>MISDO</v>
      </c>
      <c r="AJ40" t="b">
        <f t="shared" si="17"/>
        <v>1</v>
      </c>
      <c r="AK40">
        <f t="shared" si="0"/>
        <v>0</v>
      </c>
    </row>
    <row r="41" spans="1:37" x14ac:dyDescent="0.2">
      <c r="A41">
        <v>884</v>
      </c>
      <c r="B41" t="s">
        <v>478</v>
      </c>
      <c r="C41" t="s">
        <v>152</v>
      </c>
      <c r="D41">
        <v>0</v>
      </c>
      <c r="E41">
        <v>70</v>
      </c>
      <c r="F41">
        <v>11</v>
      </c>
      <c r="G41">
        <v>70</v>
      </c>
      <c r="H41">
        <v>2</v>
      </c>
      <c r="I41">
        <v>100</v>
      </c>
      <c r="J41">
        <v>0.51</v>
      </c>
      <c r="K41">
        <v>20</v>
      </c>
      <c r="L41" t="b">
        <v>0</v>
      </c>
      <c r="M41" t="b">
        <v>0</v>
      </c>
      <c r="N41">
        <v>70</v>
      </c>
      <c r="O41">
        <v>488</v>
      </c>
      <c r="P41">
        <v>4</v>
      </c>
      <c r="Q41" t="b">
        <v>1</v>
      </c>
      <c r="R41" t="s">
        <v>31</v>
      </c>
      <c r="S41" t="b">
        <v>0</v>
      </c>
      <c r="T41" t="b">
        <v>0</v>
      </c>
      <c r="U41" t="b">
        <v>0</v>
      </c>
      <c r="X41">
        <v>70</v>
      </c>
      <c r="Y41">
        <v>488</v>
      </c>
      <c r="Z41">
        <v>0</v>
      </c>
      <c r="AA41">
        <v>954.51</v>
      </c>
      <c r="AB41">
        <v>955.43</v>
      </c>
      <c r="AC41">
        <v>2269.15</v>
      </c>
      <c r="AD41">
        <v>2269.15</v>
      </c>
      <c r="AG41">
        <f>AG40</f>
        <v>2198</v>
      </c>
      <c r="AH41">
        <f t="shared" si="1"/>
        <v>1.0323703366696997</v>
      </c>
      <c r="AI41" t="str">
        <f t="shared" si="16"/>
        <v>RP-MILO</v>
      </c>
      <c r="AJ41" t="b">
        <f t="shared" si="17"/>
        <v>1</v>
      </c>
      <c r="AK41">
        <f t="shared" si="0"/>
        <v>0</v>
      </c>
    </row>
    <row r="42" spans="1:37" x14ac:dyDescent="0.2">
      <c r="A42">
        <v>885</v>
      </c>
      <c r="B42" t="s">
        <v>479</v>
      </c>
      <c r="C42" t="s">
        <v>153</v>
      </c>
      <c r="D42">
        <v>0</v>
      </c>
      <c r="E42">
        <v>70</v>
      </c>
      <c r="F42">
        <v>11</v>
      </c>
      <c r="G42">
        <v>70</v>
      </c>
      <c r="H42">
        <v>2</v>
      </c>
      <c r="I42">
        <v>100</v>
      </c>
      <c r="J42">
        <v>0.51</v>
      </c>
      <c r="K42">
        <v>20</v>
      </c>
      <c r="L42" t="b">
        <v>0</v>
      </c>
      <c r="M42" t="b">
        <v>0</v>
      </c>
      <c r="N42">
        <v>70</v>
      </c>
      <c r="O42">
        <v>488</v>
      </c>
      <c r="P42">
        <v>4</v>
      </c>
      <c r="R42" t="s">
        <v>29</v>
      </c>
      <c r="S42" t="b">
        <v>0</v>
      </c>
      <c r="T42" t="b">
        <v>0</v>
      </c>
      <c r="U42" t="b">
        <v>0</v>
      </c>
      <c r="X42">
        <v>70</v>
      </c>
      <c r="Y42">
        <v>488</v>
      </c>
      <c r="Z42">
        <v>0</v>
      </c>
      <c r="AA42">
        <v>246.44</v>
      </c>
      <c r="AB42">
        <v>247.47</v>
      </c>
      <c r="AC42">
        <v>2198</v>
      </c>
      <c r="AD42">
        <v>2198</v>
      </c>
      <c r="AG42">
        <f>AG41</f>
        <v>2198</v>
      </c>
      <c r="AH42">
        <f t="shared" si="1"/>
        <v>1</v>
      </c>
      <c r="AI42" t="str">
        <f t="shared" si="16"/>
        <v>BQO</v>
      </c>
      <c r="AJ42">
        <f t="shared" si="17"/>
        <v>0</v>
      </c>
      <c r="AK42">
        <f t="shared" si="0"/>
        <v>0</v>
      </c>
    </row>
    <row r="43" spans="1:37" x14ac:dyDescent="0.2">
      <c r="A43">
        <v>886</v>
      </c>
      <c r="B43" t="s">
        <v>480</v>
      </c>
      <c r="C43" t="s">
        <v>328</v>
      </c>
      <c r="D43">
        <v>0</v>
      </c>
      <c r="E43">
        <v>70</v>
      </c>
      <c r="F43">
        <v>11</v>
      </c>
      <c r="G43">
        <v>70</v>
      </c>
      <c r="H43">
        <v>2</v>
      </c>
      <c r="I43">
        <v>100</v>
      </c>
      <c r="J43">
        <v>0.51</v>
      </c>
      <c r="K43">
        <v>20</v>
      </c>
      <c r="L43" t="b">
        <v>0</v>
      </c>
      <c r="M43" t="b">
        <v>0</v>
      </c>
      <c r="N43">
        <v>70</v>
      </c>
      <c r="O43">
        <v>488</v>
      </c>
      <c r="P43">
        <v>4</v>
      </c>
      <c r="Q43" t="b">
        <v>1</v>
      </c>
      <c r="R43" t="s">
        <v>29</v>
      </c>
      <c r="S43" t="b">
        <v>0</v>
      </c>
      <c r="T43" t="b">
        <v>0</v>
      </c>
      <c r="U43" t="b">
        <v>0</v>
      </c>
      <c r="V43" t="s">
        <v>251</v>
      </c>
      <c r="X43">
        <v>70</v>
      </c>
      <c r="Y43">
        <v>488</v>
      </c>
      <c r="Z43">
        <v>0</v>
      </c>
      <c r="AA43">
        <v>7.12</v>
      </c>
      <c r="AB43">
        <v>9.26</v>
      </c>
      <c r="AC43">
        <v>2647.68</v>
      </c>
      <c r="AD43">
        <v>2647.68</v>
      </c>
      <c r="AG43">
        <f>AG42</f>
        <v>2198</v>
      </c>
      <c r="AH43">
        <f t="shared" si="1"/>
        <v>1.2045859872611464</v>
      </c>
      <c r="AI43" t="str">
        <f t="shared" si="16"/>
        <v>BQO</v>
      </c>
      <c r="AJ43" t="b">
        <f t="shared" si="17"/>
        <v>1</v>
      </c>
      <c r="AK43" t="str">
        <f t="shared" si="0"/>
        <v>concave</v>
      </c>
    </row>
    <row r="44" spans="1:37" x14ac:dyDescent="0.2">
      <c r="A44">
        <v>887</v>
      </c>
      <c r="B44" t="s">
        <v>481</v>
      </c>
      <c r="C44" t="s">
        <v>154</v>
      </c>
      <c r="D44">
        <v>0</v>
      </c>
      <c r="E44">
        <v>80</v>
      </c>
      <c r="F44">
        <v>12</v>
      </c>
      <c r="G44">
        <v>80</v>
      </c>
      <c r="H44">
        <v>2</v>
      </c>
      <c r="I44">
        <v>97</v>
      </c>
      <c r="J44">
        <v>0.48</v>
      </c>
      <c r="K44">
        <v>19</v>
      </c>
      <c r="L44" t="b">
        <v>0</v>
      </c>
      <c r="M44" t="b">
        <v>0</v>
      </c>
      <c r="N44">
        <v>80</v>
      </c>
      <c r="O44">
        <v>612</v>
      </c>
      <c r="P44">
        <v>4</v>
      </c>
      <c r="Q44" t="b">
        <v>1</v>
      </c>
      <c r="R44" t="s">
        <v>28</v>
      </c>
      <c r="S44" t="b">
        <v>0</v>
      </c>
      <c r="T44" t="b">
        <v>0</v>
      </c>
      <c r="U44" t="b">
        <v>0</v>
      </c>
      <c r="X44">
        <v>80</v>
      </c>
      <c r="Y44">
        <v>612</v>
      </c>
      <c r="Z44">
        <v>0</v>
      </c>
      <c r="AA44">
        <v>0.28000000000000003</v>
      </c>
      <c r="AB44">
        <v>1.24</v>
      </c>
      <c r="AC44">
        <v>3323</v>
      </c>
      <c r="AD44">
        <v>3323</v>
      </c>
      <c r="AG44">
        <f>MIN(AC44:AC49)</f>
        <v>2868</v>
      </c>
      <c r="AH44">
        <f t="shared" si="1"/>
        <v>1.1586471408647141</v>
      </c>
      <c r="AI44" t="str">
        <f>R44</f>
        <v>A-MILO</v>
      </c>
      <c r="AJ44" t="b">
        <f>Q44</f>
        <v>1</v>
      </c>
      <c r="AK44">
        <f t="shared" si="0"/>
        <v>0</v>
      </c>
    </row>
    <row r="45" spans="1:37" x14ac:dyDescent="0.2">
      <c r="A45">
        <v>888</v>
      </c>
      <c r="B45" t="s">
        <v>482</v>
      </c>
      <c r="C45" t="s">
        <v>154</v>
      </c>
      <c r="D45">
        <v>0</v>
      </c>
      <c r="E45">
        <v>80</v>
      </c>
      <c r="F45">
        <v>12</v>
      </c>
      <c r="G45">
        <v>80</v>
      </c>
      <c r="H45">
        <v>2</v>
      </c>
      <c r="I45">
        <v>97</v>
      </c>
      <c r="J45">
        <v>0.48</v>
      </c>
      <c r="K45">
        <v>19</v>
      </c>
      <c r="L45" t="b">
        <v>0</v>
      </c>
      <c r="M45" t="b">
        <v>0</v>
      </c>
      <c r="N45">
        <v>80</v>
      </c>
      <c r="O45">
        <v>612</v>
      </c>
      <c r="P45">
        <v>4</v>
      </c>
      <c r="Q45" t="b">
        <v>1</v>
      </c>
      <c r="R45" t="s">
        <v>29</v>
      </c>
      <c r="S45" t="b">
        <v>0</v>
      </c>
      <c r="T45" t="b">
        <v>0</v>
      </c>
      <c r="U45" t="b">
        <v>0</v>
      </c>
      <c r="X45">
        <v>80</v>
      </c>
      <c r="Y45">
        <v>612</v>
      </c>
      <c r="Z45">
        <v>0</v>
      </c>
      <c r="AA45">
        <v>3600.08</v>
      </c>
      <c r="AB45">
        <v>3600.96</v>
      </c>
      <c r="AC45">
        <v>2875.4</v>
      </c>
      <c r="AD45">
        <v>2849.49</v>
      </c>
      <c r="AG45">
        <f>AG44</f>
        <v>2868</v>
      </c>
      <c r="AH45">
        <f t="shared" si="1"/>
        <v>1.0025801952580196</v>
      </c>
      <c r="AI45" t="str">
        <f t="shared" ref="AI45:AI49" si="18">R45</f>
        <v>BQO</v>
      </c>
      <c r="AJ45" t="b">
        <f t="shared" ref="AJ45:AJ49" si="19">Q45</f>
        <v>1</v>
      </c>
      <c r="AK45">
        <f t="shared" si="0"/>
        <v>0</v>
      </c>
    </row>
    <row r="46" spans="1:37" x14ac:dyDescent="0.2">
      <c r="A46">
        <v>889</v>
      </c>
      <c r="B46" t="s">
        <v>483</v>
      </c>
      <c r="C46" t="s">
        <v>154</v>
      </c>
      <c r="D46">
        <v>0</v>
      </c>
      <c r="E46">
        <v>80</v>
      </c>
      <c r="F46">
        <v>12</v>
      </c>
      <c r="G46">
        <v>80</v>
      </c>
      <c r="H46">
        <v>2</v>
      </c>
      <c r="I46">
        <v>97</v>
      </c>
      <c r="J46">
        <v>0.48</v>
      </c>
      <c r="K46">
        <v>19</v>
      </c>
      <c r="L46" t="b">
        <v>0</v>
      </c>
      <c r="M46" t="b">
        <v>0</v>
      </c>
      <c r="N46">
        <v>80</v>
      </c>
      <c r="O46">
        <v>612</v>
      </c>
      <c r="P46">
        <v>4</v>
      </c>
      <c r="Q46" t="b">
        <v>1</v>
      </c>
      <c r="R46" t="s">
        <v>30</v>
      </c>
      <c r="S46" t="b">
        <v>0</v>
      </c>
      <c r="T46" t="b">
        <v>0</v>
      </c>
      <c r="U46" t="b">
        <v>0</v>
      </c>
      <c r="X46">
        <v>80</v>
      </c>
      <c r="Y46">
        <v>612</v>
      </c>
      <c r="Z46">
        <v>0</v>
      </c>
      <c r="AA46">
        <v>14.29</v>
      </c>
      <c r="AB46">
        <v>15.22</v>
      </c>
      <c r="AC46">
        <v>2890.08</v>
      </c>
      <c r="AD46">
        <v>2890.08</v>
      </c>
      <c r="AG46">
        <f>AG45</f>
        <v>2868</v>
      </c>
      <c r="AH46">
        <f t="shared" si="1"/>
        <v>1.0076987447698744</v>
      </c>
      <c r="AI46" t="str">
        <f t="shared" si="18"/>
        <v>MISDO</v>
      </c>
      <c r="AJ46" t="b">
        <f t="shared" si="19"/>
        <v>1</v>
      </c>
      <c r="AK46">
        <f t="shared" si="0"/>
        <v>0</v>
      </c>
    </row>
    <row r="47" spans="1:37" x14ac:dyDescent="0.2">
      <c r="A47">
        <v>890</v>
      </c>
      <c r="B47" t="s">
        <v>484</v>
      </c>
      <c r="C47" t="s">
        <v>154</v>
      </c>
      <c r="D47">
        <v>0</v>
      </c>
      <c r="E47">
        <v>80</v>
      </c>
      <c r="F47">
        <v>12</v>
      </c>
      <c r="G47">
        <v>80</v>
      </c>
      <c r="H47">
        <v>2</v>
      </c>
      <c r="I47">
        <v>97</v>
      </c>
      <c r="J47">
        <v>0.48</v>
      </c>
      <c r="K47">
        <v>19</v>
      </c>
      <c r="L47" t="b">
        <v>0</v>
      </c>
      <c r="M47" t="b">
        <v>0</v>
      </c>
      <c r="N47">
        <v>80</v>
      </c>
      <c r="O47">
        <v>612</v>
      </c>
      <c r="P47">
        <v>4</v>
      </c>
      <c r="Q47" t="b">
        <v>1</v>
      </c>
      <c r="R47" t="s">
        <v>31</v>
      </c>
      <c r="S47" t="b">
        <v>0</v>
      </c>
      <c r="T47" t="b">
        <v>0</v>
      </c>
      <c r="U47" t="b">
        <v>0</v>
      </c>
      <c r="X47">
        <v>80</v>
      </c>
      <c r="Y47">
        <v>612</v>
      </c>
      <c r="Z47">
        <v>0</v>
      </c>
      <c r="AA47">
        <v>464.25</v>
      </c>
      <c r="AB47">
        <v>465.31</v>
      </c>
      <c r="AC47">
        <v>2992.87</v>
      </c>
      <c r="AD47">
        <v>2992.87</v>
      </c>
      <c r="AG47">
        <f>AG46</f>
        <v>2868</v>
      </c>
      <c r="AH47">
        <f t="shared" si="1"/>
        <v>1.0435390516039051</v>
      </c>
      <c r="AI47" t="str">
        <f t="shared" si="18"/>
        <v>RP-MILO</v>
      </c>
      <c r="AJ47" t="b">
        <f t="shared" si="19"/>
        <v>1</v>
      </c>
      <c r="AK47">
        <f t="shared" si="0"/>
        <v>0</v>
      </c>
    </row>
    <row r="48" spans="1:37" x14ac:dyDescent="0.2">
      <c r="A48">
        <v>891</v>
      </c>
      <c r="B48" t="s">
        <v>485</v>
      </c>
      <c r="C48" t="s">
        <v>155</v>
      </c>
      <c r="D48">
        <v>0</v>
      </c>
      <c r="E48">
        <v>80</v>
      </c>
      <c r="F48">
        <v>12</v>
      </c>
      <c r="G48">
        <v>80</v>
      </c>
      <c r="H48">
        <v>2</v>
      </c>
      <c r="I48">
        <v>97</v>
      </c>
      <c r="J48">
        <v>0.48</v>
      </c>
      <c r="K48">
        <v>19</v>
      </c>
      <c r="L48" t="b">
        <v>0</v>
      </c>
      <c r="M48" t="b">
        <v>0</v>
      </c>
      <c r="N48">
        <v>80</v>
      </c>
      <c r="O48">
        <v>612</v>
      </c>
      <c r="P48">
        <v>4</v>
      </c>
      <c r="R48" t="s">
        <v>29</v>
      </c>
      <c r="S48" t="b">
        <v>0</v>
      </c>
      <c r="T48" t="b">
        <v>0</v>
      </c>
      <c r="U48" t="b">
        <v>0</v>
      </c>
      <c r="X48">
        <v>80</v>
      </c>
      <c r="Y48">
        <v>612</v>
      </c>
      <c r="Z48">
        <v>0</v>
      </c>
      <c r="AA48">
        <v>3600.09</v>
      </c>
      <c r="AB48">
        <v>3600.94</v>
      </c>
      <c r="AC48">
        <v>2868</v>
      </c>
      <c r="AD48">
        <v>2861</v>
      </c>
      <c r="AG48">
        <f>AG47</f>
        <v>2868</v>
      </c>
      <c r="AH48">
        <f t="shared" si="1"/>
        <v>1</v>
      </c>
      <c r="AI48" t="str">
        <f t="shared" si="18"/>
        <v>BQO</v>
      </c>
      <c r="AJ48">
        <f t="shared" si="19"/>
        <v>0</v>
      </c>
      <c r="AK48">
        <f t="shared" si="0"/>
        <v>0</v>
      </c>
    </row>
    <row r="49" spans="1:37" x14ac:dyDescent="0.2">
      <c r="A49">
        <v>892</v>
      </c>
      <c r="B49" t="s">
        <v>486</v>
      </c>
      <c r="C49" t="s">
        <v>329</v>
      </c>
      <c r="D49">
        <v>0</v>
      </c>
      <c r="E49">
        <v>80</v>
      </c>
      <c r="F49">
        <v>12</v>
      </c>
      <c r="G49">
        <v>80</v>
      </c>
      <c r="H49">
        <v>2</v>
      </c>
      <c r="I49">
        <v>97</v>
      </c>
      <c r="J49">
        <v>0.48</v>
      </c>
      <c r="K49">
        <v>19</v>
      </c>
      <c r="L49" t="b">
        <v>0</v>
      </c>
      <c r="M49" t="b">
        <v>0</v>
      </c>
      <c r="N49">
        <v>80</v>
      </c>
      <c r="O49">
        <v>612</v>
      </c>
      <c r="P49">
        <v>4</v>
      </c>
      <c r="Q49" t="b">
        <v>1</v>
      </c>
      <c r="R49" t="s">
        <v>29</v>
      </c>
      <c r="S49" t="b">
        <v>0</v>
      </c>
      <c r="T49" t="b">
        <v>0</v>
      </c>
      <c r="U49" t="b">
        <v>0</v>
      </c>
      <c r="V49" t="s">
        <v>251</v>
      </c>
      <c r="X49">
        <v>80</v>
      </c>
      <c r="Y49">
        <v>612</v>
      </c>
      <c r="Z49">
        <v>0</v>
      </c>
      <c r="AA49">
        <v>9.59</v>
      </c>
      <c r="AB49">
        <v>11.72</v>
      </c>
      <c r="AC49">
        <v>3393.43</v>
      </c>
      <c r="AD49">
        <v>3393.43</v>
      </c>
      <c r="AG49">
        <f>AG48</f>
        <v>2868</v>
      </c>
      <c r="AH49">
        <f t="shared" si="1"/>
        <v>1.1832043235704324</v>
      </c>
      <c r="AI49" t="str">
        <f t="shared" si="18"/>
        <v>BQO</v>
      </c>
      <c r="AJ49" t="b">
        <f t="shared" si="19"/>
        <v>1</v>
      </c>
      <c r="AK49" t="str">
        <f t="shared" si="0"/>
        <v>concave</v>
      </c>
    </row>
    <row r="50" spans="1:37" x14ac:dyDescent="0.2">
      <c r="A50">
        <v>893</v>
      </c>
      <c r="B50" t="s">
        <v>487</v>
      </c>
      <c r="C50" t="s">
        <v>156</v>
      </c>
      <c r="D50">
        <v>0</v>
      </c>
      <c r="E50">
        <v>80</v>
      </c>
      <c r="F50">
        <v>12</v>
      </c>
      <c r="G50">
        <v>80</v>
      </c>
      <c r="H50">
        <v>2</v>
      </c>
      <c r="I50">
        <v>97</v>
      </c>
      <c r="J50">
        <v>0.52</v>
      </c>
      <c r="K50">
        <v>21</v>
      </c>
      <c r="L50" t="b">
        <v>0</v>
      </c>
      <c r="M50" t="b">
        <v>0</v>
      </c>
      <c r="N50">
        <v>80</v>
      </c>
      <c r="O50">
        <v>663</v>
      </c>
      <c r="P50">
        <v>4</v>
      </c>
      <c r="Q50" t="b">
        <v>1</v>
      </c>
      <c r="R50" t="s">
        <v>28</v>
      </c>
      <c r="S50" t="b">
        <v>0</v>
      </c>
      <c r="T50" t="b">
        <v>0</v>
      </c>
      <c r="U50" t="b">
        <v>0</v>
      </c>
      <c r="X50">
        <v>80</v>
      </c>
      <c r="Y50">
        <v>663</v>
      </c>
      <c r="Z50">
        <v>0</v>
      </c>
      <c r="AA50">
        <v>0.26</v>
      </c>
      <c r="AB50">
        <v>1.2</v>
      </c>
      <c r="AC50">
        <v>3415</v>
      </c>
      <c r="AD50">
        <v>3415</v>
      </c>
      <c r="AG50">
        <f>MIN(AC50:AC55)</f>
        <v>2959</v>
      </c>
      <c r="AH50">
        <f t="shared" si="1"/>
        <v>1.1541061169313958</v>
      </c>
      <c r="AI50" t="str">
        <f>R50</f>
        <v>A-MILO</v>
      </c>
      <c r="AJ50" t="b">
        <f>Q50</f>
        <v>1</v>
      </c>
      <c r="AK50">
        <f t="shared" si="0"/>
        <v>0</v>
      </c>
    </row>
    <row r="51" spans="1:37" x14ac:dyDescent="0.2">
      <c r="A51">
        <v>894</v>
      </c>
      <c r="B51" t="s">
        <v>488</v>
      </c>
      <c r="C51" t="s">
        <v>156</v>
      </c>
      <c r="D51">
        <v>0</v>
      </c>
      <c r="E51">
        <v>80</v>
      </c>
      <c r="F51">
        <v>12</v>
      </c>
      <c r="G51">
        <v>80</v>
      </c>
      <c r="H51">
        <v>2</v>
      </c>
      <c r="I51">
        <v>97</v>
      </c>
      <c r="J51">
        <v>0.52</v>
      </c>
      <c r="K51">
        <v>21</v>
      </c>
      <c r="L51" t="b">
        <v>0</v>
      </c>
      <c r="M51" t="b">
        <v>0</v>
      </c>
      <c r="N51">
        <v>80</v>
      </c>
      <c r="O51">
        <v>663</v>
      </c>
      <c r="P51">
        <v>4</v>
      </c>
      <c r="Q51" t="b">
        <v>1</v>
      </c>
      <c r="R51" t="s">
        <v>29</v>
      </c>
      <c r="S51" t="b">
        <v>0</v>
      </c>
      <c r="T51" t="b">
        <v>0</v>
      </c>
      <c r="U51" t="b">
        <v>0</v>
      </c>
      <c r="X51">
        <v>80</v>
      </c>
      <c r="Y51">
        <v>663</v>
      </c>
      <c r="Z51">
        <v>0</v>
      </c>
      <c r="AA51">
        <v>3600.1</v>
      </c>
      <c r="AB51">
        <v>3601.13</v>
      </c>
      <c r="AC51">
        <v>2971.85</v>
      </c>
      <c r="AD51">
        <v>2932</v>
      </c>
      <c r="AG51">
        <f>AG50</f>
        <v>2959</v>
      </c>
      <c r="AH51">
        <f t="shared" si="1"/>
        <v>1.0043426833389659</v>
      </c>
      <c r="AI51" t="str">
        <f t="shared" ref="AI51:AI55" si="20">R51</f>
        <v>BQO</v>
      </c>
      <c r="AJ51" t="b">
        <f t="shared" ref="AJ51:AJ55" si="21">Q51</f>
        <v>1</v>
      </c>
      <c r="AK51">
        <f t="shared" si="0"/>
        <v>0</v>
      </c>
    </row>
    <row r="52" spans="1:37" x14ac:dyDescent="0.2">
      <c r="A52">
        <v>895</v>
      </c>
      <c r="B52" t="s">
        <v>489</v>
      </c>
      <c r="C52" t="s">
        <v>156</v>
      </c>
      <c r="D52">
        <v>0</v>
      </c>
      <c r="E52">
        <v>80</v>
      </c>
      <c r="F52">
        <v>12</v>
      </c>
      <c r="G52">
        <v>80</v>
      </c>
      <c r="H52">
        <v>2</v>
      </c>
      <c r="I52">
        <v>97</v>
      </c>
      <c r="J52">
        <v>0.52</v>
      </c>
      <c r="K52">
        <v>21</v>
      </c>
      <c r="L52" t="b">
        <v>0</v>
      </c>
      <c r="M52" t="b">
        <v>0</v>
      </c>
      <c r="N52">
        <v>80</v>
      </c>
      <c r="O52">
        <v>663</v>
      </c>
      <c r="P52">
        <v>4</v>
      </c>
      <c r="Q52" t="b">
        <v>1</v>
      </c>
      <c r="R52" t="s">
        <v>30</v>
      </c>
      <c r="S52" t="b">
        <v>0</v>
      </c>
      <c r="T52" t="b">
        <v>0</v>
      </c>
      <c r="U52" t="b">
        <v>0</v>
      </c>
      <c r="X52">
        <v>80</v>
      </c>
      <c r="Y52">
        <v>663</v>
      </c>
      <c r="Z52">
        <v>0</v>
      </c>
      <c r="AA52">
        <v>16.82</v>
      </c>
      <c r="AB52">
        <v>17.89</v>
      </c>
      <c r="AC52">
        <v>2980.73</v>
      </c>
      <c r="AD52">
        <v>2980.73</v>
      </c>
      <c r="AG52">
        <f>AG51</f>
        <v>2959</v>
      </c>
      <c r="AH52">
        <f t="shared" si="1"/>
        <v>1.0073436971949983</v>
      </c>
      <c r="AI52" t="str">
        <f t="shared" si="20"/>
        <v>MISDO</v>
      </c>
      <c r="AJ52" t="b">
        <f t="shared" si="21"/>
        <v>1</v>
      </c>
      <c r="AK52">
        <f t="shared" si="0"/>
        <v>0</v>
      </c>
    </row>
    <row r="53" spans="1:37" x14ac:dyDescent="0.2">
      <c r="A53">
        <v>896</v>
      </c>
      <c r="B53" t="s">
        <v>490</v>
      </c>
      <c r="C53" t="s">
        <v>156</v>
      </c>
      <c r="D53">
        <v>0</v>
      </c>
      <c r="E53">
        <v>80</v>
      </c>
      <c r="F53">
        <v>12</v>
      </c>
      <c r="G53">
        <v>80</v>
      </c>
      <c r="H53">
        <v>2</v>
      </c>
      <c r="I53">
        <v>97</v>
      </c>
      <c r="J53">
        <v>0.52</v>
      </c>
      <c r="K53">
        <v>21</v>
      </c>
      <c r="L53" t="b">
        <v>0</v>
      </c>
      <c r="M53" t="b">
        <v>0</v>
      </c>
      <c r="N53">
        <v>80</v>
      </c>
      <c r="O53">
        <v>663</v>
      </c>
      <c r="P53">
        <v>4</v>
      </c>
      <c r="Q53" t="b">
        <v>1</v>
      </c>
      <c r="R53" t="s">
        <v>31</v>
      </c>
      <c r="S53" t="b">
        <v>0</v>
      </c>
      <c r="T53" t="b">
        <v>0</v>
      </c>
      <c r="U53" t="b">
        <v>0</v>
      </c>
      <c r="X53">
        <v>80</v>
      </c>
      <c r="Y53">
        <v>663</v>
      </c>
      <c r="Z53">
        <v>0</v>
      </c>
      <c r="AA53">
        <v>3600.15</v>
      </c>
      <c r="AB53">
        <v>3601.24</v>
      </c>
      <c r="AC53">
        <v>3083.82</v>
      </c>
      <c r="AD53">
        <v>0</v>
      </c>
      <c r="AG53">
        <f>AG52</f>
        <v>2959</v>
      </c>
      <c r="AH53">
        <f t="shared" si="1"/>
        <v>1.0421831699898616</v>
      </c>
      <c r="AI53" t="str">
        <f t="shared" si="20"/>
        <v>RP-MILO</v>
      </c>
      <c r="AJ53" t="b">
        <f t="shared" si="21"/>
        <v>1</v>
      </c>
      <c r="AK53">
        <f t="shared" si="0"/>
        <v>0</v>
      </c>
    </row>
    <row r="54" spans="1:37" x14ac:dyDescent="0.2">
      <c r="A54">
        <v>897</v>
      </c>
      <c r="B54" t="s">
        <v>491</v>
      </c>
      <c r="C54" t="s">
        <v>157</v>
      </c>
      <c r="D54">
        <v>0</v>
      </c>
      <c r="E54">
        <v>80</v>
      </c>
      <c r="F54">
        <v>12</v>
      </c>
      <c r="G54">
        <v>80</v>
      </c>
      <c r="H54">
        <v>2</v>
      </c>
      <c r="I54">
        <v>97</v>
      </c>
      <c r="J54">
        <v>0.52</v>
      </c>
      <c r="K54">
        <v>21</v>
      </c>
      <c r="L54" t="b">
        <v>0</v>
      </c>
      <c r="M54" t="b">
        <v>0</v>
      </c>
      <c r="N54">
        <v>80</v>
      </c>
      <c r="O54">
        <v>663</v>
      </c>
      <c r="P54">
        <v>4</v>
      </c>
      <c r="R54" t="s">
        <v>29</v>
      </c>
      <c r="S54" t="b">
        <v>0</v>
      </c>
      <c r="T54" t="b">
        <v>0</v>
      </c>
      <c r="U54" t="b">
        <v>0</v>
      </c>
      <c r="X54">
        <v>80</v>
      </c>
      <c r="Y54">
        <v>663</v>
      </c>
      <c r="Z54">
        <v>0</v>
      </c>
      <c r="AA54">
        <v>3600.15</v>
      </c>
      <c r="AB54">
        <v>3601.11</v>
      </c>
      <c r="AC54">
        <v>2959</v>
      </c>
      <c r="AD54">
        <v>2937</v>
      </c>
      <c r="AG54">
        <f>AG53</f>
        <v>2959</v>
      </c>
      <c r="AH54">
        <f t="shared" si="1"/>
        <v>1</v>
      </c>
      <c r="AI54" t="str">
        <f t="shared" si="20"/>
        <v>BQO</v>
      </c>
      <c r="AJ54">
        <f t="shared" si="21"/>
        <v>0</v>
      </c>
      <c r="AK54">
        <f t="shared" si="0"/>
        <v>0</v>
      </c>
    </row>
    <row r="55" spans="1:37" x14ac:dyDescent="0.2">
      <c r="A55">
        <v>898</v>
      </c>
      <c r="B55" t="s">
        <v>492</v>
      </c>
      <c r="C55" t="s">
        <v>330</v>
      </c>
      <c r="D55">
        <v>0</v>
      </c>
      <c r="E55">
        <v>80</v>
      </c>
      <c r="F55">
        <v>12</v>
      </c>
      <c r="G55">
        <v>80</v>
      </c>
      <c r="H55">
        <v>2</v>
      </c>
      <c r="I55">
        <v>97</v>
      </c>
      <c r="J55">
        <v>0.52</v>
      </c>
      <c r="K55">
        <v>21</v>
      </c>
      <c r="L55" t="b">
        <v>0</v>
      </c>
      <c r="M55" t="b">
        <v>0</v>
      </c>
      <c r="N55">
        <v>80</v>
      </c>
      <c r="O55">
        <v>663</v>
      </c>
      <c r="P55">
        <v>4</v>
      </c>
      <c r="Q55" t="b">
        <v>1</v>
      </c>
      <c r="R55" t="s">
        <v>29</v>
      </c>
      <c r="S55" t="b">
        <v>0</v>
      </c>
      <c r="T55" t="b">
        <v>0</v>
      </c>
      <c r="U55" t="b">
        <v>0</v>
      </c>
      <c r="V55" t="s">
        <v>251</v>
      </c>
      <c r="X55">
        <v>80</v>
      </c>
      <c r="Y55">
        <v>663</v>
      </c>
      <c r="Z55">
        <v>0</v>
      </c>
      <c r="AA55">
        <v>9.23</v>
      </c>
      <c r="AB55">
        <v>11.28</v>
      </c>
      <c r="AC55">
        <v>3509.06</v>
      </c>
      <c r="AD55">
        <v>3509.06</v>
      </c>
      <c r="AG55">
        <f>AG54</f>
        <v>2959</v>
      </c>
      <c r="AH55">
        <f t="shared" si="1"/>
        <v>1.1858938830686043</v>
      </c>
      <c r="AI55" t="str">
        <f t="shared" si="20"/>
        <v>BQO</v>
      </c>
      <c r="AJ55" t="b">
        <f t="shared" si="21"/>
        <v>1</v>
      </c>
      <c r="AK55" t="str">
        <f t="shared" si="0"/>
        <v>concave</v>
      </c>
    </row>
    <row r="56" spans="1:37" x14ac:dyDescent="0.2">
      <c r="A56">
        <v>899</v>
      </c>
      <c r="B56" t="s">
        <v>493</v>
      </c>
      <c r="C56" t="s">
        <v>158</v>
      </c>
      <c r="D56">
        <v>0</v>
      </c>
      <c r="E56">
        <v>90</v>
      </c>
      <c r="F56">
        <v>13</v>
      </c>
      <c r="G56">
        <v>90</v>
      </c>
      <c r="H56">
        <v>2</v>
      </c>
      <c r="I56">
        <v>97</v>
      </c>
      <c r="J56">
        <v>0.49</v>
      </c>
      <c r="K56">
        <v>20</v>
      </c>
      <c r="L56" t="b">
        <v>0</v>
      </c>
      <c r="M56" t="b">
        <v>0</v>
      </c>
      <c r="N56">
        <v>90</v>
      </c>
      <c r="O56">
        <v>789</v>
      </c>
      <c r="P56">
        <v>4</v>
      </c>
      <c r="Q56" t="b">
        <v>1</v>
      </c>
      <c r="R56" t="s">
        <v>28</v>
      </c>
      <c r="S56" t="b">
        <v>0</v>
      </c>
      <c r="T56" t="b">
        <v>0</v>
      </c>
      <c r="U56" t="b">
        <v>0</v>
      </c>
      <c r="X56">
        <v>90</v>
      </c>
      <c r="Y56">
        <v>789</v>
      </c>
      <c r="Z56">
        <v>0</v>
      </c>
      <c r="AA56">
        <v>0.37</v>
      </c>
      <c r="AB56">
        <v>1.41</v>
      </c>
      <c r="AC56">
        <v>4217</v>
      </c>
      <c r="AD56">
        <v>4217</v>
      </c>
      <c r="AG56">
        <f>MIN(AC56:AC61)</f>
        <v>3621</v>
      </c>
      <c r="AH56">
        <f t="shared" si="1"/>
        <v>1.1645954156310412</v>
      </c>
      <c r="AI56" t="str">
        <f>R56</f>
        <v>A-MILO</v>
      </c>
      <c r="AJ56" t="b">
        <f>Q56</f>
        <v>1</v>
      </c>
      <c r="AK56">
        <f t="shared" si="0"/>
        <v>0</v>
      </c>
    </row>
    <row r="57" spans="1:37" x14ac:dyDescent="0.2">
      <c r="A57">
        <v>900</v>
      </c>
      <c r="B57" t="s">
        <v>494</v>
      </c>
      <c r="C57" t="s">
        <v>158</v>
      </c>
      <c r="D57">
        <v>0</v>
      </c>
      <c r="E57">
        <v>90</v>
      </c>
      <c r="F57">
        <v>13</v>
      </c>
      <c r="G57">
        <v>90</v>
      </c>
      <c r="H57">
        <v>2</v>
      </c>
      <c r="I57">
        <v>97</v>
      </c>
      <c r="J57">
        <v>0.49</v>
      </c>
      <c r="K57">
        <v>20</v>
      </c>
      <c r="L57" t="b">
        <v>0</v>
      </c>
      <c r="M57" t="b">
        <v>0</v>
      </c>
      <c r="N57">
        <v>90</v>
      </c>
      <c r="O57">
        <v>789</v>
      </c>
      <c r="P57">
        <v>4</v>
      </c>
      <c r="Q57" t="b">
        <v>1</v>
      </c>
      <c r="R57" t="s">
        <v>29</v>
      </c>
      <c r="S57" t="b">
        <v>0</v>
      </c>
      <c r="T57" t="b">
        <v>0</v>
      </c>
      <c r="U57" t="b">
        <v>0</v>
      </c>
      <c r="X57">
        <v>90</v>
      </c>
      <c r="Y57">
        <v>789</v>
      </c>
      <c r="Z57">
        <v>0</v>
      </c>
      <c r="AA57">
        <v>3600.08</v>
      </c>
      <c r="AB57">
        <v>3601.17</v>
      </c>
      <c r="AC57">
        <v>3623.79</v>
      </c>
      <c r="AD57">
        <v>3582</v>
      </c>
      <c r="AG57">
        <f>AG56</f>
        <v>3621</v>
      </c>
      <c r="AH57">
        <f t="shared" si="1"/>
        <v>1.0007705053852527</v>
      </c>
      <c r="AI57" t="str">
        <f t="shared" ref="AI57:AI61" si="22">R57</f>
        <v>BQO</v>
      </c>
      <c r="AJ57" t="b">
        <f t="shared" ref="AJ57:AJ61" si="23">Q57</f>
        <v>1</v>
      </c>
      <c r="AK57">
        <f t="shared" si="0"/>
        <v>0</v>
      </c>
    </row>
    <row r="58" spans="1:37" x14ac:dyDescent="0.2">
      <c r="A58">
        <v>901</v>
      </c>
      <c r="B58" t="s">
        <v>495</v>
      </c>
      <c r="C58" t="s">
        <v>158</v>
      </c>
      <c r="D58">
        <v>0</v>
      </c>
      <c r="E58">
        <v>90</v>
      </c>
      <c r="F58">
        <v>13</v>
      </c>
      <c r="G58">
        <v>90</v>
      </c>
      <c r="H58">
        <v>2</v>
      </c>
      <c r="I58">
        <v>97</v>
      </c>
      <c r="J58">
        <v>0.49</v>
      </c>
      <c r="K58">
        <v>20</v>
      </c>
      <c r="L58" t="b">
        <v>0</v>
      </c>
      <c r="M58" t="b">
        <v>0</v>
      </c>
      <c r="N58">
        <v>90</v>
      </c>
      <c r="O58">
        <v>789</v>
      </c>
      <c r="P58">
        <v>4</v>
      </c>
      <c r="Q58" t="b">
        <v>1</v>
      </c>
      <c r="R58" t="s">
        <v>30</v>
      </c>
      <c r="S58" t="b">
        <v>0</v>
      </c>
      <c r="T58" t="b">
        <v>0</v>
      </c>
      <c r="U58" t="b">
        <v>0</v>
      </c>
      <c r="X58">
        <v>90</v>
      </c>
      <c r="Y58">
        <v>789</v>
      </c>
      <c r="Z58">
        <v>0</v>
      </c>
      <c r="AA58">
        <v>23.82</v>
      </c>
      <c r="AB58">
        <v>24.74</v>
      </c>
      <c r="AC58">
        <v>3631.89</v>
      </c>
      <c r="AD58">
        <v>3631.89</v>
      </c>
      <c r="AG58">
        <f>AG57</f>
        <v>3621</v>
      </c>
      <c r="AH58">
        <f t="shared" si="1"/>
        <v>1.0030074565037281</v>
      </c>
      <c r="AI58" t="str">
        <f t="shared" si="22"/>
        <v>MISDO</v>
      </c>
      <c r="AJ58" t="b">
        <f t="shared" si="23"/>
        <v>1</v>
      </c>
      <c r="AK58">
        <f t="shared" si="0"/>
        <v>0</v>
      </c>
    </row>
    <row r="59" spans="1:37" x14ac:dyDescent="0.2">
      <c r="A59">
        <v>902</v>
      </c>
      <c r="B59" t="s">
        <v>496</v>
      </c>
      <c r="C59" t="s">
        <v>158</v>
      </c>
      <c r="D59">
        <v>0</v>
      </c>
      <c r="E59">
        <v>90</v>
      </c>
      <c r="F59">
        <v>13</v>
      </c>
      <c r="G59">
        <v>90</v>
      </c>
      <c r="H59">
        <v>2</v>
      </c>
      <c r="I59">
        <v>97</v>
      </c>
      <c r="J59">
        <v>0.49</v>
      </c>
      <c r="K59">
        <v>20</v>
      </c>
      <c r="L59" t="b">
        <v>0</v>
      </c>
      <c r="M59" t="b">
        <v>0</v>
      </c>
      <c r="N59">
        <v>90</v>
      </c>
      <c r="O59">
        <v>789</v>
      </c>
      <c r="P59">
        <v>4</v>
      </c>
      <c r="Q59" t="b">
        <v>1</v>
      </c>
      <c r="R59" t="s">
        <v>31</v>
      </c>
      <c r="S59" t="b">
        <v>0</v>
      </c>
      <c r="T59" t="b">
        <v>0</v>
      </c>
      <c r="U59" t="b">
        <v>0</v>
      </c>
      <c r="X59">
        <v>90</v>
      </c>
      <c r="Y59">
        <v>789</v>
      </c>
      <c r="Z59">
        <v>0</v>
      </c>
      <c r="AA59">
        <v>2632.02</v>
      </c>
      <c r="AB59">
        <v>2633.18</v>
      </c>
      <c r="AC59">
        <v>3796.1</v>
      </c>
      <c r="AD59">
        <v>3796.1</v>
      </c>
      <c r="AG59">
        <f>AG58</f>
        <v>3621</v>
      </c>
      <c r="AH59">
        <f t="shared" si="1"/>
        <v>1.0483568075117371</v>
      </c>
      <c r="AI59" t="str">
        <f t="shared" si="22"/>
        <v>RP-MILO</v>
      </c>
      <c r="AJ59" t="b">
        <f t="shared" si="23"/>
        <v>1</v>
      </c>
      <c r="AK59">
        <f t="shared" si="0"/>
        <v>0</v>
      </c>
    </row>
    <row r="60" spans="1:37" x14ac:dyDescent="0.2">
      <c r="A60">
        <v>903</v>
      </c>
      <c r="B60" t="s">
        <v>497</v>
      </c>
      <c r="C60" t="s">
        <v>159</v>
      </c>
      <c r="D60">
        <v>0</v>
      </c>
      <c r="E60">
        <v>90</v>
      </c>
      <c r="F60">
        <v>13</v>
      </c>
      <c r="G60">
        <v>90</v>
      </c>
      <c r="H60">
        <v>2</v>
      </c>
      <c r="I60">
        <v>97</v>
      </c>
      <c r="J60">
        <v>0.49</v>
      </c>
      <c r="K60">
        <v>20</v>
      </c>
      <c r="L60" t="b">
        <v>0</v>
      </c>
      <c r="M60" t="b">
        <v>0</v>
      </c>
      <c r="N60">
        <v>90</v>
      </c>
      <c r="O60">
        <v>789</v>
      </c>
      <c r="P60">
        <v>4</v>
      </c>
      <c r="R60" t="s">
        <v>29</v>
      </c>
      <c r="S60" t="b">
        <v>0</v>
      </c>
      <c r="T60" t="b">
        <v>0</v>
      </c>
      <c r="U60" t="b">
        <v>0</v>
      </c>
      <c r="X60">
        <v>90</v>
      </c>
      <c r="Y60">
        <v>789</v>
      </c>
      <c r="Z60">
        <v>0</v>
      </c>
      <c r="AA60">
        <v>3600.15</v>
      </c>
      <c r="AB60">
        <v>3601.17</v>
      </c>
      <c r="AC60">
        <v>3621</v>
      </c>
      <c r="AD60">
        <v>3593</v>
      </c>
      <c r="AG60">
        <f>AG59</f>
        <v>3621</v>
      </c>
      <c r="AH60">
        <f t="shared" si="1"/>
        <v>1</v>
      </c>
      <c r="AI60" t="str">
        <f t="shared" si="22"/>
        <v>BQO</v>
      </c>
      <c r="AJ60">
        <f t="shared" si="23"/>
        <v>0</v>
      </c>
      <c r="AK60">
        <f t="shared" si="0"/>
        <v>0</v>
      </c>
    </row>
    <row r="61" spans="1:37" x14ac:dyDescent="0.2">
      <c r="A61">
        <v>904</v>
      </c>
      <c r="B61" t="s">
        <v>498</v>
      </c>
      <c r="C61" t="s">
        <v>331</v>
      </c>
      <c r="D61">
        <v>0</v>
      </c>
      <c r="E61">
        <v>90</v>
      </c>
      <c r="F61">
        <v>13</v>
      </c>
      <c r="G61">
        <v>90</v>
      </c>
      <c r="H61">
        <v>2</v>
      </c>
      <c r="I61">
        <v>97</v>
      </c>
      <c r="J61">
        <v>0.49</v>
      </c>
      <c r="K61">
        <v>20</v>
      </c>
      <c r="L61" t="b">
        <v>0</v>
      </c>
      <c r="M61" t="b">
        <v>0</v>
      </c>
      <c r="N61">
        <v>90</v>
      </c>
      <c r="O61">
        <v>789</v>
      </c>
      <c r="P61">
        <v>4</v>
      </c>
      <c r="Q61" t="b">
        <v>1</v>
      </c>
      <c r="R61" t="s">
        <v>29</v>
      </c>
      <c r="S61" t="b">
        <v>0</v>
      </c>
      <c r="T61" t="b">
        <v>0</v>
      </c>
      <c r="U61" t="b">
        <v>0</v>
      </c>
      <c r="V61" t="s">
        <v>251</v>
      </c>
      <c r="X61">
        <v>90</v>
      </c>
      <c r="Y61">
        <v>789</v>
      </c>
      <c r="Z61">
        <v>0</v>
      </c>
      <c r="AA61">
        <v>14.78</v>
      </c>
      <c r="AB61">
        <v>16.72</v>
      </c>
      <c r="AC61">
        <v>4226.93</v>
      </c>
      <c r="AD61">
        <v>4226.93</v>
      </c>
      <c r="AG61">
        <f>AG60</f>
        <v>3621</v>
      </c>
      <c r="AH61">
        <f t="shared" si="1"/>
        <v>1.1673377520022095</v>
      </c>
      <c r="AI61" t="str">
        <f t="shared" si="22"/>
        <v>BQO</v>
      </c>
      <c r="AJ61" t="b">
        <f t="shared" si="23"/>
        <v>1</v>
      </c>
      <c r="AK61" t="str">
        <f t="shared" si="0"/>
        <v>concave</v>
      </c>
    </row>
    <row r="62" spans="1:37" x14ac:dyDescent="0.2">
      <c r="A62">
        <v>905</v>
      </c>
      <c r="B62" t="s">
        <v>499</v>
      </c>
      <c r="C62" t="s">
        <v>160</v>
      </c>
      <c r="D62">
        <v>0</v>
      </c>
      <c r="E62">
        <v>90</v>
      </c>
      <c r="F62">
        <v>15</v>
      </c>
      <c r="G62">
        <v>90</v>
      </c>
      <c r="H62">
        <v>3</v>
      </c>
      <c r="I62">
        <v>97</v>
      </c>
      <c r="J62">
        <v>0.52</v>
      </c>
      <c r="K62">
        <v>21</v>
      </c>
      <c r="L62" t="b">
        <v>0</v>
      </c>
      <c r="M62" t="b">
        <v>0</v>
      </c>
      <c r="N62">
        <v>90</v>
      </c>
      <c r="O62">
        <v>860</v>
      </c>
      <c r="P62">
        <v>4</v>
      </c>
      <c r="Q62" t="b">
        <v>1</v>
      </c>
      <c r="R62" t="s">
        <v>28</v>
      </c>
      <c r="S62" t="b">
        <v>0</v>
      </c>
      <c r="T62" t="b">
        <v>0</v>
      </c>
      <c r="U62" t="b">
        <v>0</v>
      </c>
      <c r="X62">
        <v>90</v>
      </c>
      <c r="Y62">
        <v>860</v>
      </c>
      <c r="Z62">
        <v>0</v>
      </c>
      <c r="AA62">
        <v>0.34</v>
      </c>
      <c r="AB62">
        <v>1.32</v>
      </c>
      <c r="AC62">
        <v>4488</v>
      </c>
      <c r="AD62">
        <v>4488</v>
      </c>
      <c r="AG62">
        <f>MIN(AC62:AC67)</f>
        <v>3847.38</v>
      </c>
      <c r="AH62">
        <f t="shared" si="1"/>
        <v>1.1665081172122327</v>
      </c>
      <c r="AI62" t="str">
        <f>R62</f>
        <v>A-MILO</v>
      </c>
      <c r="AJ62" t="b">
        <f>Q62</f>
        <v>1</v>
      </c>
      <c r="AK62">
        <f t="shared" si="0"/>
        <v>0</v>
      </c>
    </row>
    <row r="63" spans="1:37" x14ac:dyDescent="0.2">
      <c r="A63">
        <v>906</v>
      </c>
      <c r="B63" t="s">
        <v>500</v>
      </c>
      <c r="C63" t="s">
        <v>160</v>
      </c>
      <c r="D63">
        <v>0</v>
      </c>
      <c r="E63">
        <v>90</v>
      </c>
      <c r="F63">
        <v>15</v>
      </c>
      <c r="G63">
        <v>90</v>
      </c>
      <c r="H63">
        <v>3</v>
      </c>
      <c r="I63">
        <v>97</v>
      </c>
      <c r="J63">
        <v>0.52</v>
      </c>
      <c r="K63">
        <v>21</v>
      </c>
      <c r="L63" t="b">
        <v>0</v>
      </c>
      <c r="M63" t="b">
        <v>0</v>
      </c>
      <c r="N63">
        <v>90</v>
      </c>
      <c r="O63">
        <v>860</v>
      </c>
      <c r="P63">
        <v>4</v>
      </c>
      <c r="Q63" t="b">
        <v>1</v>
      </c>
      <c r="R63" t="s">
        <v>29</v>
      </c>
      <c r="S63" t="b">
        <v>0</v>
      </c>
      <c r="T63" t="b">
        <v>0</v>
      </c>
      <c r="U63" t="b">
        <v>0</v>
      </c>
      <c r="X63">
        <v>90</v>
      </c>
      <c r="Y63">
        <v>860</v>
      </c>
      <c r="Z63">
        <v>0</v>
      </c>
      <c r="AA63">
        <v>3600.12</v>
      </c>
      <c r="AB63">
        <v>3601.14</v>
      </c>
      <c r="AC63">
        <v>3854.46</v>
      </c>
      <c r="AD63">
        <v>3790</v>
      </c>
      <c r="AG63">
        <f>AG62</f>
        <v>3847.38</v>
      </c>
      <c r="AH63">
        <f t="shared" si="1"/>
        <v>1.0018402133399873</v>
      </c>
      <c r="AI63" t="str">
        <f t="shared" ref="AI63:AI67" si="24">R63</f>
        <v>BQO</v>
      </c>
      <c r="AJ63" t="b">
        <f t="shared" ref="AJ63:AJ67" si="25">Q63</f>
        <v>1</v>
      </c>
      <c r="AK63">
        <f t="shared" si="0"/>
        <v>0</v>
      </c>
    </row>
    <row r="64" spans="1:37" x14ac:dyDescent="0.2">
      <c r="A64">
        <v>907</v>
      </c>
      <c r="B64" t="s">
        <v>501</v>
      </c>
      <c r="C64" t="s">
        <v>160</v>
      </c>
      <c r="D64">
        <v>0</v>
      </c>
      <c r="E64">
        <v>90</v>
      </c>
      <c r="F64">
        <v>15</v>
      </c>
      <c r="G64">
        <v>90</v>
      </c>
      <c r="H64">
        <v>3</v>
      </c>
      <c r="I64">
        <v>97</v>
      </c>
      <c r="J64">
        <v>0.52</v>
      </c>
      <c r="K64">
        <v>21</v>
      </c>
      <c r="L64" t="b">
        <v>0</v>
      </c>
      <c r="M64" t="b">
        <v>0</v>
      </c>
      <c r="N64">
        <v>90</v>
      </c>
      <c r="O64">
        <v>860</v>
      </c>
      <c r="P64">
        <v>4</v>
      </c>
      <c r="Q64" t="b">
        <v>1</v>
      </c>
      <c r="R64" t="s">
        <v>30</v>
      </c>
      <c r="S64" t="b">
        <v>0</v>
      </c>
      <c r="T64" t="b">
        <v>0</v>
      </c>
      <c r="U64" t="b">
        <v>0</v>
      </c>
      <c r="X64">
        <v>90</v>
      </c>
      <c r="Y64">
        <v>860</v>
      </c>
      <c r="Z64">
        <v>0</v>
      </c>
      <c r="AA64">
        <v>22.17</v>
      </c>
      <c r="AB64">
        <v>23.14</v>
      </c>
      <c r="AC64">
        <v>3847.38</v>
      </c>
      <c r="AD64">
        <v>3847.38</v>
      </c>
      <c r="AG64">
        <f>AG63</f>
        <v>3847.38</v>
      </c>
      <c r="AH64">
        <f t="shared" si="1"/>
        <v>1</v>
      </c>
      <c r="AI64" t="str">
        <f t="shared" si="24"/>
        <v>MISDO</v>
      </c>
      <c r="AJ64" t="b">
        <f t="shared" si="25"/>
        <v>1</v>
      </c>
      <c r="AK64">
        <f t="shared" si="0"/>
        <v>0</v>
      </c>
    </row>
    <row r="65" spans="1:37" x14ac:dyDescent="0.2">
      <c r="A65">
        <v>908</v>
      </c>
      <c r="B65" t="s">
        <v>502</v>
      </c>
      <c r="C65" t="s">
        <v>160</v>
      </c>
      <c r="D65">
        <v>0</v>
      </c>
      <c r="E65">
        <v>90</v>
      </c>
      <c r="F65">
        <v>15</v>
      </c>
      <c r="G65">
        <v>90</v>
      </c>
      <c r="H65">
        <v>3</v>
      </c>
      <c r="I65">
        <v>97</v>
      </c>
      <c r="J65">
        <v>0.52</v>
      </c>
      <c r="K65">
        <v>21</v>
      </c>
      <c r="L65" t="b">
        <v>0</v>
      </c>
      <c r="M65" t="b">
        <v>0</v>
      </c>
      <c r="N65">
        <v>90</v>
      </c>
      <c r="O65">
        <v>860</v>
      </c>
      <c r="P65">
        <v>4</v>
      </c>
      <c r="Q65" t="b">
        <v>1</v>
      </c>
      <c r="R65" t="s">
        <v>31</v>
      </c>
      <c r="S65" t="b">
        <v>0</v>
      </c>
      <c r="T65" t="b">
        <v>0</v>
      </c>
      <c r="U65" t="b">
        <v>0</v>
      </c>
      <c r="X65">
        <v>90</v>
      </c>
      <c r="Y65">
        <v>860</v>
      </c>
      <c r="Z65">
        <v>0</v>
      </c>
      <c r="AA65">
        <v>3600.21</v>
      </c>
      <c r="AB65">
        <v>3601.36</v>
      </c>
      <c r="AC65">
        <v>4082.31</v>
      </c>
      <c r="AD65">
        <v>4082.31</v>
      </c>
      <c r="AG65">
        <f>AG64</f>
        <v>3847.38</v>
      </c>
      <c r="AH65">
        <f t="shared" si="1"/>
        <v>1.061062333328135</v>
      </c>
      <c r="AI65" t="str">
        <f t="shared" si="24"/>
        <v>RP-MILO</v>
      </c>
      <c r="AJ65" t="b">
        <f t="shared" si="25"/>
        <v>1</v>
      </c>
      <c r="AK65">
        <f t="shared" ref="AK65:AK73" si="26">V65</f>
        <v>0</v>
      </c>
    </row>
    <row r="66" spans="1:37" x14ac:dyDescent="0.2">
      <c r="A66">
        <v>909</v>
      </c>
      <c r="B66" t="s">
        <v>503</v>
      </c>
      <c r="C66" t="s">
        <v>161</v>
      </c>
      <c r="D66">
        <v>0</v>
      </c>
      <c r="E66">
        <v>90</v>
      </c>
      <c r="F66">
        <v>15</v>
      </c>
      <c r="G66">
        <v>90</v>
      </c>
      <c r="H66">
        <v>3</v>
      </c>
      <c r="I66">
        <v>97</v>
      </c>
      <c r="J66">
        <v>0.52</v>
      </c>
      <c r="K66">
        <v>21</v>
      </c>
      <c r="L66" t="b">
        <v>0</v>
      </c>
      <c r="M66" t="b">
        <v>0</v>
      </c>
      <c r="N66">
        <v>90</v>
      </c>
      <c r="O66">
        <v>860</v>
      </c>
      <c r="P66">
        <v>4</v>
      </c>
      <c r="R66" t="s">
        <v>29</v>
      </c>
      <c r="S66" t="b">
        <v>0</v>
      </c>
      <c r="T66" t="b">
        <v>0</v>
      </c>
      <c r="U66" t="b">
        <v>0</v>
      </c>
      <c r="X66">
        <v>90</v>
      </c>
      <c r="Y66">
        <v>860</v>
      </c>
      <c r="Z66">
        <v>0</v>
      </c>
      <c r="AA66">
        <v>3600.09</v>
      </c>
      <c r="AB66">
        <v>3601.12</v>
      </c>
      <c r="AC66">
        <v>3861</v>
      </c>
      <c r="AD66">
        <v>3785</v>
      </c>
      <c r="AG66">
        <f>AG65</f>
        <v>3847.38</v>
      </c>
      <c r="AH66">
        <f t="shared" si="1"/>
        <v>1.0035400714252296</v>
      </c>
      <c r="AI66" t="str">
        <f t="shared" si="24"/>
        <v>BQO</v>
      </c>
      <c r="AJ66">
        <f t="shared" si="25"/>
        <v>0</v>
      </c>
      <c r="AK66">
        <f t="shared" si="26"/>
        <v>0</v>
      </c>
    </row>
    <row r="67" spans="1:37" x14ac:dyDescent="0.2">
      <c r="A67">
        <v>910</v>
      </c>
      <c r="B67" t="s">
        <v>504</v>
      </c>
      <c r="C67" t="s">
        <v>332</v>
      </c>
      <c r="D67">
        <v>0</v>
      </c>
      <c r="E67">
        <v>90</v>
      </c>
      <c r="F67">
        <v>15</v>
      </c>
      <c r="G67">
        <v>90</v>
      </c>
      <c r="H67">
        <v>3</v>
      </c>
      <c r="I67">
        <v>97</v>
      </c>
      <c r="J67">
        <v>0.52</v>
      </c>
      <c r="K67">
        <v>21</v>
      </c>
      <c r="L67" t="b">
        <v>0</v>
      </c>
      <c r="M67" t="b">
        <v>0</v>
      </c>
      <c r="N67">
        <v>90</v>
      </c>
      <c r="O67">
        <v>860</v>
      </c>
      <c r="P67">
        <v>4</v>
      </c>
      <c r="Q67" t="b">
        <v>1</v>
      </c>
      <c r="R67" t="s">
        <v>29</v>
      </c>
      <c r="S67" t="b">
        <v>0</v>
      </c>
      <c r="T67" t="b">
        <v>0</v>
      </c>
      <c r="U67" t="b">
        <v>0</v>
      </c>
      <c r="V67" t="s">
        <v>251</v>
      </c>
      <c r="X67">
        <v>90</v>
      </c>
      <c r="Y67">
        <v>860</v>
      </c>
      <c r="Z67">
        <v>0</v>
      </c>
      <c r="AA67">
        <v>12.14</v>
      </c>
      <c r="AB67">
        <v>14.06</v>
      </c>
      <c r="AC67">
        <v>4451.1899999999996</v>
      </c>
      <c r="AD67">
        <v>4451.1899999999996</v>
      </c>
      <c r="AG67">
        <f>AG66</f>
        <v>3847.38</v>
      </c>
      <c r="AH67">
        <f t="shared" ref="AH67:AH73" si="27">AC67/AG67</f>
        <v>1.1569405673471296</v>
      </c>
      <c r="AI67" t="str">
        <f t="shared" si="24"/>
        <v>BQO</v>
      </c>
      <c r="AJ67" t="b">
        <f t="shared" si="25"/>
        <v>1</v>
      </c>
      <c r="AK67" t="str">
        <f t="shared" si="26"/>
        <v>concave</v>
      </c>
    </row>
    <row r="68" spans="1:37" x14ac:dyDescent="0.2">
      <c r="A68">
        <v>911</v>
      </c>
      <c r="B68" t="s">
        <v>505</v>
      </c>
      <c r="C68" t="s">
        <v>162</v>
      </c>
      <c r="D68">
        <v>0</v>
      </c>
      <c r="E68">
        <v>95</v>
      </c>
      <c r="F68">
        <v>13</v>
      </c>
      <c r="G68">
        <v>95</v>
      </c>
      <c r="H68">
        <v>0</v>
      </c>
      <c r="I68">
        <v>69</v>
      </c>
      <c r="J68">
        <v>0.57999999999999996</v>
      </c>
      <c r="K68">
        <v>17</v>
      </c>
      <c r="L68" t="b">
        <v>0</v>
      </c>
      <c r="M68" t="b">
        <v>0</v>
      </c>
      <c r="N68">
        <v>95</v>
      </c>
      <c r="O68">
        <v>755</v>
      </c>
      <c r="P68">
        <v>4</v>
      </c>
      <c r="Q68" t="b">
        <v>1</v>
      </c>
      <c r="R68" t="s">
        <v>28</v>
      </c>
      <c r="S68" t="b">
        <v>0</v>
      </c>
      <c r="T68" t="b">
        <v>0</v>
      </c>
      <c r="U68" t="b">
        <v>0</v>
      </c>
      <c r="X68">
        <v>95</v>
      </c>
      <c r="Y68">
        <v>755</v>
      </c>
      <c r="Z68">
        <v>0</v>
      </c>
      <c r="AA68">
        <v>0.27</v>
      </c>
      <c r="AB68">
        <v>1.1599999999999999</v>
      </c>
      <c r="AC68">
        <v>755</v>
      </c>
      <c r="AD68">
        <v>755</v>
      </c>
      <c r="AG68">
        <f>MIN(AC68:AC73)</f>
        <v>739</v>
      </c>
      <c r="AH68">
        <f t="shared" si="27"/>
        <v>1.0216508795669823</v>
      </c>
      <c r="AI68" t="str">
        <f>R68</f>
        <v>A-MILO</v>
      </c>
      <c r="AJ68" t="b">
        <f>Q68</f>
        <v>1</v>
      </c>
      <c r="AK68">
        <f t="shared" si="26"/>
        <v>0</v>
      </c>
    </row>
    <row r="69" spans="1:37" x14ac:dyDescent="0.2">
      <c r="A69">
        <v>912</v>
      </c>
      <c r="B69" t="s">
        <v>506</v>
      </c>
      <c r="C69" t="s">
        <v>162</v>
      </c>
      <c r="D69">
        <v>0</v>
      </c>
      <c r="E69">
        <v>95</v>
      </c>
      <c r="F69">
        <v>13</v>
      </c>
      <c r="G69">
        <v>95</v>
      </c>
      <c r="H69">
        <v>0</v>
      </c>
      <c r="I69">
        <v>69</v>
      </c>
      <c r="J69">
        <v>0.57999999999999996</v>
      </c>
      <c r="K69">
        <v>17</v>
      </c>
      <c r="L69" t="b">
        <v>0</v>
      </c>
      <c r="M69" t="b">
        <v>0</v>
      </c>
      <c r="N69">
        <v>95</v>
      </c>
      <c r="O69">
        <v>755</v>
      </c>
      <c r="P69">
        <v>4</v>
      </c>
      <c r="Q69" t="b">
        <v>1</v>
      </c>
      <c r="R69" t="s">
        <v>29</v>
      </c>
      <c r="S69" t="b">
        <v>0</v>
      </c>
      <c r="T69" t="b">
        <v>0</v>
      </c>
      <c r="U69" t="b">
        <v>0</v>
      </c>
      <c r="X69">
        <v>95</v>
      </c>
      <c r="Y69">
        <v>755</v>
      </c>
      <c r="Z69">
        <v>0</v>
      </c>
      <c r="AA69">
        <v>3600.08</v>
      </c>
      <c r="AB69">
        <v>3606.12</v>
      </c>
      <c r="AC69">
        <v>754.38</v>
      </c>
      <c r="AD69">
        <v>736</v>
      </c>
      <c r="AG69">
        <f>AG68</f>
        <v>739</v>
      </c>
      <c r="AH69">
        <f t="shared" si="27"/>
        <v>1.0208119079837619</v>
      </c>
      <c r="AI69" t="str">
        <f t="shared" ref="AI69:AI73" si="28">R69</f>
        <v>BQO</v>
      </c>
      <c r="AJ69" t="b">
        <f t="shared" ref="AJ69:AJ73" si="29">Q69</f>
        <v>1</v>
      </c>
      <c r="AK69">
        <f t="shared" si="26"/>
        <v>0</v>
      </c>
    </row>
    <row r="70" spans="1:37" x14ac:dyDescent="0.2">
      <c r="A70">
        <v>913</v>
      </c>
      <c r="B70" t="s">
        <v>507</v>
      </c>
      <c r="C70" t="s">
        <v>162</v>
      </c>
      <c r="D70">
        <v>0</v>
      </c>
      <c r="E70">
        <v>95</v>
      </c>
      <c r="F70">
        <v>13</v>
      </c>
      <c r="G70">
        <v>95</v>
      </c>
      <c r="H70">
        <v>0</v>
      </c>
      <c r="I70">
        <v>69</v>
      </c>
      <c r="J70">
        <v>0.57999999999999996</v>
      </c>
      <c r="K70">
        <v>17</v>
      </c>
      <c r="L70" t="b">
        <v>0</v>
      </c>
      <c r="M70" t="b">
        <v>0</v>
      </c>
      <c r="N70">
        <v>95</v>
      </c>
      <c r="O70">
        <v>755</v>
      </c>
      <c r="P70">
        <v>4</v>
      </c>
      <c r="Q70" t="b">
        <v>1</v>
      </c>
      <c r="R70" t="s">
        <v>30</v>
      </c>
      <c r="S70" t="b">
        <v>0</v>
      </c>
      <c r="T70" t="b">
        <v>0</v>
      </c>
      <c r="U70" t="b">
        <v>0</v>
      </c>
      <c r="X70">
        <v>95</v>
      </c>
      <c r="Y70">
        <v>755</v>
      </c>
      <c r="Z70">
        <v>0</v>
      </c>
      <c r="AA70">
        <v>14.63</v>
      </c>
      <c r="AB70">
        <v>15.68</v>
      </c>
      <c r="AC70">
        <v>755</v>
      </c>
      <c r="AD70">
        <v>755</v>
      </c>
      <c r="AG70">
        <f>AG69</f>
        <v>739</v>
      </c>
      <c r="AH70">
        <f t="shared" si="27"/>
        <v>1.0216508795669823</v>
      </c>
      <c r="AI70" t="str">
        <f t="shared" si="28"/>
        <v>MISDO</v>
      </c>
      <c r="AJ70" t="b">
        <f t="shared" si="29"/>
        <v>1</v>
      </c>
      <c r="AK70">
        <f t="shared" si="26"/>
        <v>0</v>
      </c>
    </row>
    <row r="71" spans="1:37" x14ac:dyDescent="0.2">
      <c r="A71">
        <v>914</v>
      </c>
      <c r="B71" t="s">
        <v>508</v>
      </c>
      <c r="C71" t="s">
        <v>162</v>
      </c>
      <c r="D71">
        <v>0</v>
      </c>
      <c r="E71">
        <v>95</v>
      </c>
      <c r="F71">
        <v>13</v>
      </c>
      <c r="G71">
        <v>95</v>
      </c>
      <c r="H71">
        <v>0</v>
      </c>
      <c r="I71">
        <v>69</v>
      </c>
      <c r="J71">
        <v>0.57999999999999996</v>
      </c>
      <c r="K71">
        <v>17</v>
      </c>
      <c r="L71" t="b">
        <v>0</v>
      </c>
      <c r="M71" t="b">
        <v>0</v>
      </c>
      <c r="N71">
        <v>95</v>
      </c>
      <c r="O71">
        <v>755</v>
      </c>
      <c r="P71">
        <v>4</v>
      </c>
      <c r="Q71" t="b">
        <v>1</v>
      </c>
      <c r="R71" t="s">
        <v>31</v>
      </c>
      <c r="S71" t="b">
        <v>0</v>
      </c>
      <c r="T71" t="b">
        <v>0</v>
      </c>
      <c r="U71" t="b">
        <v>0</v>
      </c>
      <c r="X71">
        <v>95</v>
      </c>
      <c r="Y71">
        <v>755</v>
      </c>
      <c r="Z71">
        <v>0</v>
      </c>
      <c r="AA71">
        <v>3600.67</v>
      </c>
      <c r="AB71">
        <v>3602.27</v>
      </c>
      <c r="AC71">
        <v>755</v>
      </c>
      <c r="AD71">
        <v>0</v>
      </c>
      <c r="AG71">
        <f>AG70</f>
        <v>739</v>
      </c>
      <c r="AH71">
        <f t="shared" si="27"/>
        <v>1.0216508795669823</v>
      </c>
      <c r="AI71" t="str">
        <f t="shared" si="28"/>
        <v>RP-MILO</v>
      </c>
      <c r="AJ71" t="b">
        <f t="shared" si="29"/>
        <v>1</v>
      </c>
      <c r="AK71">
        <f t="shared" si="26"/>
        <v>0</v>
      </c>
    </row>
    <row r="72" spans="1:37" x14ac:dyDescent="0.2">
      <c r="A72">
        <v>915</v>
      </c>
      <c r="B72" t="s">
        <v>509</v>
      </c>
      <c r="C72" t="s">
        <v>163</v>
      </c>
      <c r="D72">
        <v>0</v>
      </c>
      <c r="E72">
        <v>95</v>
      </c>
      <c r="F72">
        <v>13</v>
      </c>
      <c r="G72">
        <v>95</v>
      </c>
      <c r="H72">
        <v>0</v>
      </c>
      <c r="I72">
        <v>69</v>
      </c>
      <c r="J72">
        <v>0.57999999999999996</v>
      </c>
      <c r="K72">
        <v>17</v>
      </c>
      <c r="L72" t="b">
        <v>0</v>
      </c>
      <c r="M72" t="b">
        <v>0</v>
      </c>
      <c r="N72">
        <v>95</v>
      </c>
      <c r="O72">
        <v>755</v>
      </c>
      <c r="P72">
        <v>4</v>
      </c>
      <c r="R72" t="s">
        <v>29</v>
      </c>
      <c r="S72" t="b">
        <v>0</v>
      </c>
      <c r="T72" t="b">
        <v>0</v>
      </c>
      <c r="U72" t="b">
        <v>0</v>
      </c>
      <c r="X72">
        <v>95</v>
      </c>
      <c r="Y72">
        <v>755</v>
      </c>
      <c r="Z72">
        <v>0</v>
      </c>
      <c r="AA72">
        <v>851.62</v>
      </c>
      <c r="AB72">
        <v>853.28</v>
      </c>
      <c r="AC72">
        <v>739</v>
      </c>
      <c r="AD72">
        <v>739</v>
      </c>
      <c r="AG72">
        <f>AG71</f>
        <v>739</v>
      </c>
      <c r="AH72">
        <f t="shared" si="27"/>
        <v>1</v>
      </c>
      <c r="AI72" t="str">
        <f t="shared" si="28"/>
        <v>BQO</v>
      </c>
      <c r="AJ72">
        <f t="shared" si="29"/>
        <v>0</v>
      </c>
      <c r="AK72">
        <f t="shared" si="26"/>
        <v>0</v>
      </c>
    </row>
    <row r="73" spans="1:37" x14ac:dyDescent="0.2">
      <c r="A73">
        <v>916</v>
      </c>
      <c r="B73" t="s">
        <v>510</v>
      </c>
      <c r="C73" t="s">
        <v>333</v>
      </c>
      <c r="D73">
        <v>0</v>
      </c>
      <c r="E73">
        <v>95</v>
      </c>
      <c r="F73">
        <v>13</v>
      </c>
      <c r="G73">
        <v>95</v>
      </c>
      <c r="H73">
        <v>0</v>
      </c>
      <c r="I73">
        <v>69</v>
      </c>
      <c r="J73">
        <v>0.57999999999999996</v>
      </c>
      <c r="K73">
        <v>17</v>
      </c>
      <c r="L73" t="b">
        <v>0</v>
      </c>
      <c r="M73" t="b">
        <v>0</v>
      </c>
      <c r="N73">
        <v>95</v>
      </c>
      <c r="O73">
        <v>755</v>
      </c>
      <c r="P73">
        <v>4</v>
      </c>
      <c r="Q73" t="b">
        <v>1</v>
      </c>
      <c r="R73" t="s">
        <v>29</v>
      </c>
      <c r="S73" t="b">
        <v>0</v>
      </c>
      <c r="T73" t="b">
        <v>0</v>
      </c>
      <c r="U73" t="b">
        <v>0</v>
      </c>
      <c r="V73" t="s">
        <v>251</v>
      </c>
      <c r="X73">
        <v>95</v>
      </c>
      <c r="Y73">
        <v>755</v>
      </c>
      <c r="Z73">
        <v>0</v>
      </c>
      <c r="AA73">
        <v>19.55</v>
      </c>
      <c r="AB73">
        <v>21.84</v>
      </c>
      <c r="AC73">
        <v>1244.92</v>
      </c>
      <c r="AD73">
        <v>1244.92</v>
      </c>
      <c r="AG73">
        <f>AG72</f>
        <v>739</v>
      </c>
      <c r="AH73">
        <f t="shared" si="27"/>
        <v>1.6846008119079838</v>
      </c>
      <c r="AI73" t="str">
        <f t="shared" si="28"/>
        <v>BQO</v>
      </c>
      <c r="AJ73" t="b">
        <f t="shared" si="29"/>
        <v>1</v>
      </c>
      <c r="AK73" t="str">
        <f t="shared" si="26"/>
        <v>concave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4DF5-D6C3-3D46-BBA5-254ED74B0453}">
  <dimension ref="A1:AQ89"/>
  <sheetViews>
    <sheetView topLeftCell="W1" workbookViewId="0">
      <selection activeCell="AK23" sqref="AK23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101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132</v>
      </c>
      <c r="AH1" t="s">
        <v>133</v>
      </c>
      <c r="AI1" t="str">
        <f>R1</f>
        <v>Method</v>
      </c>
      <c r="AJ1" t="str">
        <f>Q1</f>
        <v>Relaxed</v>
      </c>
    </row>
    <row r="2" spans="1:43" x14ac:dyDescent="0.2">
      <c r="A2">
        <v>926</v>
      </c>
      <c r="B2" t="s">
        <v>511</v>
      </c>
      <c r="C2" t="s">
        <v>164</v>
      </c>
      <c r="D2">
        <v>0</v>
      </c>
      <c r="E2">
        <v>64</v>
      </c>
      <c r="F2">
        <v>22</v>
      </c>
      <c r="G2">
        <v>64</v>
      </c>
      <c r="H2">
        <v>5</v>
      </c>
      <c r="I2">
        <v>100</v>
      </c>
      <c r="J2">
        <v>0.68</v>
      </c>
      <c r="K2">
        <v>36</v>
      </c>
      <c r="L2" t="b">
        <v>0</v>
      </c>
      <c r="M2" t="b">
        <v>0</v>
      </c>
      <c r="N2">
        <v>64</v>
      </c>
      <c r="O2">
        <v>728</v>
      </c>
      <c r="P2">
        <v>4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64</v>
      </c>
      <c r="Y2">
        <v>728</v>
      </c>
      <c r="Z2">
        <v>0</v>
      </c>
      <c r="AA2">
        <v>0.28000000000000003</v>
      </c>
      <c r="AB2">
        <v>1</v>
      </c>
      <c r="AC2">
        <v>728</v>
      </c>
      <c r="AD2">
        <v>728</v>
      </c>
      <c r="AG2">
        <f>MIN(AC2:AC7)</f>
        <v>632</v>
      </c>
      <c r="AH2">
        <f>AC2/AG2</f>
        <v>1.1518987341772151</v>
      </c>
      <c r="AI2" t="str">
        <f>R2</f>
        <v>A-MILO</v>
      </c>
      <c r="AJ2" t="b">
        <f>Q2</f>
        <v>1</v>
      </c>
      <c r="AK2">
        <f t="shared" ref="AK2:AK13" si="0">V2</f>
        <v>0</v>
      </c>
      <c r="AN2">
        <f>GEOMEAN(AH2,AH8,AH14,AH20,AH26,AH32,AH38,AH44,AH50,AH56,AH62,AH68,AH74,AH80,AH86)</f>
        <v>1.1405458785690998</v>
      </c>
      <c r="AO2" t="s">
        <v>28</v>
      </c>
      <c r="AP2" t="b">
        <v>1</v>
      </c>
      <c r="AQ2">
        <f>AK2</f>
        <v>0</v>
      </c>
    </row>
    <row r="3" spans="1:43" x14ac:dyDescent="0.2">
      <c r="A3">
        <v>927</v>
      </c>
      <c r="B3" t="s">
        <v>512</v>
      </c>
      <c r="C3" t="s">
        <v>164</v>
      </c>
      <c r="D3">
        <v>0</v>
      </c>
      <c r="E3">
        <v>64</v>
      </c>
      <c r="F3">
        <v>22</v>
      </c>
      <c r="G3">
        <v>64</v>
      </c>
      <c r="H3">
        <v>5</v>
      </c>
      <c r="I3">
        <v>100</v>
      </c>
      <c r="J3">
        <v>0.68</v>
      </c>
      <c r="K3">
        <v>36</v>
      </c>
      <c r="L3" t="b">
        <v>0</v>
      </c>
      <c r="M3" t="b">
        <v>0</v>
      </c>
      <c r="N3">
        <v>64</v>
      </c>
      <c r="O3">
        <v>728</v>
      </c>
      <c r="P3">
        <v>4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64</v>
      </c>
      <c r="Y3">
        <v>728</v>
      </c>
      <c r="Z3">
        <v>0</v>
      </c>
      <c r="AA3">
        <v>3600.08</v>
      </c>
      <c r="AB3">
        <v>3600.88</v>
      </c>
      <c r="AC3">
        <v>632</v>
      </c>
      <c r="AD3">
        <v>626</v>
      </c>
      <c r="AG3">
        <f>AG2</f>
        <v>632</v>
      </c>
      <c r="AH3">
        <f t="shared" ref="AH3:AH7" si="1">AC3/AG3</f>
        <v>1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>GEOMEAN(AH3,AH9,AH15,AH21,AH27,AH33,AH39,AH45,AH51,AH57,AH63,AH69,AH75,AH81,AH87)</f>
        <v>1.0245536143268454</v>
      </c>
      <c r="AO3" t="s">
        <v>29</v>
      </c>
      <c r="AP3" t="b">
        <v>1</v>
      </c>
      <c r="AQ3">
        <f t="shared" ref="AQ3:AQ7" si="4">AK3</f>
        <v>0</v>
      </c>
    </row>
    <row r="4" spans="1:43" x14ac:dyDescent="0.2">
      <c r="A4">
        <v>928</v>
      </c>
      <c r="B4" t="s">
        <v>513</v>
      </c>
      <c r="C4" t="s">
        <v>164</v>
      </c>
      <c r="D4">
        <v>0</v>
      </c>
      <c r="E4">
        <v>64</v>
      </c>
      <c r="F4">
        <v>22</v>
      </c>
      <c r="G4">
        <v>64</v>
      </c>
      <c r="H4">
        <v>5</v>
      </c>
      <c r="I4">
        <v>100</v>
      </c>
      <c r="J4">
        <v>0.68</v>
      </c>
      <c r="K4">
        <v>36</v>
      </c>
      <c r="L4" t="b">
        <v>0</v>
      </c>
      <c r="M4" t="b">
        <v>0</v>
      </c>
      <c r="N4">
        <v>64</v>
      </c>
      <c r="O4">
        <v>728</v>
      </c>
      <c r="P4">
        <v>4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64</v>
      </c>
      <c r="Y4">
        <v>728</v>
      </c>
      <c r="Z4">
        <v>0</v>
      </c>
      <c r="AA4">
        <v>4.54</v>
      </c>
      <c r="AB4">
        <v>5.42</v>
      </c>
      <c r="AC4">
        <v>637</v>
      </c>
      <c r="AD4">
        <v>637</v>
      </c>
      <c r="AG4">
        <f>AG3</f>
        <v>632</v>
      </c>
      <c r="AH4">
        <f t="shared" si="1"/>
        <v>1.0079113924050633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ref="AN4:AN7" si="5">GEOMEAN(AH4,AH10,AH16,AH22,AH28,AH34,AH40,AH46,AH52,AH58,AH64,AH70,AH76,AH82,AH88)</f>
        <v>1.0085831339652813</v>
      </c>
      <c r="AO4" t="s">
        <v>30</v>
      </c>
      <c r="AP4" t="b">
        <v>1</v>
      </c>
      <c r="AQ4">
        <f t="shared" si="4"/>
        <v>0</v>
      </c>
    </row>
    <row r="5" spans="1:43" x14ac:dyDescent="0.2">
      <c r="A5">
        <v>929</v>
      </c>
      <c r="B5" t="s">
        <v>514</v>
      </c>
      <c r="C5" t="s">
        <v>164</v>
      </c>
      <c r="D5">
        <v>0</v>
      </c>
      <c r="E5">
        <v>64</v>
      </c>
      <c r="F5">
        <v>22</v>
      </c>
      <c r="G5">
        <v>64</v>
      </c>
      <c r="H5">
        <v>5</v>
      </c>
      <c r="I5">
        <v>100</v>
      </c>
      <c r="J5">
        <v>0.68</v>
      </c>
      <c r="K5">
        <v>36</v>
      </c>
      <c r="L5" t="b">
        <v>0</v>
      </c>
      <c r="M5" t="b">
        <v>0</v>
      </c>
      <c r="N5">
        <v>64</v>
      </c>
      <c r="O5">
        <v>728</v>
      </c>
      <c r="P5">
        <v>4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64</v>
      </c>
      <c r="Y5">
        <v>728</v>
      </c>
      <c r="Z5">
        <v>0</v>
      </c>
      <c r="AA5">
        <v>3600.28</v>
      </c>
      <c r="AB5">
        <v>3601.25</v>
      </c>
      <c r="AC5">
        <v>663.65</v>
      </c>
      <c r="AD5">
        <v>0</v>
      </c>
      <c r="AG5">
        <f>AG4</f>
        <v>632</v>
      </c>
      <c r="AH5">
        <f t="shared" si="1"/>
        <v>1.0500791139240506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5"/>
        <v>1.0769539253918232</v>
      </c>
      <c r="AO5" t="s">
        <v>31</v>
      </c>
      <c r="AP5" t="b">
        <v>1</v>
      </c>
      <c r="AQ5">
        <f t="shared" si="4"/>
        <v>0</v>
      </c>
    </row>
    <row r="6" spans="1:43" x14ac:dyDescent="0.2">
      <c r="A6">
        <v>930</v>
      </c>
      <c r="B6" t="s">
        <v>515</v>
      </c>
      <c r="C6" t="s">
        <v>165</v>
      </c>
      <c r="D6">
        <v>0</v>
      </c>
      <c r="E6">
        <v>64</v>
      </c>
      <c r="F6">
        <v>22</v>
      </c>
      <c r="G6">
        <v>64</v>
      </c>
      <c r="H6">
        <v>5</v>
      </c>
      <c r="I6">
        <v>100</v>
      </c>
      <c r="J6">
        <v>0.68</v>
      </c>
      <c r="K6">
        <v>36</v>
      </c>
      <c r="L6" t="b">
        <v>0</v>
      </c>
      <c r="M6" t="b">
        <v>0</v>
      </c>
      <c r="N6">
        <v>64</v>
      </c>
      <c r="O6">
        <v>728</v>
      </c>
      <c r="P6">
        <v>4</v>
      </c>
      <c r="R6" t="s">
        <v>29</v>
      </c>
      <c r="S6" t="b">
        <v>0</v>
      </c>
      <c r="T6" t="b">
        <v>0</v>
      </c>
      <c r="U6" t="b">
        <v>0</v>
      </c>
      <c r="X6">
        <v>64</v>
      </c>
      <c r="Y6">
        <v>728</v>
      </c>
      <c r="Z6">
        <v>0</v>
      </c>
      <c r="AA6">
        <v>777.77</v>
      </c>
      <c r="AB6">
        <v>778.8</v>
      </c>
      <c r="AC6">
        <v>632</v>
      </c>
      <c r="AD6">
        <v>632</v>
      </c>
      <c r="AG6">
        <f>AG5</f>
        <v>632</v>
      </c>
      <c r="AH6">
        <f t="shared" si="1"/>
        <v>1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5"/>
        <v>1.0052714545921491</v>
      </c>
      <c r="AO6" t="s">
        <v>29</v>
      </c>
      <c r="AP6" t="b">
        <v>1</v>
      </c>
      <c r="AQ6">
        <f t="shared" si="4"/>
        <v>0</v>
      </c>
    </row>
    <row r="7" spans="1:43" x14ac:dyDescent="0.2">
      <c r="A7">
        <v>931</v>
      </c>
      <c r="B7" t="s">
        <v>516</v>
      </c>
      <c r="C7" t="s">
        <v>319</v>
      </c>
      <c r="D7">
        <v>0</v>
      </c>
      <c r="E7">
        <v>64</v>
      </c>
      <c r="F7">
        <v>22</v>
      </c>
      <c r="G7">
        <v>64</v>
      </c>
      <c r="H7">
        <v>5</v>
      </c>
      <c r="I7">
        <v>100</v>
      </c>
      <c r="J7">
        <v>0.68</v>
      </c>
      <c r="K7">
        <v>36</v>
      </c>
      <c r="L7" t="b">
        <v>0</v>
      </c>
      <c r="M7" t="b">
        <v>0</v>
      </c>
      <c r="N7">
        <v>64</v>
      </c>
      <c r="O7">
        <v>728</v>
      </c>
      <c r="P7">
        <v>4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251</v>
      </c>
      <c r="X7">
        <v>64</v>
      </c>
      <c r="Y7">
        <v>728</v>
      </c>
      <c r="Z7">
        <v>0</v>
      </c>
      <c r="AA7">
        <v>4.05</v>
      </c>
      <c r="AB7">
        <v>6.45</v>
      </c>
      <c r="AC7">
        <v>733.02</v>
      </c>
      <c r="AD7">
        <v>733.02</v>
      </c>
      <c r="AG7">
        <f>AG6</f>
        <v>632</v>
      </c>
      <c r="AH7">
        <f t="shared" si="1"/>
        <v>1.1598417721518988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5"/>
        <v>1.1318725543081523</v>
      </c>
      <c r="AO7" t="s">
        <v>29</v>
      </c>
      <c r="AP7" t="b">
        <v>1</v>
      </c>
      <c r="AQ7" t="str">
        <f t="shared" si="4"/>
        <v>concave</v>
      </c>
    </row>
    <row r="8" spans="1:43" x14ac:dyDescent="0.2">
      <c r="A8">
        <v>934</v>
      </c>
      <c r="B8" t="s">
        <v>517</v>
      </c>
      <c r="C8" t="s">
        <v>166</v>
      </c>
      <c r="D8">
        <v>0</v>
      </c>
      <c r="E8">
        <v>81</v>
      </c>
      <c r="F8">
        <v>25</v>
      </c>
      <c r="G8">
        <v>81</v>
      </c>
      <c r="H8">
        <v>4</v>
      </c>
      <c r="I8">
        <v>98</v>
      </c>
      <c r="J8">
        <v>0.66</v>
      </c>
      <c r="K8">
        <v>33</v>
      </c>
      <c r="L8" t="b">
        <v>0</v>
      </c>
      <c r="M8" t="b">
        <v>0</v>
      </c>
      <c r="N8">
        <v>81</v>
      </c>
      <c r="O8">
        <v>1056</v>
      </c>
      <c r="P8">
        <v>4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81</v>
      </c>
      <c r="Y8">
        <v>1056</v>
      </c>
      <c r="Z8">
        <v>0</v>
      </c>
      <c r="AA8">
        <v>0.3</v>
      </c>
      <c r="AB8">
        <v>1.07</v>
      </c>
      <c r="AC8">
        <v>1056</v>
      </c>
      <c r="AD8">
        <v>1056</v>
      </c>
      <c r="AG8">
        <f>MIN(AC8:AC13)</f>
        <v>907.52</v>
      </c>
      <c r="AH8">
        <f>AC8/AG8</f>
        <v>1.1636107193229901</v>
      </c>
      <c r="AI8" t="str">
        <f>R8</f>
        <v>A-MILO</v>
      </c>
      <c r="AJ8" t="b">
        <f>Q8</f>
        <v>1</v>
      </c>
      <c r="AK8">
        <f t="shared" si="0"/>
        <v>0</v>
      </c>
    </row>
    <row r="9" spans="1:43" x14ac:dyDescent="0.2">
      <c r="A9">
        <v>935</v>
      </c>
      <c r="B9" t="s">
        <v>518</v>
      </c>
      <c r="C9" t="s">
        <v>166</v>
      </c>
      <c r="D9">
        <v>0</v>
      </c>
      <c r="E9">
        <v>81</v>
      </c>
      <c r="F9">
        <v>25</v>
      </c>
      <c r="G9">
        <v>81</v>
      </c>
      <c r="H9">
        <v>4</v>
      </c>
      <c r="I9">
        <v>98</v>
      </c>
      <c r="J9">
        <v>0.66</v>
      </c>
      <c r="K9">
        <v>33</v>
      </c>
      <c r="L9" t="b">
        <v>0</v>
      </c>
      <c r="M9" t="b">
        <v>0</v>
      </c>
      <c r="N9">
        <v>81</v>
      </c>
      <c r="O9">
        <v>1056</v>
      </c>
      <c r="P9">
        <v>4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81</v>
      </c>
      <c r="Y9">
        <v>1056</v>
      </c>
      <c r="Z9">
        <v>0</v>
      </c>
      <c r="AA9">
        <v>3600.09</v>
      </c>
      <c r="AB9">
        <v>3600.92</v>
      </c>
      <c r="AC9">
        <v>907.52</v>
      </c>
      <c r="AD9">
        <v>895</v>
      </c>
      <c r="AG9">
        <f>AG8</f>
        <v>907.52</v>
      </c>
      <c r="AH9">
        <f t="shared" ref="AH9:AH13" si="6">AC9/AG9</f>
        <v>1</v>
      </c>
      <c r="AI9" t="str">
        <f t="shared" ref="AI9:AI13" si="7">R9</f>
        <v>BQO</v>
      </c>
      <c r="AJ9" t="b">
        <f t="shared" ref="AJ9:AJ13" si="8">Q9</f>
        <v>1</v>
      </c>
      <c r="AK9">
        <f t="shared" si="0"/>
        <v>0</v>
      </c>
    </row>
    <row r="10" spans="1:43" x14ac:dyDescent="0.2">
      <c r="A10">
        <v>936</v>
      </c>
      <c r="B10" t="s">
        <v>519</v>
      </c>
      <c r="C10" t="s">
        <v>166</v>
      </c>
      <c r="D10">
        <v>0</v>
      </c>
      <c r="E10">
        <v>81</v>
      </c>
      <c r="F10">
        <v>25</v>
      </c>
      <c r="G10">
        <v>81</v>
      </c>
      <c r="H10">
        <v>4</v>
      </c>
      <c r="I10">
        <v>98</v>
      </c>
      <c r="J10">
        <v>0.66</v>
      </c>
      <c r="K10">
        <v>33</v>
      </c>
      <c r="L10" t="b">
        <v>0</v>
      </c>
      <c r="M10" t="b">
        <v>0</v>
      </c>
      <c r="N10">
        <v>81</v>
      </c>
      <c r="O10">
        <v>1056</v>
      </c>
      <c r="P10">
        <v>4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81</v>
      </c>
      <c r="Y10">
        <v>1056</v>
      </c>
      <c r="Z10">
        <v>0</v>
      </c>
      <c r="AA10">
        <v>15.62</v>
      </c>
      <c r="AB10">
        <v>16.46</v>
      </c>
      <c r="AC10">
        <v>908.5</v>
      </c>
      <c r="AD10">
        <v>908.5</v>
      </c>
      <c r="AG10">
        <f>AG9</f>
        <v>907.52</v>
      </c>
      <c r="AH10">
        <f t="shared" si="6"/>
        <v>1.0010798660084625</v>
      </c>
      <c r="AI10" t="str">
        <f t="shared" si="7"/>
        <v>MISDO</v>
      </c>
      <c r="AJ10" t="b">
        <f t="shared" si="8"/>
        <v>1</v>
      </c>
      <c r="AK10">
        <f t="shared" si="0"/>
        <v>0</v>
      </c>
    </row>
    <row r="11" spans="1:43" x14ac:dyDescent="0.2">
      <c r="A11">
        <v>937</v>
      </c>
      <c r="B11" t="s">
        <v>520</v>
      </c>
      <c r="C11" t="s">
        <v>166</v>
      </c>
      <c r="D11">
        <v>0</v>
      </c>
      <c r="E11">
        <v>81</v>
      </c>
      <c r="F11">
        <v>25</v>
      </c>
      <c r="G11">
        <v>81</v>
      </c>
      <c r="H11">
        <v>4</v>
      </c>
      <c r="I11">
        <v>98</v>
      </c>
      <c r="J11">
        <v>0.66</v>
      </c>
      <c r="K11">
        <v>33</v>
      </c>
      <c r="L11" t="b">
        <v>0</v>
      </c>
      <c r="M11" t="b">
        <v>0</v>
      </c>
      <c r="N11">
        <v>81</v>
      </c>
      <c r="O11">
        <v>1056</v>
      </c>
      <c r="P11">
        <v>4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81</v>
      </c>
      <c r="Y11">
        <v>1056</v>
      </c>
      <c r="Z11">
        <v>0</v>
      </c>
      <c r="AA11">
        <v>3600.97</v>
      </c>
      <c r="AB11">
        <v>3602.29</v>
      </c>
      <c r="AC11">
        <v>996.33</v>
      </c>
      <c r="AD11">
        <v>0</v>
      </c>
      <c r="AG11">
        <f>AG10</f>
        <v>907.52</v>
      </c>
      <c r="AH11">
        <f t="shared" si="6"/>
        <v>1.0978601022566996</v>
      </c>
      <c r="AI11" t="str">
        <f t="shared" si="7"/>
        <v>RP-MILO</v>
      </c>
      <c r="AJ11" t="b">
        <f t="shared" si="8"/>
        <v>1</v>
      </c>
      <c r="AK11">
        <f t="shared" si="0"/>
        <v>0</v>
      </c>
    </row>
    <row r="12" spans="1:43" x14ac:dyDescent="0.2">
      <c r="A12">
        <v>938</v>
      </c>
      <c r="B12" t="s">
        <v>521</v>
      </c>
      <c r="C12" t="s">
        <v>167</v>
      </c>
      <c r="D12">
        <v>0</v>
      </c>
      <c r="E12">
        <v>81</v>
      </c>
      <c r="F12">
        <v>25</v>
      </c>
      <c r="G12">
        <v>81</v>
      </c>
      <c r="H12">
        <v>4</v>
      </c>
      <c r="I12">
        <v>98</v>
      </c>
      <c r="J12">
        <v>0.66</v>
      </c>
      <c r="K12">
        <v>33</v>
      </c>
      <c r="L12" t="b">
        <v>0</v>
      </c>
      <c r="M12" t="b">
        <v>0</v>
      </c>
      <c r="N12">
        <v>81</v>
      </c>
      <c r="O12">
        <v>1056</v>
      </c>
      <c r="P12">
        <v>4</v>
      </c>
      <c r="R12" t="s">
        <v>29</v>
      </c>
      <c r="S12" t="b">
        <v>0</v>
      </c>
      <c r="T12" t="b">
        <v>0</v>
      </c>
      <c r="U12" t="b">
        <v>0</v>
      </c>
      <c r="X12">
        <v>81</v>
      </c>
      <c r="Y12">
        <v>1056</v>
      </c>
      <c r="Z12">
        <v>0</v>
      </c>
      <c r="AA12">
        <v>3600.11</v>
      </c>
      <c r="AB12">
        <v>3600.95</v>
      </c>
      <c r="AC12">
        <v>911</v>
      </c>
      <c r="AD12">
        <v>893</v>
      </c>
      <c r="AG12">
        <f>AG11</f>
        <v>907.52</v>
      </c>
      <c r="AH12">
        <f t="shared" si="6"/>
        <v>1.0038346262341327</v>
      </c>
      <c r="AI12" t="str">
        <f t="shared" si="7"/>
        <v>BQO</v>
      </c>
      <c r="AJ12">
        <f t="shared" si="8"/>
        <v>0</v>
      </c>
      <c r="AK12">
        <f t="shared" si="0"/>
        <v>0</v>
      </c>
    </row>
    <row r="13" spans="1:43" x14ac:dyDescent="0.2">
      <c r="A13">
        <v>939</v>
      </c>
      <c r="B13" t="s">
        <v>522</v>
      </c>
      <c r="C13" t="s">
        <v>320</v>
      </c>
      <c r="D13">
        <v>0</v>
      </c>
      <c r="E13">
        <v>81</v>
      </c>
      <c r="F13">
        <v>25</v>
      </c>
      <c r="G13">
        <v>81</v>
      </c>
      <c r="H13">
        <v>4</v>
      </c>
      <c r="I13">
        <v>98</v>
      </c>
      <c r="J13">
        <v>0.66</v>
      </c>
      <c r="K13">
        <v>33</v>
      </c>
      <c r="L13" t="b">
        <v>0</v>
      </c>
      <c r="M13" t="b">
        <v>0</v>
      </c>
      <c r="N13">
        <v>81</v>
      </c>
      <c r="O13">
        <v>1056</v>
      </c>
      <c r="P13">
        <v>4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251</v>
      </c>
      <c r="X13">
        <v>81</v>
      </c>
      <c r="Y13">
        <v>1056</v>
      </c>
      <c r="Z13">
        <v>0</v>
      </c>
      <c r="AA13">
        <v>9.9700000000000006</v>
      </c>
      <c r="AB13">
        <v>12.31</v>
      </c>
      <c r="AC13">
        <v>1029.76</v>
      </c>
      <c r="AD13">
        <v>1029.76</v>
      </c>
      <c r="AG13">
        <f>AG12</f>
        <v>907.52</v>
      </c>
      <c r="AH13">
        <f t="shared" si="6"/>
        <v>1.1346967559943582</v>
      </c>
      <c r="AI13" t="str">
        <f t="shared" si="7"/>
        <v>BQO</v>
      </c>
      <c r="AJ13" t="b">
        <f t="shared" si="8"/>
        <v>1</v>
      </c>
      <c r="AK13" t="str">
        <f t="shared" si="0"/>
        <v>concave</v>
      </c>
    </row>
    <row r="14" spans="1:43" x14ac:dyDescent="0.2">
      <c r="A14">
        <v>942</v>
      </c>
      <c r="B14" t="s">
        <v>523</v>
      </c>
      <c r="C14" t="s">
        <v>168</v>
      </c>
      <c r="D14">
        <v>0</v>
      </c>
      <c r="E14">
        <v>96</v>
      </c>
      <c r="F14">
        <v>26</v>
      </c>
      <c r="G14">
        <v>96</v>
      </c>
      <c r="H14">
        <v>3</v>
      </c>
      <c r="I14">
        <v>100</v>
      </c>
      <c r="J14">
        <v>0.65</v>
      </c>
      <c r="K14">
        <v>30</v>
      </c>
      <c r="L14" t="b">
        <v>0</v>
      </c>
      <c r="M14" t="b">
        <v>0</v>
      </c>
      <c r="N14">
        <v>96</v>
      </c>
      <c r="O14">
        <v>1368</v>
      </c>
      <c r="P14">
        <v>4</v>
      </c>
      <c r="Q14" t="b">
        <v>1</v>
      </c>
      <c r="R14" t="s">
        <v>28</v>
      </c>
      <c r="S14" t="b">
        <v>0</v>
      </c>
      <c r="T14" t="b">
        <v>0</v>
      </c>
      <c r="U14" t="b">
        <v>0</v>
      </c>
      <c r="X14">
        <v>96</v>
      </c>
      <c r="Y14">
        <v>1368</v>
      </c>
      <c r="Z14">
        <v>0</v>
      </c>
      <c r="AA14">
        <v>0.53</v>
      </c>
      <c r="AB14">
        <v>1.63</v>
      </c>
      <c r="AC14">
        <v>1368</v>
      </c>
      <c r="AD14">
        <v>1368</v>
      </c>
      <c r="AG14">
        <f>MIN(AC14:AC19)</f>
        <v>1165</v>
      </c>
      <c r="AH14">
        <f>AC14/AG14</f>
        <v>1.1742489270386267</v>
      </c>
      <c r="AI14" t="str">
        <f>R14</f>
        <v>A-MILO</v>
      </c>
      <c r="AJ14" t="b">
        <f>Q14</f>
        <v>1</v>
      </c>
      <c r="AK14">
        <f t="shared" ref="AK14:AK19" si="9">V14</f>
        <v>0</v>
      </c>
    </row>
    <row r="15" spans="1:43" x14ac:dyDescent="0.2">
      <c r="A15">
        <v>943</v>
      </c>
      <c r="B15" t="s">
        <v>524</v>
      </c>
      <c r="C15" t="s">
        <v>168</v>
      </c>
      <c r="D15">
        <v>0</v>
      </c>
      <c r="E15">
        <v>96</v>
      </c>
      <c r="F15">
        <v>26</v>
      </c>
      <c r="G15">
        <v>96</v>
      </c>
      <c r="H15">
        <v>3</v>
      </c>
      <c r="I15">
        <v>100</v>
      </c>
      <c r="J15">
        <v>0.65</v>
      </c>
      <c r="K15">
        <v>30</v>
      </c>
      <c r="L15" t="b">
        <v>0</v>
      </c>
      <c r="M15" t="b">
        <v>0</v>
      </c>
      <c r="N15">
        <v>96</v>
      </c>
      <c r="O15">
        <v>1368</v>
      </c>
      <c r="P15">
        <v>4</v>
      </c>
      <c r="Q15" t="b">
        <v>1</v>
      </c>
      <c r="R15" t="s">
        <v>29</v>
      </c>
      <c r="S15" t="b">
        <v>0</v>
      </c>
      <c r="T15" t="b">
        <v>0</v>
      </c>
      <c r="U15" t="b">
        <v>0</v>
      </c>
      <c r="X15">
        <v>96</v>
      </c>
      <c r="Y15">
        <v>1368</v>
      </c>
      <c r="Z15">
        <v>0</v>
      </c>
      <c r="AA15">
        <v>3600.1</v>
      </c>
      <c r="AB15">
        <v>3601.25</v>
      </c>
      <c r="AC15">
        <v>1195.3699999999999</v>
      </c>
      <c r="AD15">
        <v>1150.8699999999999</v>
      </c>
      <c r="AG15">
        <f>AG14</f>
        <v>1165</v>
      </c>
      <c r="AH15">
        <f t="shared" ref="AH15:AH19" si="10">AC15/AG15</f>
        <v>1.0260686695278969</v>
      </c>
      <c r="AI15" t="str">
        <f t="shared" ref="AI15:AI19" si="11">R15</f>
        <v>BQO</v>
      </c>
      <c r="AJ15" t="b">
        <f t="shared" ref="AJ15:AJ19" si="12">Q15</f>
        <v>1</v>
      </c>
      <c r="AK15">
        <f t="shared" si="9"/>
        <v>0</v>
      </c>
    </row>
    <row r="16" spans="1:43" x14ac:dyDescent="0.2">
      <c r="A16">
        <v>944</v>
      </c>
      <c r="B16" t="s">
        <v>525</v>
      </c>
      <c r="C16" t="s">
        <v>168</v>
      </c>
      <c r="D16">
        <v>0</v>
      </c>
      <c r="E16">
        <v>96</v>
      </c>
      <c r="F16">
        <v>26</v>
      </c>
      <c r="G16">
        <v>96</v>
      </c>
      <c r="H16">
        <v>3</v>
      </c>
      <c r="I16">
        <v>100</v>
      </c>
      <c r="J16">
        <v>0.65</v>
      </c>
      <c r="K16">
        <v>30</v>
      </c>
      <c r="L16" t="b">
        <v>0</v>
      </c>
      <c r="M16" t="b">
        <v>0</v>
      </c>
      <c r="N16">
        <v>96</v>
      </c>
      <c r="O16">
        <v>1368</v>
      </c>
      <c r="P16">
        <v>4</v>
      </c>
      <c r="Q16" t="b">
        <v>1</v>
      </c>
      <c r="R16" t="s">
        <v>30</v>
      </c>
      <c r="S16" t="b">
        <v>0</v>
      </c>
      <c r="T16" t="b">
        <v>0</v>
      </c>
      <c r="U16" t="b">
        <v>0</v>
      </c>
      <c r="X16">
        <v>96</v>
      </c>
      <c r="Y16">
        <v>1368</v>
      </c>
      <c r="Z16">
        <v>0</v>
      </c>
      <c r="AA16">
        <v>30.15</v>
      </c>
      <c r="AB16">
        <v>31.21</v>
      </c>
      <c r="AC16">
        <v>1165</v>
      </c>
      <c r="AD16">
        <v>1165</v>
      </c>
      <c r="AG16">
        <f>AG15</f>
        <v>1165</v>
      </c>
      <c r="AH16">
        <f t="shared" si="10"/>
        <v>1</v>
      </c>
      <c r="AI16" t="str">
        <f t="shared" si="11"/>
        <v>MISDO</v>
      </c>
      <c r="AJ16" t="b">
        <f t="shared" si="12"/>
        <v>1</v>
      </c>
      <c r="AK16">
        <f t="shared" si="9"/>
        <v>0</v>
      </c>
    </row>
    <row r="17" spans="1:37" x14ac:dyDescent="0.2">
      <c r="A17">
        <v>945</v>
      </c>
      <c r="B17" t="s">
        <v>526</v>
      </c>
      <c r="C17" t="s">
        <v>168</v>
      </c>
      <c r="D17">
        <v>0</v>
      </c>
      <c r="E17">
        <v>96</v>
      </c>
      <c r="F17">
        <v>26</v>
      </c>
      <c r="G17">
        <v>96</v>
      </c>
      <c r="H17">
        <v>3</v>
      </c>
      <c r="I17">
        <v>100</v>
      </c>
      <c r="J17">
        <v>0.65</v>
      </c>
      <c r="K17">
        <v>30</v>
      </c>
      <c r="L17" t="b">
        <v>0</v>
      </c>
      <c r="M17" t="b">
        <v>0</v>
      </c>
      <c r="N17">
        <v>96</v>
      </c>
      <c r="O17">
        <v>1368</v>
      </c>
      <c r="P17">
        <v>4</v>
      </c>
      <c r="Q17" t="b">
        <v>1</v>
      </c>
      <c r="R17" t="s">
        <v>31</v>
      </c>
      <c r="S17" t="b">
        <v>0</v>
      </c>
      <c r="T17" t="b">
        <v>0</v>
      </c>
      <c r="U17" t="b">
        <v>0</v>
      </c>
      <c r="X17">
        <v>96</v>
      </c>
      <c r="Y17">
        <v>1368</v>
      </c>
      <c r="Z17">
        <v>0</v>
      </c>
      <c r="AA17">
        <v>3601.21</v>
      </c>
      <c r="AB17">
        <v>3603.1</v>
      </c>
      <c r="AC17">
        <v>1317.74</v>
      </c>
      <c r="AD17">
        <v>0</v>
      </c>
      <c r="AG17">
        <f>AG16</f>
        <v>1165</v>
      </c>
      <c r="AH17">
        <f t="shared" si="10"/>
        <v>1.131107296137339</v>
      </c>
      <c r="AI17" t="str">
        <f t="shared" si="11"/>
        <v>RP-MILO</v>
      </c>
      <c r="AJ17" t="b">
        <f t="shared" si="12"/>
        <v>1</v>
      </c>
      <c r="AK17">
        <f t="shared" si="9"/>
        <v>0</v>
      </c>
    </row>
    <row r="18" spans="1:37" x14ac:dyDescent="0.2">
      <c r="A18">
        <v>946</v>
      </c>
      <c r="B18" t="s">
        <v>527</v>
      </c>
      <c r="C18" t="s">
        <v>169</v>
      </c>
      <c r="D18">
        <v>0</v>
      </c>
      <c r="E18">
        <v>96</v>
      </c>
      <c r="F18">
        <v>26</v>
      </c>
      <c r="G18">
        <v>96</v>
      </c>
      <c r="H18">
        <v>3</v>
      </c>
      <c r="I18">
        <v>100</v>
      </c>
      <c r="J18">
        <v>0.65</v>
      </c>
      <c r="K18">
        <v>30</v>
      </c>
      <c r="L18" t="b">
        <v>0</v>
      </c>
      <c r="M18" t="b">
        <v>0</v>
      </c>
      <c r="N18">
        <v>96</v>
      </c>
      <c r="O18">
        <v>1368</v>
      </c>
      <c r="P18">
        <v>4</v>
      </c>
      <c r="R18" t="s">
        <v>29</v>
      </c>
      <c r="S18" t="b">
        <v>0</v>
      </c>
      <c r="T18" t="b">
        <v>0</v>
      </c>
      <c r="U18" t="b">
        <v>0</v>
      </c>
      <c r="X18">
        <v>96</v>
      </c>
      <c r="Y18">
        <v>1368</v>
      </c>
      <c r="Z18">
        <v>0</v>
      </c>
      <c r="AA18">
        <v>3600.11</v>
      </c>
      <c r="AB18">
        <v>3601.24</v>
      </c>
      <c r="AC18">
        <v>1179</v>
      </c>
      <c r="AD18">
        <v>1149</v>
      </c>
      <c r="AG18">
        <f>AG17</f>
        <v>1165</v>
      </c>
      <c r="AH18">
        <f t="shared" si="10"/>
        <v>1.0120171673819742</v>
      </c>
      <c r="AI18" t="str">
        <f t="shared" si="11"/>
        <v>BQO</v>
      </c>
      <c r="AJ18">
        <f t="shared" si="12"/>
        <v>0</v>
      </c>
      <c r="AK18">
        <f t="shared" si="9"/>
        <v>0</v>
      </c>
    </row>
    <row r="19" spans="1:37" x14ac:dyDescent="0.2">
      <c r="A19">
        <v>947</v>
      </c>
      <c r="B19" t="s">
        <v>528</v>
      </c>
      <c r="C19" t="s">
        <v>321</v>
      </c>
      <c r="D19">
        <v>0</v>
      </c>
      <c r="E19">
        <v>96</v>
      </c>
      <c r="F19">
        <v>26</v>
      </c>
      <c r="G19">
        <v>96</v>
      </c>
      <c r="H19">
        <v>3</v>
      </c>
      <c r="I19">
        <v>100</v>
      </c>
      <c r="J19">
        <v>0.65</v>
      </c>
      <c r="K19">
        <v>30</v>
      </c>
      <c r="L19" t="b">
        <v>0</v>
      </c>
      <c r="M19" t="b">
        <v>0</v>
      </c>
      <c r="N19">
        <v>96</v>
      </c>
      <c r="O19">
        <v>1368</v>
      </c>
      <c r="P19">
        <v>4</v>
      </c>
      <c r="Q19" t="b">
        <v>1</v>
      </c>
      <c r="R19" t="s">
        <v>29</v>
      </c>
      <c r="S19" t="b">
        <v>0</v>
      </c>
      <c r="T19" t="b">
        <v>0</v>
      </c>
      <c r="U19" t="b">
        <v>0</v>
      </c>
      <c r="V19" t="s">
        <v>251</v>
      </c>
      <c r="X19">
        <v>96</v>
      </c>
      <c r="Y19">
        <v>1368</v>
      </c>
      <c r="Z19">
        <v>0</v>
      </c>
      <c r="AA19">
        <v>29.06</v>
      </c>
      <c r="AB19">
        <v>31.51</v>
      </c>
      <c r="AC19">
        <v>1309.1600000000001</v>
      </c>
      <c r="AD19">
        <v>1309.1600000000001</v>
      </c>
      <c r="AG19">
        <f>AG18</f>
        <v>1165</v>
      </c>
      <c r="AH19">
        <f t="shared" si="10"/>
        <v>1.1237424892703864</v>
      </c>
      <c r="AI19" t="str">
        <f t="shared" si="11"/>
        <v>BQO</v>
      </c>
      <c r="AJ19" t="b">
        <f t="shared" si="12"/>
        <v>1</v>
      </c>
      <c r="AK19" t="str">
        <f t="shared" si="9"/>
        <v>concave</v>
      </c>
    </row>
    <row r="85" spans="34:36" x14ac:dyDescent="0.2">
      <c r="AH85">
        <f>GEOMEAN(AH2,AH7,AH12,AH17,AH22,AH27,AH32,AH37,AH42,AH47,AH52,AH57,AH62,AH67,AH72)</f>
        <v>1.1098000900931564</v>
      </c>
      <c r="AI85" t="s">
        <v>28</v>
      </c>
      <c r="AJ85" t="b">
        <v>1</v>
      </c>
    </row>
    <row r="86" spans="34:36" x14ac:dyDescent="0.2">
      <c r="AH86">
        <f t="shared" ref="AH86:AH89" si="13">GEOMEAN(AH3,AH8,AH13,AH18,AH23,AH28,AH33,AH38,AH43,AH48,AH53,AH58,AH63,AH68,AH73)</f>
        <v>1.0751494858965589</v>
      </c>
      <c r="AI86" t="s">
        <v>29</v>
      </c>
      <c r="AJ86" t="b">
        <v>1</v>
      </c>
    </row>
    <row r="87" spans="34:36" x14ac:dyDescent="0.2">
      <c r="AH87">
        <f t="shared" si="13"/>
        <v>1.0738962653127508</v>
      </c>
      <c r="AI87" t="s">
        <v>30</v>
      </c>
      <c r="AJ87" t="b">
        <v>1</v>
      </c>
    </row>
    <row r="88" spans="34:36" x14ac:dyDescent="0.2">
      <c r="AH88">
        <f t="shared" si="13"/>
        <v>1.0255473687955241</v>
      </c>
      <c r="AI88" t="s">
        <v>31</v>
      </c>
      <c r="AJ88" t="b">
        <v>1</v>
      </c>
    </row>
    <row r="89" spans="34:36" x14ac:dyDescent="0.2">
      <c r="AH89">
        <f t="shared" si="13"/>
        <v>1.0316102948935573</v>
      </c>
      <c r="AI89" t="s">
        <v>29</v>
      </c>
      <c r="AJ8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B376-8F43-DC4E-8F31-EBB3092341F9}">
  <dimension ref="A1:AQ89"/>
  <sheetViews>
    <sheetView topLeftCell="Y1" workbookViewId="0">
      <selection activeCell="AI15" sqref="AI15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101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132</v>
      </c>
      <c r="AH1" t="s">
        <v>133</v>
      </c>
      <c r="AI1" t="str">
        <f>R1</f>
        <v>Method</v>
      </c>
      <c r="AJ1" t="str">
        <f>Q1</f>
        <v>Relaxed</v>
      </c>
    </row>
    <row r="2" spans="1:43" x14ac:dyDescent="0.2">
      <c r="A2">
        <v>919</v>
      </c>
      <c r="B2" t="s">
        <v>529</v>
      </c>
      <c r="C2" t="s">
        <v>170</v>
      </c>
      <c r="D2">
        <v>0</v>
      </c>
      <c r="E2">
        <v>50</v>
      </c>
      <c r="F2">
        <v>20</v>
      </c>
      <c r="G2">
        <v>50</v>
      </c>
      <c r="H2">
        <v>12</v>
      </c>
      <c r="I2">
        <v>96</v>
      </c>
      <c r="J2">
        <v>0.75</v>
      </c>
      <c r="K2">
        <v>50</v>
      </c>
      <c r="L2" t="b">
        <v>0</v>
      </c>
      <c r="M2" t="b">
        <v>0</v>
      </c>
      <c r="N2">
        <v>50</v>
      </c>
      <c r="O2">
        <v>612</v>
      </c>
      <c r="P2">
        <v>4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50</v>
      </c>
      <c r="Y2">
        <v>612</v>
      </c>
      <c r="Z2">
        <v>0</v>
      </c>
      <c r="AA2">
        <v>0.23</v>
      </c>
      <c r="AB2">
        <v>0.95</v>
      </c>
      <c r="AC2">
        <v>612</v>
      </c>
      <c r="AD2">
        <v>612</v>
      </c>
      <c r="AG2">
        <f>MIN(AC2:AC7)</f>
        <v>543</v>
      </c>
      <c r="AH2">
        <f>AC2/AG2</f>
        <v>1.1270718232044199</v>
      </c>
      <c r="AI2" t="str">
        <f>R2</f>
        <v>A-MILO</v>
      </c>
      <c r="AJ2" t="b">
        <f>Q2</f>
        <v>1</v>
      </c>
      <c r="AK2">
        <f t="shared" ref="AK2:AK13" si="0">V2</f>
        <v>0</v>
      </c>
      <c r="AN2">
        <f>GEOMEAN(AH2,AH8,AH14,AH20,AH26,AH32,AH38,AH44,AH50,AH56,AH62,AH68,AH74,AH80,AH86)</f>
        <v>1.1255555819418497</v>
      </c>
      <c r="AO2" t="s">
        <v>28</v>
      </c>
      <c r="AP2" t="b">
        <v>1</v>
      </c>
      <c r="AQ2">
        <f>AK2</f>
        <v>0</v>
      </c>
    </row>
    <row r="3" spans="1:43" x14ac:dyDescent="0.2">
      <c r="A3">
        <v>920</v>
      </c>
      <c r="B3" t="s">
        <v>530</v>
      </c>
      <c r="C3" t="s">
        <v>170</v>
      </c>
      <c r="D3">
        <v>0</v>
      </c>
      <c r="E3">
        <v>50</v>
      </c>
      <c r="F3">
        <v>20</v>
      </c>
      <c r="G3">
        <v>50</v>
      </c>
      <c r="H3">
        <v>12</v>
      </c>
      <c r="I3">
        <v>96</v>
      </c>
      <c r="J3">
        <v>0.75</v>
      </c>
      <c r="K3">
        <v>50</v>
      </c>
      <c r="L3" t="b">
        <v>0</v>
      </c>
      <c r="M3" t="b">
        <v>0</v>
      </c>
      <c r="N3">
        <v>50</v>
      </c>
      <c r="O3">
        <v>612</v>
      </c>
      <c r="P3">
        <v>4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50</v>
      </c>
      <c r="Y3">
        <v>612</v>
      </c>
      <c r="Z3">
        <v>0</v>
      </c>
      <c r="AA3">
        <v>3600.07</v>
      </c>
      <c r="AB3">
        <v>3600.82</v>
      </c>
      <c r="AC3">
        <v>556.83000000000004</v>
      </c>
      <c r="AD3">
        <v>543</v>
      </c>
      <c r="AG3">
        <f>AG2</f>
        <v>543</v>
      </c>
      <c r="AH3">
        <f t="shared" ref="AH3:AH7" si="1">AC3/AG3</f>
        <v>1.0254696132596686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7" si="4">GEOMEAN(AH3,AH9,AH15,AH21,AH27,AH33,AH39,AH45,AH51,AH57,AH63,AH69,AH75,AH81,AH87)</f>
        <v>1.0176521277850403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921</v>
      </c>
      <c r="B4" t="s">
        <v>531</v>
      </c>
      <c r="C4" t="s">
        <v>170</v>
      </c>
      <c r="D4">
        <v>0</v>
      </c>
      <c r="E4">
        <v>50</v>
      </c>
      <c r="F4">
        <v>20</v>
      </c>
      <c r="G4">
        <v>50</v>
      </c>
      <c r="H4">
        <v>12</v>
      </c>
      <c r="I4">
        <v>96</v>
      </c>
      <c r="J4">
        <v>0.75</v>
      </c>
      <c r="K4">
        <v>50</v>
      </c>
      <c r="L4" t="b">
        <v>0</v>
      </c>
      <c r="M4" t="b">
        <v>0</v>
      </c>
      <c r="N4">
        <v>50</v>
      </c>
      <c r="O4">
        <v>612</v>
      </c>
      <c r="P4">
        <v>4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50</v>
      </c>
      <c r="Y4">
        <v>612</v>
      </c>
      <c r="Z4">
        <v>0</v>
      </c>
      <c r="AA4">
        <v>2</v>
      </c>
      <c r="AB4">
        <v>2.75</v>
      </c>
      <c r="AC4">
        <v>556.52</v>
      </c>
      <c r="AD4">
        <v>556.52</v>
      </c>
      <c r="AG4">
        <f>AG3</f>
        <v>543</v>
      </c>
      <c r="AH4">
        <f t="shared" si="1"/>
        <v>1.0248987108655616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si="4"/>
        <v>1.0148018702055717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922</v>
      </c>
      <c r="B5" t="s">
        <v>532</v>
      </c>
      <c r="C5" t="s">
        <v>170</v>
      </c>
      <c r="D5">
        <v>0</v>
      </c>
      <c r="E5">
        <v>50</v>
      </c>
      <c r="F5">
        <v>20</v>
      </c>
      <c r="G5">
        <v>50</v>
      </c>
      <c r="H5">
        <v>12</v>
      </c>
      <c r="I5">
        <v>96</v>
      </c>
      <c r="J5">
        <v>0.75</v>
      </c>
      <c r="K5">
        <v>50</v>
      </c>
      <c r="L5" t="b">
        <v>0</v>
      </c>
      <c r="M5" t="b">
        <v>0</v>
      </c>
      <c r="N5">
        <v>50</v>
      </c>
      <c r="O5">
        <v>612</v>
      </c>
      <c r="P5">
        <v>4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50</v>
      </c>
      <c r="Y5">
        <v>612</v>
      </c>
      <c r="Z5">
        <v>0</v>
      </c>
      <c r="AA5">
        <v>3600.14</v>
      </c>
      <c r="AB5">
        <v>3601.13</v>
      </c>
      <c r="AC5">
        <v>564.58000000000004</v>
      </c>
      <c r="AD5">
        <v>0</v>
      </c>
      <c r="AG5">
        <f>AG4</f>
        <v>543</v>
      </c>
      <c r="AH5">
        <f t="shared" si="1"/>
        <v>1.0397421731123389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4"/>
        <v>1.055553893868407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923</v>
      </c>
      <c r="B6" t="s">
        <v>533</v>
      </c>
      <c r="C6" t="s">
        <v>171</v>
      </c>
      <c r="D6">
        <v>0</v>
      </c>
      <c r="E6">
        <v>50</v>
      </c>
      <c r="F6">
        <v>20</v>
      </c>
      <c r="G6">
        <v>50</v>
      </c>
      <c r="H6">
        <v>12</v>
      </c>
      <c r="I6">
        <v>96</v>
      </c>
      <c r="J6">
        <v>0.75</v>
      </c>
      <c r="K6">
        <v>50</v>
      </c>
      <c r="L6" t="b">
        <v>0</v>
      </c>
      <c r="M6" t="b">
        <v>0</v>
      </c>
      <c r="N6">
        <v>50</v>
      </c>
      <c r="O6">
        <v>612</v>
      </c>
      <c r="P6">
        <v>4</v>
      </c>
      <c r="R6" t="s">
        <v>29</v>
      </c>
      <c r="S6" t="b">
        <v>0</v>
      </c>
      <c r="T6" t="b">
        <v>0</v>
      </c>
      <c r="U6" t="b">
        <v>0</v>
      </c>
      <c r="X6">
        <v>50</v>
      </c>
      <c r="Y6">
        <v>612</v>
      </c>
      <c r="Z6">
        <v>0</v>
      </c>
      <c r="AA6">
        <v>1098.79</v>
      </c>
      <c r="AB6">
        <v>1099.83</v>
      </c>
      <c r="AC6">
        <v>543</v>
      </c>
      <c r="AD6">
        <v>543</v>
      </c>
      <c r="AG6">
        <f>AG5</f>
        <v>543</v>
      </c>
      <c r="AH6">
        <f t="shared" si="1"/>
        <v>1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1.002069003818038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924</v>
      </c>
      <c r="B7" t="s">
        <v>534</v>
      </c>
      <c r="C7" t="s">
        <v>317</v>
      </c>
      <c r="D7">
        <v>0</v>
      </c>
      <c r="E7">
        <v>50</v>
      </c>
      <c r="F7">
        <v>20</v>
      </c>
      <c r="G7">
        <v>50</v>
      </c>
      <c r="H7">
        <v>12</v>
      </c>
      <c r="I7">
        <v>96</v>
      </c>
      <c r="J7">
        <v>0.75</v>
      </c>
      <c r="K7">
        <v>50</v>
      </c>
      <c r="L7" t="b">
        <v>0</v>
      </c>
      <c r="M7" t="b">
        <v>0</v>
      </c>
      <c r="N7">
        <v>50</v>
      </c>
      <c r="O7">
        <v>612</v>
      </c>
      <c r="P7">
        <v>4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251</v>
      </c>
      <c r="X7">
        <v>50</v>
      </c>
      <c r="Y7">
        <v>612</v>
      </c>
      <c r="Z7">
        <v>0</v>
      </c>
      <c r="AA7">
        <v>5.46</v>
      </c>
      <c r="AB7">
        <v>9.85</v>
      </c>
      <c r="AC7">
        <v>688.76</v>
      </c>
      <c r="AD7">
        <v>688.76</v>
      </c>
      <c r="AG7">
        <f>AG6</f>
        <v>543</v>
      </c>
      <c r="AH7">
        <f t="shared" si="1"/>
        <v>1.2684346224677716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4"/>
        <v>1.1956810987088975</v>
      </c>
      <c r="AO7" t="s">
        <v>29</v>
      </c>
      <c r="AP7" t="b">
        <v>1</v>
      </c>
      <c r="AQ7" t="str">
        <f t="shared" si="5"/>
        <v>concave</v>
      </c>
    </row>
    <row r="8" spans="1:43" x14ac:dyDescent="0.2">
      <c r="A8">
        <v>948</v>
      </c>
      <c r="B8" t="s">
        <v>535</v>
      </c>
      <c r="C8" t="s">
        <v>172</v>
      </c>
      <c r="D8">
        <v>0</v>
      </c>
      <c r="E8">
        <v>75</v>
      </c>
      <c r="F8">
        <v>31</v>
      </c>
      <c r="G8">
        <v>75</v>
      </c>
      <c r="H8">
        <v>12</v>
      </c>
      <c r="I8">
        <v>98</v>
      </c>
      <c r="J8">
        <v>0.75</v>
      </c>
      <c r="K8">
        <v>51</v>
      </c>
      <c r="L8" t="b">
        <v>0</v>
      </c>
      <c r="M8" t="b">
        <v>0</v>
      </c>
      <c r="N8">
        <v>75</v>
      </c>
      <c r="O8">
        <v>1407</v>
      </c>
      <c r="P8">
        <v>4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75</v>
      </c>
      <c r="Y8">
        <v>1407</v>
      </c>
      <c r="Z8">
        <v>0</v>
      </c>
      <c r="AA8">
        <v>0.6</v>
      </c>
      <c r="AB8">
        <v>1.88</v>
      </c>
      <c r="AC8">
        <v>1407</v>
      </c>
      <c r="AD8">
        <v>1407</v>
      </c>
      <c r="AG8">
        <f>MIN(AC8:AC13)</f>
        <v>1240.8599999999999</v>
      </c>
      <c r="AH8">
        <f>AC8/AG8</f>
        <v>1.1338910110729656</v>
      </c>
      <c r="AI8" t="str">
        <f>R8</f>
        <v>A-MILO</v>
      </c>
      <c r="AJ8" t="b">
        <f>Q8</f>
        <v>1</v>
      </c>
      <c r="AK8">
        <f t="shared" si="0"/>
        <v>0</v>
      </c>
    </row>
    <row r="9" spans="1:43" x14ac:dyDescent="0.2">
      <c r="A9">
        <v>949</v>
      </c>
      <c r="B9" t="s">
        <v>536</v>
      </c>
      <c r="C9" t="s">
        <v>172</v>
      </c>
      <c r="D9">
        <v>0</v>
      </c>
      <c r="E9">
        <v>75</v>
      </c>
      <c r="F9">
        <v>31</v>
      </c>
      <c r="G9">
        <v>75</v>
      </c>
      <c r="H9">
        <v>12</v>
      </c>
      <c r="I9">
        <v>98</v>
      </c>
      <c r="J9">
        <v>0.75</v>
      </c>
      <c r="K9">
        <v>51</v>
      </c>
      <c r="L9" t="b">
        <v>0</v>
      </c>
      <c r="M9" t="b">
        <v>0</v>
      </c>
      <c r="N9">
        <v>75</v>
      </c>
      <c r="O9">
        <v>1407</v>
      </c>
      <c r="P9">
        <v>4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75</v>
      </c>
      <c r="Y9">
        <v>1407</v>
      </c>
      <c r="Z9">
        <v>0</v>
      </c>
      <c r="AA9">
        <v>3600.11</v>
      </c>
      <c r="AB9">
        <v>3601.27</v>
      </c>
      <c r="AC9">
        <v>1253.3699999999999</v>
      </c>
      <c r="AD9">
        <v>1207</v>
      </c>
      <c r="AG9">
        <f>AG8</f>
        <v>1240.8599999999999</v>
      </c>
      <c r="AH9">
        <f t="shared" ref="AH9:AH13" si="6">AC9/AG9</f>
        <v>1.0100817175184953</v>
      </c>
      <c r="AI9" t="str">
        <f t="shared" ref="AI9:AI13" si="7">R9</f>
        <v>BQO</v>
      </c>
      <c r="AJ9" t="b">
        <f t="shared" ref="AJ9:AJ13" si="8">Q9</f>
        <v>1</v>
      </c>
      <c r="AK9">
        <f t="shared" si="0"/>
        <v>0</v>
      </c>
    </row>
    <row r="10" spans="1:43" x14ac:dyDescent="0.2">
      <c r="A10">
        <v>950</v>
      </c>
      <c r="B10" t="s">
        <v>537</v>
      </c>
      <c r="C10" t="s">
        <v>172</v>
      </c>
      <c r="D10">
        <v>0</v>
      </c>
      <c r="E10">
        <v>75</v>
      </c>
      <c r="F10">
        <v>31</v>
      </c>
      <c r="G10">
        <v>75</v>
      </c>
      <c r="H10">
        <v>12</v>
      </c>
      <c r="I10">
        <v>98</v>
      </c>
      <c r="J10">
        <v>0.75</v>
      </c>
      <c r="K10">
        <v>51</v>
      </c>
      <c r="L10" t="b">
        <v>0</v>
      </c>
      <c r="M10" t="b">
        <v>0</v>
      </c>
      <c r="N10">
        <v>75</v>
      </c>
      <c r="O10">
        <v>1407</v>
      </c>
      <c r="P10">
        <v>4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75</v>
      </c>
      <c r="Y10">
        <v>1407</v>
      </c>
      <c r="Z10">
        <v>0</v>
      </c>
      <c r="AA10">
        <v>15.12</v>
      </c>
      <c r="AB10">
        <v>16.87</v>
      </c>
      <c r="AC10">
        <v>1240.8599999999999</v>
      </c>
      <c r="AD10">
        <v>1240.8599999999999</v>
      </c>
      <c r="AG10">
        <f>AG9</f>
        <v>1240.8599999999999</v>
      </c>
      <c r="AH10">
        <f t="shared" si="6"/>
        <v>1</v>
      </c>
      <c r="AI10" t="str">
        <f t="shared" si="7"/>
        <v>MISDO</v>
      </c>
      <c r="AJ10" t="b">
        <f t="shared" si="8"/>
        <v>1</v>
      </c>
      <c r="AK10">
        <f t="shared" si="0"/>
        <v>0</v>
      </c>
    </row>
    <row r="11" spans="1:43" x14ac:dyDescent="0.2">
      <c r="A11">
        <v>951</v>
      </c>
      <c r="B11" t="s">
        <v>538</v>
      </c>
      <c r="C11" t="s">
        <v>172</v>
      </c>
      <c r="D11">
        <v>0</v>
      </c>
      <c r="E11">
        <v>75</v>
      </c>
      <c r="F11">
        <v>31</v>
      </c>
      <c r="G11">
        <v>75</v>
      </c>
      <c r="H11">
        <v>12</v>
      </c>
      <c r="I11">
        <v>98</v>
      </c>
      <c r="J11">
        <v>0.75</v>
      </c>
      <c r="K11">
        <v>51</v>
      </c>
      <c r="L11" t="b">
        <v>0</v>
      </c>
      <c r="M11" t="b">
        <v>0</v>
      </c>
      <c r="N11">
        <v>75</v>
      </c>
      <c r="O11">
        <v>1407</v>
      </c>
      <c r="P11">
        <v>4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75</v>
      </c>
      <c r="Y11">
        <v>1407</v>
      </c>
      <c r="Z11">
        <v>0</v>
      </c>
      <c r="AA11">
        <v>3600.48</v>
      </c>
      <c r="AB11">
        <v>3601.99</v>
      </c>
      <c r="AC11">
        <v>1347.1</v>
      </c>
      <c r="AD11">
        <v>0</v>
      </c>
      <c r="AG11">
        <f>AG10</f>
        <v>1240.8599999999999</v>
      </c>
      <c r="AH11">
        <f t="shared" si="6"/>
        <v>1.0856180391019132</v>
      </c>
      <c r="AI11" t="str">
        <f t="shared" si="7"/>
        <v>RP-MILO</v>
      </c>
      <c r="AJ11" t="b">
        <f t="shared" si="8"/>
        <v>1</v>
      </c>
      <c r="AK11">
        <f t="shared" si="0"/>
        <v>0</v>
      </c>
    </row>
    <row r="12" spans="1:43" x14ac:dyDescent="0.2">
      <c r="A12">
        <v>952</v>
      </c>
      <c r="B12" t="s">
        <v>539</v>
      </c>
      <c r="C12" t="s">
        <v>173</v>
      </c>
      <c r="D12">
        <v>0</v>
      </c>
      <c r="E12">
        <v>75</v>
      </c>
      <c r="F12">
        <v>31</v>
      </c>
      <c r="G12">
        <v>75</v>
      </c>
      <c r="H12">
        <v>12</v>
      </c>
      <c r="I12">
        <v>98</v>
      </c>
      <c r="J12">
        <v>0.75</v>
      </c>
      <c r="K12">
        <v>51</v>
      </c>
      <c r="L12" t="b">
        <v>0</v>
      </c>
      <c r="M12" t="b">
        <v>0</v>
      </c>
      <c r="N12">
        <v>75</v>
      </c>
      <c r="O12">
        <v>1407</v>
      </c>
      <c r="P12">
        <v>4</v>
      </c>
      <c r="R12" t="s">
        <v>29</v>
      </c>
      <c r="S12" t="b">
        <v>0</v>
      </c>
      <c r="T12" t="b">
        <v>0</v>
      </c>
      <c r="U12" t="b">
        <v>0</v>
      </c>
      <c r="X12">
        <v>75</v>
      </c>
      <c r="Y12">
        <v>1407</v>
      </c>
      <c r="Z12">
        <v>0</v>
      </c>
      <c r="AA12">
        <v>3602.48</v>
      </c>
      <c r="AB12">
        <v>3603.64</v>
      </c>
      <c r="AC12">
        <v>1246</v>
      </c>
      <c r="AD12">
        <v>1192</v>
      </c>
      <c r="AG12">
        <f>AG11</f>
        <v>1240.8599999999999</v>
      </c>
      <c r="AH12">
        <f t="shared" si="6"/>
        <v>1.004142288412875</v>
      </c>
      <c r="AI12" t="str">
        <f t="shared" si="7"/>
        <v>BQO</v>
      </c>
      <c r="AJ12">
        <f t="shared" si="8"/>
        <v>0</v>
      </c>
      <c r="AK12">
        <f t="shared" si="0"/>
        <v>0</v>
      </c>
    </row>
    <row r="13" spans="1:43" x14ac:dyDescent="0.2">
      <c r="A13">
        <v>953</v>
      </c>
      <c r="B13" t="s">
        <v>540</v>
      </c>
      <c r="C13" t="s">
        <v>318</v>
      </c>
      <c r="D13">
        <v>0</v>
      </c>
      <c r="E13">
        <v>75</v>
      </c>
      <c r="F13">
        <v>31</v>
      </c>
      <c r="G13">
        <v>75</v>
      </c>
      <c r="H13">
        <v>12</v>
      </c>
      <c r="I13">
        <v>98</v>
      </c>
      <c r="J13">
        <v>0.75</v>
      </c>
      <c r="K13">
        <v>51</v>
      </c>
      <c r="L13" t="b">
        <v>0</v>
      </c>
      <c r="M13" t="b">
        <v>0</v>
      </c>
      <c r="N13">
        <v>75</v>
      </c>
      <c r="O13">
        <v>1407</v>
      </c>
      <c r="P13">
        <v>4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251</v>
      </c>
      <c r="X13">
        <v>75</v>
      </c>
      <c r="Y13">
        <v>1407</v>
      </c>
      <c r="Z13">
        <v>0</v>
      </c>
      <c r="AA13">
        <v>9.5</v>
      </c>
      <c r="AB13">
        <v>12.03</v>
      </c>
      <c r="AC13">
        <v>1482.39</v>
      </c>
      <c r="AD13">
        <v>1482.39</v>
      </c>
      <c r="AG13">
        <f>AG12</f>
        <v>1240.8599999999999</v>
      </c>
      <c r="AH13">
        <f t="shared" si="6"/>
        <v>1.1946472607707559</v>
      </c>
      <c r="AI13" t="str">
        <f t="shared" si="7"/>
        <v>BQO</v>
      </c>
      <c r="AJ13" t="b">
        <f t="shared" si="8"/>
        <v>1</v>
      </c>
      <c r="AK13" t="str">
        <f t="shared" si="0"/>
        <v>concave</v>
      </c>
    </row>
    <row r="85" spans="34:36" x14ac:dyDescent="0.2">
      <c r="AH85">
        <f>GEOMEAN(AH2,AH7,AH12,AH17,AH22,AH27,AH32,AH37,AH42,AH47,AH52,AH57,AH62,AH67,AH72)</f>
        <v>1.1280758776936239</v>
      </c>
      <c r="AI85" t="s">
        <v>28</v>
      </c>
      <c r="AJ85" t="b">
        <v>1</v>
      </c>
    </row>
    <row r="86" spans="34:36" x14ac:dyDescent="0.2">
      <c r="AH86">
        <f t="shared" ref="AH86:AH89" si="9">GEOMEAN(AH3,AH8,AH13,AH18,AH23,AH28,AH33,AH38,AH43,AH48,AH53,AH58,AH63,AH68,AH73)</f>
        <v>1.1157783576759845</v>
      </c>
      <c r="AI86" t="s">
        <v>29</v>
      </c>
      <c r="AJ86" t="b">
        <v>1</v>
      </c>
    </row>
    <row r="87" spans="34:36" x14ac:dyDescent="0.2">
      <c r="AH87">
        <f t="shared" si="9"/>
        <v>1.0174632426547792</v>
      </c>
      <c r="AI87" t="s">
        <v>30</v>
      </c>
      <c r="AJ87" t="b">
        <v>1</v>
      </c>
    </row>
    <row r="88" spans="34:36" x14ac:dyDescent="0.2">
      <c r="AH88">
        <f t="shared" si="9"/>
        <v>1.0196774848511361</v>
      </c>
      <c r="AI88" t="s">
        <v>31</v>
      </c>
      <c r="AJ88" t="b">
        <v>1</v>
      </c>
    </row>
    <row r="89" spans="34:36" x14ac:dyDescent="0.2">
      <c r="AH89">
        <f t="shared" si="9"/>
        <v>1.0419299588273261</v>
      </c>
      <c r="AI89" t="s">
        <v>29</v>
      </c>
      <c r="AJ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BDCA-B80B-314C-B98C-6B52E9F638D5}">
  <dimension ref="A1:AQ89"/>
  <sheetViews>
    <sheetView topLeftCell="W1" workbookViewId="0">
      <selection activeCell="AJ19" sqref="AJ19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101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132</v>
      </c>
      <c r="AH1" t="s">
        <v>133</v>
      </c>
      <c r="AI1" t="str">
        <f>R1</f>
        <v>Method</v>
      </c>
      <c r="AJ1" t="str">
        <f>Q1</f>
        <v>Relaxed</v>
      </c>
    </row>
    <row r="2" spans="1:43" x14ac:dyDescent="0.2">
      <c r="A2">
        <v>955</v>
      </c>
      <c r="B2" t="s">
        <v>541</v>
      </c>
      <c r="C2" t="s">
        <v>174</v>
      </c>
      <c r="D2">
        <v>0</v>
      </c>
      <c r="E2">
        <v>50</v>
      </c>
      <c r="F2">
        <v>41</v>
      </c>
      <c r="G2">
        <v>50</v>
      </c>
      <c r="H2">
        <v>70</v>
      </c>
      <c r="I2">
        <v>100</v>
      </c>
      <c r="J2">
        <v>0.95</v>
      </c>
      <c r="K2">
        <v>89</v>
      </c>
      <c r="L2" t="b">
        <v>0</v>
      </c>
      <c r="M2" t="b">
        <v>0</v>
      </c>
      <c r="N2">
        <v>50</v>
      </c>
      <c r="O2">
        <v>1092</v>
      </c>
      <c r="P2">
        <v>4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50</v>
      </c>
      <c r="Y2">
        <v>1092</v>
      </c>
      <c r="Z2">
        <v>0</v>
      </c>
      <c r="AA2">
        <v>0.42</v>
      </c>
      <c r="AB2">
        <v>1.29</v>
      </c>
      <c r="AC2">
        <v>1092</v>
      </c>
      <c r="AD2">
        <v>1092</v>
      </c>
      <c r="AG2">
        <f>MIN(AC2:AC7)</f>
        <v>892.59</v>
      </c>
      <c r="AH2">
        <f>AC2/AG2</f>
        <v>1.223406043088092</v>
      </c>
      <c r="AI2" t="str">
        <f>R2</f>
        <v>A-MILO</v>
      </c>
      <c r="AJ2" t="b">
        <f>Q2</f>
        <v>1</v>
      </c>
      <c r="AK2">
        <f t="shared" ref="AK2:AK13" si="0">V2</f>
        <v>0</v>
      </c>
      <c r="AN2">
        <f>GEOMEAN(AH2,AH8,AH14,AH20,AH26,AH32,AH38,AH44,AH50,AH56,AH62,AH68,AH74,AH80,AH86)</f>
        <v>1.2000081389095758</v>
      </c>
      <c r="AO2" t="s">
        <v>28</v>
      </c>
      <c r="AP2" t="b">
        <v>1</v>
      </c>
      <c r="AQ2">
        <f>AK2</f>
        <v>0</v>
      </c>
    </row>
    <row r="3" spans="1:43" x14ac:dyDescent="0.2">
      <c r="A3">
        <v>956</v>
      </c>
      <c r="B3" t="s">
        <v>542</v>
      </c>
      <c r="C3" t="s">
        <v>174</v>
      </c>
      <c r="D3">
        <v>0</v>
      </c>
      <c r="E3">
        <v>50</v>
      </c>
      <c r="F3">
        <v>41</v>
      </c>
      <c r="G3">
        <v>50</v>
      </c>
      <c r="H3">
        <v>70</v>
      </c>
      <c r="I3">
        <v>100</v>
      </c>
      <c r="J3">
        <v>0.95</v>
      </c>
      <c r="K3">
        <v>89</v>
      </c>
      <c r="L3" t="b">
        <v>0</v>
      </c>
      <c r="M3" t="b">
        <v>0</v>
      </c>
      <c r="N3">
        <v>50</v>
      </c>
      <c r="O3">
        <v>1092</v>
      </c>
      <c r="P3">
        <v>4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50</v>
      </c>
      <c r="Y3">
        <v>1092</v>
      </c>
      <c r="Z3">
        <v>0</v>
      </c>
      <c r="AA3">
        <v>3600.13</v>
      </c>
      <c r="AB3">
        <v>3601.1</v>
      </c>
      <c r="AC3">
        <v>965.49</v>
      </c>
      <c r="AD3">
        <v>882</v>
      </c>
      <c r="AG3">
        <f>AG2</f>
        <v>892.59</v>
      </c>
      <c r="AH3">
        <f t="shared" ref="AH3:AH7" si="1">AC3/AG3</f>
        <v>1.0816724363929688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7" si="4">GEOMEAN(AH3,AH9,AH15,AH21,AH27,AH33,AH39,AH45,AH51,AH57,AH63,AH69,AH75,AH81,AH87)</f>
        <v>1.0866030749079492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957</v>
      </c>
      <c r="B4" t="s">
        <v>543</v>
      </c>
      <c r="C4" t="s">
        <v>174</v>
      </c>
      <c r="D4">
        <v>0</v>
      </c>
      <c r="E4">
        <v>50</v>
      </c>
      <c r="F4">
        <v>41</v>
      </c>
      <c r="G4">
        <v>50</v>
      </c>
      <c r="H4">
        <v>70</v>
      </c>
      <c r="I4">
        <v>100</v>
      </c>
      <c r="J4">
        <v>0.95</v>
      </c>
      <c r="K4">
        <v>89</v>
      </c>
      <c r="L4" t="b">
        <v>0</v>
      </c>
      <c r="M4" t="b">
        <v>0</v>
      </c>
      <c r="N4">
        <v>50</v>
      </c>
      <c r="O4">
        <v>1092</v>
      </c>
      <c r="P4">
        <v>4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50</v>
      </c>
      <c r="Y4">
        <v>1092</v>
      </c>
      <c r="Z4">
        <v>0</v>
      </c>
      <c r="AA4">
        <v>3.56</v>
      </c>
      <c r="AB4">
        <v>4.8899999999999997</v>
      </c>
      <c r="AC4">
        <v>892.59</v>
      </c>
      <c r="AD4">
        <v>892.59</v>
      </c>
      <c r="AG4">
        <f>AG3</f>
        <v>892.59</v>
      </c>
      <c r="AH4">
        <f t="shared" si="1"/>
        <v>1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si="4"/>
        <v>1.0164892093188014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958</v>
      </c>
      <c r="B5" t="s">
        <v>544</v>
      </c>
      <c r="C5" t="s">
        <v>174</v>
      </c>
      <c r="D5">
        <v>0</v>
      </c>
      <c r="E5">
        <v>50</v>
      </c>
      <c r="F5">
        <v>41</v>
      </c>
      <c r="G5">
        <v>50</v>
      </c>
      <c r="H5">
        <v>70</v>
      </c>
      <c r="I5">
        <v>100</v>
      </c>
      <c r="J5">
        <v>0.95</v>
      </c>
      <c r="K5">
        <v>89</v>
      </c>
      <c r="L5" t="b">
        <v>0</v>
      </c>
      <c r="M5" t="b">
        <v>0</v>
      </c>
      <c r="N5">
        <v>50</v>
      </c>
      <c r="O5">
        <v>1092</v>
      </c>
      <c r="P5">
        <v>4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50</v>
      </c>
      <c r="Y5">
        <v>1092</v>
      </c>
      <c r="Z5">
        <v>0</v>
      </c>
      <c r="AA5">
        <v>3600.22</v>
      </c>
      <c r="AB5">
        <v>3601.24</v>
      </c>
      <c r="AC5">
        <v>984.62</v>
      </c>
      <c r="AD5">
        <v>0</v>
      </c>
      <c r="AG5">
        <f>AG4</f>
        <v>892.59</v>
      </c>
      <c r="AH5">
        <f t="shared" si="1"/>
        <v>1.1031044488510962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4"/>
        <v>1.1404245618176914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959</v>
      </c>
      <c r="B6" t="s">
        <v>545</v>
      </c>
      <c r="C6" t="s">
        <v>175</v>
      </c>
      <c r="D6">
        <v>0</v>
      </c>
      <c r="E6">
        <v>50</v>
      </c>
      <c r="F6">
        <v>41</v>
      </c>
      <c r="G6">
        <v>50</v>
      </c>
      <c r="H6">
        <v>70</v>
      </c>
      <c r="I6">
        <v>100</v>
      </c>
      <c r="J6">
        <v>0.95</v>
      </c>
      <c r="K6">
        <v>89</v>
      </c>
      <c r="L6" t="b">
        <v>0</v>
      </c>
      <c r="M6" t="b">
        <v>0</v>
      </c>
      <c r="N6">
        <v>50</v>
      </c>
      <c r="O6">
        <v>1092</v>
      </c>
      <c r="P6">
        <v>4</v>
      </c>
      <c r="R6" t="s">
        <v>29</v>
      </c>
      <c r="S6" t="b">
        <v>0</v>
      </c>
      <c r="T6" t="b">
        <v>0</v>
      </c>
      <c r="U6" t="b">
        <v>0</v>
      </c>
      <c r="X6">
        <v>50</v>
      </c>
      <c r="Y6">
        <v>1092</v>
      </c>
      <c r="Z6">
        <v>0</v>
      </c>
      <c r="AA6">
        <v>3600.52</v>
      </c>
      <c r="AB6">
        <v>3601.4</v>
      </c>
      <c r="AC6">
        <v>939</v>
      </c>
      <c r="AD6">
        <v>874</v>
      </c>
      <c r="AG6">
        <f>AG5</f>
        <v>892.59</v>
      </c>
      <c r="AH6">
        <f t="shared" si="1"/>
        <v>1.0519947568312438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1.0298876793334244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960</v>
      </c>
      <c r="B7" t="s">
        <v>546</v>
      </c>
      <c r="C7" t="s">
        <v>315</v>
      </c>
      <c r="D7">
        <v>0</v>
      </c>
      <c r="E7">
        <v>50</v>
      </c>
      <c r="F7">
        <v>41</v>
      </c>
      <c r="G7">
        <v>50</v>
      </c>
      <c r="H7">
        <v>70</v>
      </c>
      <c r="I7">
        <v>100</v>
      </c>
      <c r="J7">
        <v>0.95</v>
      </c>
      <c r="K7">
        <v>89</v>
      </c>
      <c r="L7" t="b">
        <v>0</v>
      </c>
      <c r="M7" t="b">
        <v>0</v>
      </c>
      <c r="N7">
        <v>50</v>
      </c>
      <c r="O7">
        <v>1092</v>
      </c>
      <c r="P7">
        <v>4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251</v>
      </c>
      <c r="X7">
        <v>50</v>
      </c>
      <c r="Y7">
        <v>1092</v>
      </c>
      <c r="Z7">
        <v>0</v>
      </c>
      <c r="AA7">
        <v>2.89</v>
      </c>
      <c r="AB7">
        <v>5.36</v>
      </c>
      <c r="AC7">
        <v>978.85</v>
      </c>
      <c r="AD7">
        <v>978.85</v>
      </c>
      <c r="AG7">
        <f>AG6</f>
        <v>892.59</v>
      </c>
      <c r="AH7">
        <f t="shared" si="1"/>
        <v>1.0966401147223248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4"/>
        <v>1.0918692271299175</v>
      </c>
      <c r="AO7" t="s">
        <v>29</v>
      </c>
      <c r="AP7" t="b">
        <v>1</v>
      </c>
      <c r="AQ7" t="str">
        <f t="shared" si="5"/>
        <v>concave</v>
      </c>
    </row>
    <row r="8" spans="1:43" x14ac:dyDescent="0.2">
      <c r="A8">
        <v>962</v>
      </c>
      <c r="B8" t="s">
        <v>547</v>
      </c>
      <c r="C8" t="s">
        <v>176</v>
      </c>
      <c r="D8">
        <v>0</v>
      </c>
      <c r="E8">
        <v>75</v>
      </c>
      <c r="F8">
        <v>62</v>
      </c>
      <c r="G8">
        <v>75</v>
      </c>
      <c r="H8">
        <v>74</v>
      </c>
      <c r="I8">
        <v>98</v>
      </c>
      <c r="J8">
        <v>0.95</v>
      </c>
      <c r="K8">
        <v>91</v>
      </c>
      <c r="L8" t="b">
        <v>0</v>
      </c>
      <c r="M8" t="b">
        <v>0</v>
      </c>
      <c r="N8">
        <v>75</v>
      </c>
      <c r="O8">
        <v>2513</v>
      </c>
      <c r="P8">
        <v>4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75</v>
      </c>
      <c r="Y8">
        <v>2513</v>
      </c>
      <c r="Z8">
        <v>0</v>
      </c>
      <c r="AA8">
        <v>0.75</v>
      </c>
      <c r="AB8">
        <v>1.73</v>
      </c>
      <c r="AC8">
        <v>2513</v>
      </c>
      <c r="AD8">
        <v>2513</v>
      </c>
      <c r="AG8">
        <f>MIN(AC8:AC13)</f>
        <v>2013.3</v>
      </c>
      <c r="AH8">
        <f>AC8/AG8</f>
        <v>1.248199473501217</v>
      </c>
      <c r="AI8" t="str">
        <f>R8</f>
        <v>A-MILO</v>
      </c>
      <c r="AJ8" t="b">
        <f>Q8</f>
        <v>1</v>
      </c>
      <c r="AK8">
        <f t="shared" si="0"/>
        <v>0</v>
      </c>
    </row>
    <row r="9" spans="1:43" x14ac:dyDescent="0.2">
      <c r="A9">
        <v>963</v>
      </c>
      <c r="B9" t="s">
        <v>548</v>
      </c>
      <c r="C9" t="s">
        <v>176</v>
      </c>
      <c r="D9">
        <v>0</v>
      </c>
      <c r="E9">
        <v>75</v>
      </c>
      <c r="F9">
        <v>62</v>
      </c>
      <c r="G9">
        <v>75</v>
      </c>
      <c r="H9">
        <v>74</v>
      </c>
      <c r="I9">
        <v>98</v>
      </c>
      <c r="J9">
        <v>0.95</v>
      </c>
      <c r="K9">
        <v>91</v>
      </c>
      <c r="L9" t="b">
        <v>0</v>
      </c>
      <c r="M9" t="b">
        <v>0</v>
      </c>
      <c r="N9">
        <v>75</v>
      </c>
      <c r="O9">
        <v>2513</v>
      </c>
      <c r="P9">
        <v>4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75</v>
      </c>
      <c r="Y9">
        <v>2513</v>
      </c>
      <c r="Z9">
        <v>0</v>
      </c>
      <c r="AA9">
        <v>3600.2</v>
      </c>
      <c r="AB9">
        <v>3601.19</v>
      </c>
      <c r="AC9">
        <v>2255.9</v>
      </c>
      <c r="AD9">
        <v>1995</v>
      </c>
      <c r="AG9">
        <f>AG8</f>
        <v>2013.3</v>
      </c>
      <c r="AH9">
        <f t="shared" ref="AH9:AH13" si="6">AC9/AG9</f>
        <v>1.1204986837530424</v>
      </c>
      <c r="AI9" t="str">
        <f t="shared" ref="AI9:AI13" si="7">R9</f>
        <v>BQO</v>
      </c>
      <c r="AJ9" t="b">
        <f t="shared" ref="AJ9:AJ13" si="8">Q9</f>
        <v>1</v>
      </c>
      <c r="AK9">
        <f t="shared" si="0"/>
        <v>0</v>
      </c>
    </row>
    <row r="10" spans="1:43" x14ac:dyDescent="0.2">
      <c r="A10">
        <v>964</v>
      </c>
      <c r="B10" t="s">
        <v>549</v>
      </c>
      <c r="C10" t="s">
        <v>176</v>
      </c>
      <c r="D10">
        <v>0</v>
      </c>
      <c r="E10">
        <v>75</v>
      </c>
      <c r="F10">
        <v>62</v>
      </c>
      <c r="G10">
        <v>75</v>
      </c>
      <c r="H10">
        <v>74</v>
      </c>
      <c r="I10">
        <v>98</v>
      </c>
      <c r="J10">
        <v>0.95</v>
      </c>
      <c r="K10">
        <v>91</v>
      </c>
      <c r="L10" t="b">
        <v>0</v>
      </c>
      <c r="M10" t="b">
        <v>0</v>
      </c>
      <c r="N10">
        <v>75</v>
      </c>
      <c r="O10">
        <v>2513</v>
      </c>
      <c r="P10">
        <v>4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75</v>
      </c>
      <c r="Y10">
        <v>2513</v>
      </c>
      <c r="Z10">
        <v>0</v>
      </c>
      <c r="AA10">
        <v>9.68</v>
      </c>
      <c r="AB10">
        <v>10.58</v>
      </c>
      <c r="AC10">
        <v>2013.3</v>
      </c>
      <c r="AD10">
        <v>2013.3</v>
      </c>
      <c r="AG10">
        <f>AG9</f>
        <v>2013.3</v>
      </c>
      <c r="AH10">
        <f t="shared" si="6"/>
        <v>1</v>
      </c>
      <c r="AI10" t="str">
        <f t="shared" si="7"/>
        <v>MISDO</v>
      </c>
      <c r="AJ10" t="b">
        <f t="shared" si="8"/>
        <v>1</v>
      </c>
      <c r="AK10">
        <f t="shared" si="0"/>
        <v>0</v>
      </c>
    </row>
    <row r="11" spans="1:43" x14ac:dyDescent="0.2">
      <c r="A11">
        <v>965</v>
      </c>
      <c r="B11" t="s">
        <v>550</v>
      </c>
      <c r="C11" t="s">
        <v>176</v>
      </c>
      <c r="D11">
        <v>0</v>
      </c>
      <c r="E11">
        <v>75</v>
      </c>
      <c r="F11">
        <v>62</v>
      </c>
      <c r="G11">
        <v>75</v>
      </c>
      <c r="H11">
        <v>74</v>
      </c>
      <c r="I11">
        <v>98</v>
      </c>
      <c r="J11">
        <v>0.95</v>
      </c>
      <c r="K11">
        <v>91</v>
      </c>
      <c r="L11" t="b">
        <v>0</v>
      </c>
      <c r="M11" t="b">
        <v>0</v>
      </c>
      <c r="N11">
        <v>75</v>
      </c>
      <c r="O11">
        <v>2513</v>
      </c>
      <c r="P11">
        <v>4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75</v>
      </c>
      <c r="Y11">
        <v>2513</v>
      </c>
      <c r="Z11">
        <v>0</v>
      </c>
      <c r="AA11">
        <v>3600.52</v>
      </c>
      <c r="AB11">
        <v>3602.14</v>
      </c>
      <c r="AC11">
        <v>2411.5300000000002</v>
      </c>
      <c r="AD11">
        <v>0</v>
      </c>
      <c r="AG11">
        <f>AG10</f>
        <v>2013.3</v>
      </c>
      <c r="AH11">
        <f t="shared" si="6"/>
        <v>1.1977996324442459</v>
      </c>
      <c r="AI11" t="str">
        <f t="shared" si="7"/>
        <v>RP-MILO</v>
      </c>
      <c r="AJ11" t="b">
        <f t="shared" si="8"/>
        <v>1</v>
      </c>
      <c r="AK11">
        <f t="shared" si="0"/>
        <v>0</v>
      </c>
    </row>
    <row r="12" spans="1:43" x14ac:dyDescent="0.2">
      <c r="A12">
        <v>966</v>
      </c>
      <c r="B12" t="s">
        <v>551</v>
      </c>
      <c r="C12" t="s">
        <v>177</v>
      </c>
      <c r="D12">
        <v>0</v>
      </c>
      <c r="E12">
        <v>75</v>
      </c>
      <c r="F12">
        <v>62</v>
      </c>
      <c r="G12">
        <v>75</v>
      </c>
      <c r="H12">
        <v>74</v>
      </c>
      <c r="I12">
        <v>98</v>
      </c>
      <c r="J12">
        <v>0.95</v>
      </c>
      <c r="K12">
        <v>91</v>
      </c>
      <c r="L12" t="b">
        <v>0</v>
      </c>
      <c r="M12" t="b">
        <v>0</v>
      </c>
      <c r="N12">
        <v>75</v>
      </c>
      <c r="O12">
        <v>2513</v>
      </c>
      <c r="P12">
        <v>4</v>
      </c>
      <c r="R12" t="s">
        <v>29</v>
      </c>
      <c r="S12" t="b">
        <v>0</v>
      </c>
      <c r="T12" t="b">
        <v>0</v>
      </c>
      <c r="U12" t="b">
        <v>0</v>
      </c>
      <c r="X12">
        <v>75</v>
      </c>
      <c r="Y12">
        <v>2513</v>
      </c>
      <c r="Z12">
        <v>0</v>
      </c>
      <c r="AA12">
        <v>3614.47</v>
      </c>
      <c r="AB12">
        <v>3615.81</v>
      </c>
      <c r="AC12">
        <v>2029.9</v>
      </c>
      <c r="AD12">
        <v>1998</v>
      </c>
      <c r="AG12">
        <f>AG11</f>
        <v>2013.3</v>
      </c>
      <c r="AH12">
        <f t="shared" si="6"/>
        <v>1.0082451696220136</v>
      </c>
      <c r="AI12" t="str">
        <f t="shared" si="7"/>
        <v>BQO</v>
      </c>
      <c r="AJ12">
        <f t="shared" si="8"/>
        <v>0</v>
      </c>
      <c r="AK12">
        <f t="shared" si="0"/>
        <v>0</v>
      </c>
    </row>
    <row r="13" spans="1:43" x14ac:dyDescent="0.2">
      <c r="A13">
        <v>967</v>
      </c>
      <c r="B13" t="s">
        <v>552</v>
      </c>
      <c r="C13" t="s">
        <v>316</v>
      </c>
      <c r="D13">
        <v>0</v>
      </c>
      <c r="E13">
        <v>75</v>
      </c>
      <c r="F13">
        <v>62</v>
      </c>
      <c r="G13">
        <v>75</v>
      </c>
      <c r="H13">
        <v>74</v>
      </c>
      <c r="I13">
        <v>98</v>
      </c>
      <c r="J13">
        <v>0.95</v>
      </c>
      <c r="K13">
        <v>91</v>
      </c>
      <c r="L13" t="b">
        <v>0</v>
      </c>
      <c r="M13" t="b">
        <v>0</v>
      </c>
      <c r="N13">
        <v>75</v>
      </c>
      <c r="O13">
        <v>2513</v>
      </c>
      <c r="P13">
        <v>4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251</v>
      </c>
      <c r="X13">
        <v>75</v>
      </c>
      <c r="Y13">
        <v>2513</v>
      </c>
      <c r="Z13">
        <v>0</v>
      </c>
      <c r="AA13">
        <v>8.93</v>
      </c>
      <c r="AB13">
        <v>11.66</v>
      </c>
      <c r="AC13">
        <v>2160.84</v>
      </c>
      <c r="AD13">
        <v>2160.84</v>
      </c>
      <c r="AG13">
        <f>AG12</f>
        <v>2013.3</v>
      </c>
      <c r="AH13">
        <f t="shared" si="6"/>
        <v>1.0732826702428848</v>
      </c>
      <c r="AI13" t="str">
        <f t="shared" si="7"/>
        <v>BQO</v>
      </c>
      <c r="AJ13" t="b">
        <f t="shared" si="8"/>
        <v>1</v>
      </c>
      <c r="AK13" t="str">
        <f t="shared" si="0"/>
        <v>concave</v>
      </c>
    </row>
    <row r="85" spans="34:36" x14ac:dyDescent="0.2">
      <c r="AH85">
        <f>GEOMEAN(AH2,AH7,AH12,AH17,AH22,AH27,AH32,AH37,AH42,AH47,AH52,AH57,AH62,AH67,AH72)</f>
        <v>1.1059452640583911</v>
      </c>
      <c r="AI85" t="s">
        <v>28</v>
      </c>
      <c r="AJ85" t="b">
        <v>1</v>
      </c>
    </row>
    <row r="86" spans="34:36" x14ac:dyDescent="0.2">
      <c r="AH86">
        <f t="shared" ref="AH86:AH89" si="9">GEOMEAN(AH3,AH8,AH13,AH18,AH23,AH28,AH33,AH38,AH43,AH48,AH53,AH58,AH63,AH68,AH73)</f>
        <v>1.1316130791437709</v>
      </c>
      <c r="AI86" t="s">
        <v>29</v>
      </c>
      <c r="AJ86" t="b">
        <v>1</v>
      </c>
    </row>
    <row r="87" spans="34:36" x14ac:dyDescent="0.2">
      <c r="AH87">
        <f t="shared" si="9"/>
        <v>1.0585361041329873</v>
      </c>
      <c r="AI87" t="s">
        <v>30</v>
      </c>
      <c r="AJ87" t="b">
        <v>1</v>
      </c>
    </row>
    <row r="88" spans="34:36" x14ac:dyDescent="0.2">
      <c r="AH88">
        <f t="shared" si="9"/>
        <v>1.0502877933457553</v>
      </c>
      <c r="AI88" t="s">
        <v>31</v>
      </c>
      <c r="AJ88" t="b">
        <v>1</v>
      </c>
    </row>
    <row r="89" spans="34:36" x14ac:dyDescent="0.2">
      <c r="AH89">
        <f t="shared" si="9"/>
        <v>1.1225323750635157</v>
      </c>
      <c r="AI89" t="s">
        <v>29</v>
      </c>
      <c r="AJ8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1"/>
  <sheetViews>
    <sheetView topLeftCell="X72" zoomScale="130" zoomScaleNormal="130" workbookViewId="0">
      <selection activeCell="A2" sqref="A2:AD91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101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132</v>
      </c>
      <c r="AH1" t="s">
        <v>133</v>
      </c>
      <c r="AI1" t="str">
        <f>R1</f>
        <v>Method</v>
      </c>
      <c r="AJ1" t="str">
        <f>Q1</f>
        <v>Relaxed</v>
      </c>
      <c r="AK1" t="str">
        <f t="shared" ref="AK1:AK55" si="0">V1</f>
        <v>Curvature Type</v>
      </c>
    </row>
    <row r="2" spans="1:43" x14ac:dyDescent="0.2">
      <c r="A2">
        <v>969</v>
      </c>
      <c r="B2" t="s">
        <v>553</v>
      </c>
      <c r="C2" t="s">
        <v>37</v>
      </c>
      <c r="D2">
        <v>0</v>
      </c>
      <c r="E2">
        <v>100</v>
      </c>
      <c r="F2">
        <v>4</v>
      </c>
      <c r="G2">
        <v>100</v>
      </c>
      <c r="H2">
        <v>0</v>
      </c>
      <c r="I2">
        <v>92</v>
      </c>
      <c r="J2">
        <v>0.21</v>
      </c>
      <c r="K2">
        <v>3</v>
      </c>
      <c r="L2" t="b">
        <v>1</v>
      </c>
      <c r="M2" t="b">
        <v>0</v>
      </c>
      <c r="N2">
        <v>100</v>
      </c>
      <c r="O2">
        <v>166</v>
      </c>
      <c r="P2">
        <v>4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100</v>
      </c>
      <c r="Y2">
        <v>166</v>
      </c>
      <c r="Z2">
        <v>0</v>
      </c>
      <c r="AA2">
        <v>0.08</v>
      </c>
      <c r="AB2">
        <v>1</v>
      </c>
      <c r="AC2">
        <v>166</v>
      </c>
      <c r="AD2">
        <v>166</v>
      </c>
      <c r="AG2">
        <f>MIN(AC2:AC7)</f>
        <v>166</v>
      </c>
      <c r="AH2">
        <f>AC2/AG2</f>
        <v>1</v>
      </c>
      <c r="AI2" t="str">
        <f>R2</f>
        <v>A-MILO</v>
      </c>
      <c r="AJ2" t="b">
        <f>Q2</f>
        <v>1</v>
      </c>
      <c r="AK2">
        <f t="shared" si="0"/>
        <v>0</v>
      </c>
      <c r="AN2">
        <f>GEOMEAN(AH2,AH8,AH14,AH20,AH26,AH32,AH38,AH44,AH50,AH56,AH62,AH68,AH74,AH80,AH86)</f>
        <v>1.1507378468743843</v>
      </c>
      <c r="AO2" t="s">
        <v>28</v>
      </c>
      <c r="AP2" t="b">
        <v>1</v>
      </c>
      <c r="AQ2">
        <f>AK2</f>
        <v>0</v>
      </c>
    </row>
    <row r="3" spans="1:43" x14ac:dyDescent="0.2">
      <c r="A3">
        <v>970</v>
      </c>
      <c r="B3" t="s">
        <v>554</v>
      </c>
      <c r="C3" t="s">
        <v>37</v>
      </c>
      <c r="D3">
        <v>0</v>
      </c>
      <c r="E3">
        <v>100</v>
      </c>
      <c r="F3">
        <v>4</v>
      </c>
      <c r="G3">
        <v>100</v>
      </c>
      <c r="H3">
        <v>0</v>
      </c>
      <c r="I3">
        <v>92</v>
      </c>
      <c r="J3">
        <v>0.21</v>
      </c>
      <c r="K3">
        <v>3</v>
      </c>
      <c r="L3" t="b">
        <v>1</v>
      </c>
      <c r="M3" t="b">
        <v>0</v>
      </c>
      <c r="N3">
        <v>100</v>
      </c>
      <c r="O3">
        <v>166</v>
      </c>
      <c r="P3">
        <v>4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100</v>
      </c>
      <c r="Y3">
        <v>166</v>
      </c>
      <c r="Z3">
        <v>0</v>
      </c>
      <c r="AA3">
        <v>0.14000000000000001</v>
      </c>
      <c r="AB3">
        <v>1.0900000000000001</v>
      </c>
      <c r="AC3">
        <v>166</v>
      </c>
      <c r="AD3">
        <v>166</v>
      </c>
      <c r="AG3">
        <f>AG2</f>
        <v>166</v>
      </c>
      <c r="AH3">
        <f t="shared" ref="AH3:AH7" si="1">AC3/AG3</f>
        <v>1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7" si="4">GEOMEAN(AH3,AH9,AH15,AH21,AH27,AH33,AH39,AH45,AH51,AH57,AH63,AH69,AH75,AH81,AH87)</f>
        <v>1.0034557240734907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971</v>
      </c>
      <c r="B4" t="s">
        <v>555</v>
      </c>
      <c r="C4" t="s">
        <v>37</v>
      </c>
      <c r="D4">
        <v>0</v>
      </c>
      <c r="E4">
        <v>100</v>
      </c>
      <c r="F4">
        <v>4</v>
      </c>
      <c r="G4">
        <v>100</v>
      </c>
      <c r="H4">
        <v>0</v>
      </c>
      <c r="I4">
        <v>92</v>
      </c>
      <c r="J4">
        <v>0.21</v>
      </c>
      <c r="K4">
        <v>3</v>
      </c>
      <c r="L4" t="b">
        <v>1</v>
      </c>
      <c r="M4" t="b">
        <v>0</v>
      </c>
      <c r="N4">
        <v>100</v>
      </c>
      <c r="O4">
        <v>166</v>
      </c>
      <c r="P4">
        <v>4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100</v>
      </c>
      <c r="Y4">
        <v>166</v>
      </c>
      <c r="Z4">
        <v>0</v>
      </c>
      <c r="AA4">
        <v>17.25</v>
      </c>
      <c r="AB4">
        <v>18.03</v>
      </c>
      <c r="AC4">
        <v>166</v>
      </c>
      <c r="AD4">
        <v>166</v>
      </c>
      <c r="AG4">
        <f>AG3</f>
        <v>166</v>
      </c>
      <c r="AH4">
        <f t="shared" si="1"/>
        <v>1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si="4"/>
        <v>1.02722165546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972</v>
      </c>
      <c r="B5" t="s">
        <v>556</v>
      </c>
      <c r="C5" t="s">
        <v>37</v>
      </c>
      <c r="D5">
        <v>0</v>
      </c>
      <c r="E5">
        <v>100</v>
      </c>
      <c r="F5">
        <v>4</v>
      </c>
      <c r="G5">
        <v>100</v>
      </c>
      <c r="H5">
        <v>0</v>
      </c>
      <c r="I5">
        <v>92</v>
      </c>
      <c r="J5">
        <v>0.21</v>
      </c>
      <c r="K5">
        <v>3</v>
      </c>
      <c r="L5" t="b">
        <v>1</v>
      </c>
      <c r="M5" t="b">
        <v>0</v>
      </c>
      <c r="N5">
        <v>100</v>
      </c>
      <c r="O5">
        <v>166</v>
      </c>
      <c r="P5">
        <v>4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100</v>
      </c>
      <c r="Y5">
        <v>166</v>
      </c>
      <c r="Z5">
        <v>0</v>
      </c>
      <c r="AA5">
        <v>0.26</v>
      </c>
      <c r="AB5">
        <v>1.2</v>
      </c>
      <c r="AC5">
        <v>166</v>
      </c>
      <c r="AD5">
        <v>166</v>
      </c>
      <c r="AG5">
        <f>AG4</f>
        <v>166</v>
      </c>
      <c r="AH5">
        <f t="shared" si="1"/>
        <v>1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4"/>
        <v>1.0273818474450904</v>
      </c>
      <c r="AO5" t="s">
        <v>31</v>
      </c>
      <c r="AP5" t="b">
        <v>1</v>
      </c>
      <c r="AQ5">
        <f t="shared" si="5"/>
        <v>0</v>
      </c>
    </row>
    <row r="6" spans="1:43" ht="17" customHeight="1" x14ac:dyDescent="0.2">
      <c r="A6">
        <v>973</v>
      </c>
      <c r="B6" t="s">
        <v>557</v>
      </c>
      <c r="C6" t="s">
        <v>178</v>
      </c>
      <c r="D6">
        <v>0</v>
      </c>
      <c r="E6">
        <v>100</v>
      </c>
      <c r="F6">
        <v>4</v>
      </c>
      <c r="G6">
        <v>100</v>
      </c>
      <c r="H6">
        <v>0</v>
      </c>
      <c r="I6">
        <v>92</v>
      </c>
      <c r="J6">
        <v>0.21</v>
      </c>
      <c r="K6">
        <v>3</v>
      </c>
      <c r="L6" t="b">
        <v>1</v>
      </c>
      <c r="M6" t="b">
        <v>0</v>
      </c>
      <c r="N6">
        <v>100</v>
      </c>
      <c r="O6">
        <v>166</v>
      </c>
      <c r="P6">
        <v>4</v>
      </c>
      <c r="R6" t="s">
        <v>29</v>
      </c>
      <c r="S6" t="b">
        <v>0</v>
      </c>
      <c r="T6" t="b">
        <v>0</v>
      </c>
      <c r="U6" t="b">
        <v>0</v>
      </c>
      <c r="X6">
        <v>100</v>
      </c>
      <c r="Y6">
        <v>166</v>
      </c>
      <c r="Z6">
        <v>0</v>
      </c>
      <c r="AA6">
        <v>0.49</v>
      </c>
      <c r="AB6">
        <v>1.44</v>
      </c>
      <c r="AC6">
        <v>166</v>
      </c>
      <c r="AD6">
        <v>166</v>
      </c>
      <c r="AG6">
        <f>AG5</f>
        <v>166</v>
      </c>
      <c r="AH6">
        <f t="shared" si="1"/>
        <v>1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1.0001249226879074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974</v>
      </c>
      <c r="B7" t="s">
        <v>558</v>
      </c>
      <c r="C7" t="s">
        <v>300</v>
      </c>
      <c r="D7">
        <v>0</v>
      </c>
      <c r="E7">
        <v>100</v>
      </c>
      <c r="F7">
        <v>4</v>
      </c>
      <c r="G7">
        <v>100</v>
      </c>
      <c r="H7">
        <v>0</v>
      </c>
      <c r="I7">
        <v>92</v>
      </c>
      <c r="J7">
        <v>0.21</v>
      </c>
      <c r="K7">
        <v>3</v>
      </c>
      <c r="L7" t="b">
        <v>1</v>
      </c>
      <c r="M7" t="b">
        <v>0</v>
      </c>
      <c r="N7">
        <v>100</v>
      </c>
      <c r="O7">
        <v>166</v>
      </c>
      <c r="P7">
        <v>4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251</v>
      </c>
      <c r="X7">
        <v>100</v>
      </c>
      <c r="Y7">
        <v>166</v>
      </c>
      <c r="Z7">
        <v>0</v>
      </c>
      <c r="AA7">
        <v>38.049999999999997</v>
      </c>
      <c r="AB7">
        <v>40.49</v>
      </c>
      <c r="AC7">
        <v>282.17</v>
      </c>
      <c r="AD7">
        <v>282.17</v>
      </c>
      <c r="AG7">
        <f>AG6</f>
        <v>166</v>
      </c>
      <c r="AH7">
        <f t="shared" si="1"/>
        <v>1.6998192771084337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4"/>
        <v>1.6231955429631053</v>
      </c>
      <c r="AO7" t="s">
        <v>29</v>
      </c>
      <c r="AP7" t="b">
        <v>1</v>
      </c>
      <c r="AQ7" t="str">
        <f t="shared" si="5"/>
        <v>concave</v>
      </c>
    </row>
    <row r="8" spans="1:43" x14ac:dyDescent="0.2">
      <c r="A8">
        <v>975</v>
      </c>
      <c r="B8" t="s">
        <v>559</v>
      </c>
      <c r="C8" t="s">
        <v>38</v>
      </c>
      <c r="D8">
        <v>0</v>
      </c>
      <c r="E8">
        <v>100</v>
      </c>
      <c r="F8">
        <v>4</v>
      </c>
      <c r="G8">
        <v>100</v>
      </c>
      <c r="H8">
        <v>0</v>
      </c>
      <c r="I8">
        <v>88</v>
      </c>
      <c r="J8">
        <v>0.2</v>
      </c>
      <c r="K8">
        <v>3</v>
      </c>
      <c r="L8" t="b">
        <v>1</v>
      </c>
      <c r="M8" t="b">
        <v>0</v>
      </c>
      <c r="N8">
        <v>100</v>
      </c>
      <c r="O8">
        <v>166</v>
      </c>
      <c r="P8">
        <v>4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100</v>
      </c>
      <c r="Y8">
        <v>166</v>
      </c>
      <c r="Z8">
        <v>0</v>
      </c>
      <c r="AA8">
        <v>0.09</v>
      </c>
      <c r="AB8">
        <v>0.95</v>
      </c>
      <c r="AC8">
        <v>166</v>
      </c>
      <c r="AD8">
        <v>166</v>
      </c>
      <c r="AG8">
        <f>MIN(AC8:AC13)</f>
        <v>166</v>
      </c>
      <c r="AH8">
        <f>AC8/AG8</f>
        <v>1</v>
      </c>
      <c r="AI8" t="str">
        <f>R8</f>
        <v>A-MILO</v>
      </c>
      <c r="AJ8" t="b">
        <f>Q8</f>
        <v>1</v>
      </c>
      <c r="AK8">
        <f t="shared" si="0"/>
        <v>0</v>
      </c>
    </row>
    <row r="9" spans="1:43" x14ac:dyDescent="0.2">
      <c r="A9">
        <v>976</v>
      </c>
      <c r="B9" t="s">
        <v>560</v>
      </c>
      <c r="C9" t="s">
        <v>38</v>
      </c>
      <c r="D9">
        <v>0</v>
      </c>
      <c r="E9">
        <v>100</v>
      </c>
      <c r="F9">
        <v>4</v>
      </c>
      <c r="G9">
        <v>100</v>
      </c>
      <c r="H9">
        <v>0</v>
      </c>
      <c r="I9">
        <v>88</v>
      </c>
      <c r="J9">
        <v>0.2</v>
      </c>
      <c r="K9">
        <v>3</v>
      </c>
      <c r="L9" t="b">
        <v>1</v>
      </c>
      <c r="M9" t="b">
        <v>0</v>
      </c>
      <c r="N9">
        <v>100</v>
      </c>
      <c r="O9">
        <v>166</v>
      </c>
      <c r="P9">
        <v>4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100</v>
      </c>
      <c r="Y9">
        <v>166</v>
      </c>
      <c r="Z9">
        <v>0</v>
      </c>
      <c r="AA9">
        <v>0.13</v>
      </c>
      <c r="AB9">
        <v>0.96</v>
      </c>
      <c r="AC9">
        <v>166</v>
      </c>
      <c r="AD9">
        <v>166</v>
      </c>
      <c r="AG9">
        <f>AG8</f>
        <v>166</v>
      </c>
      <c r="AH9">
        <f t="shared" ref="AH9:AH13" si="6">AC9/AG9</f>
        <v>1</v>
      </c>
      <c r="AI9" t="str">
        <f t="shared" ref="AI9:AI13" si="7">R9</f>
        <v>BQO</v>
      </c>
      <c r="AJ9" t="b">
        <f t="shared" ref="AJ9:AJ13" si="8">Q9</f>
        <v>1</v>
      </c>
      <c r="AK9">
        <f t="shared" si="0"/>
        <v>0</v>
      </c>
    </row>
    <row r="10" spans="1:43" x14ac:dyDescent="0.2">
      <c r="A10">
        <v>977</v>
      </c>
      <c r="B10" t="s">
        <v>561</v>
      </c>
      <c r="C10" t="s">
        <v>38</v>
      </c>
      <c r="D10">
        <v>0</v>
      </c>
      <c r="E10">
        <v>100</v>
      </c>
      <c r="F10">
        <v>4</v>
      </c>
      <c r="G10">
        <v>100</v>
      </c>
      <c r="H10">
        <v>0</v>
      </c>
      <c r="I10">
        <v>88</v>
      </c>
      <c r="J10">
        <v>0.2</v>
      </c>
      <c r="K10">
        <v>3</v>
      </c>
      <c r="L10" t="b">
        <v>1</v>
      </c>
      <c r="M10" t="b">
        <v>0</v>
      </c>
      <c r="N10">
        <v>100</v>
      </c>
      <c r="O10">
        <v>166</v>
      </c>
      <c r="P10">
        <v>4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100</v>
      </c>
      <c r="Y10">
        <v>166</v>
      </c>
      <c r="Z10">
        <v>0</v>
      </c>
      <c r="AA10">
        <v>17.7</v>
      </c>
      <c r="AB10">
        <v>18.53</v>
      </c>
      <c r="AC10">
        <v>166</v>
      </c>
      <c r="AD10">
        <v>166</v>
      </c>
      <c r="AG10">
        <f>AG9</f>
        <v>166</v>
      </c>
      <c r="AH10">
        <f t="shared" si="6"/>
        <v>1</v>
      </c>
      <c r="AI10" t="str">
        <f t="shared" si="7"/>
        <v>MISDO</v>
      </c>
      <c r="AJ10" t="b">
        <f t="shared" si="8"/>
        <v>1</v>
      </c>
      <c r="AK10">
        <f t="shared" si="0"/>
        <v>0</v>
      </c>
    </row>
    <row r="11" spans="1:43" x14ac:dyDescent="0.2">
      <c r="A11">
        <v>978</v>
      </c>
      <c r="B11" t="s">
        <v>562</v>
      </c>
      <c r="C11" t="s">
        <v>38</v>
      </c>
      <c r="D11">
        <v>0</v>
      </c>
      <c r="E11">
        <v>100</v>
      </c>
      <c r="F11">
        <v>4</v>
      </c>
      <c r="G11">
        <v>100</v>
      </c>
      <c r="H11">
        <v>0</v>
      </c>
      <c r="I11">
        <v>88</v>
      </c>
      <c r="J11">
        <v>0.2</v>
      </c>
      <c r="K11">
        <v>3</v>
      </c>
      <c r="L11" t="b">
        <v>1</v>
      </c>
      <c r="M11" t="b">
        <v>0</v>
      </c>
      <c r="N11">
        <v>100</v>
      </c>
      <c r="O11">
        <v>166</v>
      </c>
      <c r="P11">
        <v>4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100</v>
      </c>
      <c r="Y11">
        <v>166</v>
      </c>
      <c r="Z11">
        <v>0</v>
      </c>
      <c r="AA11">
        <v>0.35</v>
      </c>
      <c r="AB11">
        <v>1.3</v>
      </c>
      <c r="AC11">
        <v>166</v>
      </c>
      <c r="AD11">
        <v>166</v>
      </c>
      <c r="AG11">
        <f>AG10</f>
        <v>166</v>
      </c>
      <c r="AH11">
        <f t="shared" si="6"/>
        <v>1</v>
      </c>
      <c r="AI11" t="str">
        <f t="shared" si="7"/>
        <v>RP-MILO</v>
      </c>
      <c r="AJ11" t="b">
        <f t="shared" si="8"/>
        <v>1</v>
      </c>
      <c r="AK11">
        <f t="shared" si="0"/>
        <v>0</v>
      </c>
    </row>
    <row r="12" spans="1:43" x14ac:dyDescent="0.2">
      <c r="A12">
        <v>979</v>
      </c>
      <c r="B12" t="s">
        <v>563</v>
      </c>
      <c r="C12" t="s">
        <v>179</v>
      </c>
      <c r="D12">
        <v>0</v>
      </c>
      <c r="E12">
        <v>100</v>
      </c>
      <c r="F12">
        <v>4</v>
      </c>
      <c r="G12">
        <v>100</v>
      </c>
      <c r="H12">
        <v>0</v>
      </c>
      <c r="I12">
        <v>88</v>
      </c>
      <c r="J12">
        <v>0.2</v>
      </c>
      <c r="K12">
        <v>3</v>
      </c>
      <c r="L12" t="b">
        <v>1</v>
      </c>
      <c r="M12" t="b">
        <v>0</v>
      </c>
      <c r="N12">
        <v>100</v>
      </c>
      <c r="O12">
        <v>166</v>
      </c>
      <c r="P12">
        <v>4</v>
      </c>
      <c r="R12" t="s">
        <v>29</v>
      </c>
      <c r="S12" t="b">
        <v>0</v>
      </c>
      <c r="T12" t="b">
        <v>0</v>
      </c>
      <c r="U12" t="b">
        <v>0</v>
      </c>
      <c r="X12">
        <v>100</v>
      </c>
      <c r="Y12">
        <v>166</v>
      </c>
      <c r="Z12">
        <v>0</v>
      </c>
      <c r="AA12">
        <v>0.23</v>
      </c>
      <c r="AB12">
        <v>1.1299999999999999</v>
      </c>
      <c r="AC12">
        <v>166</v>
      </c>
      <c r="AD12">
        <v>166</v>
      </c>
      <c r="AG12">
        <f>AG11</f>
        <v>166</v>
      </c>
      <c r="AH12">
        <f t="shared" si="6"/>
        <v>1</v>
      </c>
      <c r="AI12" t="str">
        <f t="shared" si="7"/>
        <v>BQO</v>
      </c>
      <c r="AJ12">
        <f t="shared" si="8"/>
        <v>0</v>
      </c>
      <c r="AK12">
        <f t="shared" si="0"/>
        <v>0</v>
      </c>
    </row>
    <row r="13" spans="1:43" x14ac:dyDescent="0.2">
      <c r="A13">
        <v>980</v>
      </c>
      <c r="B13" t="s">
        <v>564</v>
      </c>
      <c r="C13" t="s">
        <v>301</v>
      </c>
      <c r="D13">
        <v>0</v>
      </c>
      <c r="E13">
        <v>100</v>
      </c>
      <c r="F13">
        <v>4</v>
      </c>
      <c r="G13">
        <v>100</v>
      </c>
      <c r="H13">
        <v>0</v>
      </c>
      <c r="I13">
        <v>88</v>
      </c>
      <c r="J13">
        <v>0.2</v>
      </c>
      <c r="K13">
        <v>3</v>
      </c>
      <c r="L13" t="b">
        <v>1</v>
      </c>
      <c r="M13" t="b">
        <v>0</v>
      </c>
      <c r="N13">
        <v>100</v>
      </c>
      <c r="O13">
        <v>166</v>
      </c>
      <c r="P13">
        <v>4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251</v>
      </c>
      <c r="X13">
        <v>100</v>
      </c>
      <c r="Y13">
        <v>166</v>
      </c>
      <c r="Z13">
        <v>0</v>
      </c>
      <c r="AA13">
        <v>44.75</v>
      </c>
      <c r="AB13">
        <v>46.95</v>
      </c>
      <c r="AC13">
        <v>282.24</v>
      </c>
      <c r="AD13">
        <v>282.24</v>
      </c>
      <c r="AG13">
        <f>AG12</f>
        <v>166</v>
      </c>
      <c r="AH13">
        <f t="shared" si="6"/>
        <v>1.7002409638554217</v>
      </c>
      <c r="AI13" t="str">
        <f t="shared" si="7"/>
        <v>BQO</v>
      </c>
      <c r="AJ13" t="b">
        <f t="shared" si="8"/>
        <v>1</v>
      </c>
      <c r="AK13" t="str">
        <f t="shared" si="0"/>
        <v>concave</v>
      </c>
    </row>
    <row r="14" spans="1:43" ht="17" customHeight="1" x14ac:dyDescent="0.2">
      <c r="A14">
        <v>981</v>
      </c>
      <c r="B14" t="s">
        <v>565</v>
      </c>
      <c r="C14" t="s">
        <v>39</v>
      </c>
      <c r="D14">
        <v>0</v>
      </c>
      <c r="E14">
        <v>100</v>
      </c>
      <c r="F14">
        <v>5</v>
      </c>
      <c r="G14">
        <v>100</v>
      </c>
      <c r="H14">
        <v>0</v>
      </c>
      <c r="I14">
        <v>100</v>
      </c>
      <c r="J14">
        <v>0.23</v>
      </c>
      <c r="K14">
        <v>8</v>
      </c>
      <c r="L14" t="b">
        <v>0</v>
      </c>
      <c r="M14" t="b">
        <v>1</v>
      </c>
      <c r="N14">
        <v>100</v>
      </c>
      <c r="O14">
        <v>390</v>
      </c>
      <c r="P14">
        <v>4</v>
      </c>
      <c r="Q14" t="b">
        <v>1</v>
      </c>
      <c r="R14" t="s">
        <v>28</v>
      </c>
      <c r="S14" t="b">
        <v>0</v>
      </c>
      <c r="T14" t="b">
        <v>0</v>
      </c>
      <c r="U14" t="b">
        <v>0</v>
      </c>
      <c r="X14">
        <v>100</v>
      </c>
      <c r="Y14">
        <v>390</v>
      </c>
      <c r="Z14">
        <v>0</v>
      </c>
      <c r="AA14">
        <v>0.2</v>
      </c>
      <c r="AB14">
        <v>1.06</v>
      </c>
      <c r="AC14">
        <v>196</v>
      </c>
      <c r="AD14">
        <v>196</v>
      </c>
      <c r="AG14">
        <f>MIN(AC14:AC19)</f>
        <v>100</v>
      </c>
      <c r="AH14">
        <f>AC14/AG14</f>
        <v>1.96</v>
      </c>
      <c r="AI14" t="str">
        <f>R14</f>
        <v>A-MILO</v>
      </c>
      <c r="AJ14" t="b">
        <f>Q14</f>
        <v>1</v>
      </c>
      <c r="AK14">
        <f t="shared" si="0"/>
        <v>0</v>
      </c>
    </row>
    <row r="15" spans="1:43" x14ac:dyDescent="0.2">
      <c r="A15">
        <v>982</v>
      </c>
      <c r="B15" t="s">
        <v>566</v>
      </c>
      <c r="C15" t="s">
        <v>39</v>
      </c>
      <c r="D15">
        <v>0</v>
      </c>
      <c r="E15">
        <v>100</v>
      </c>
      <c r="F15">
        <v>5</v>
      </c>
      <c r="G15">
        <v>100</v>
      </c>
      <c r="H15">
        <v>0</v>
      </c>
      <c r="I15">
        <v>100</v>
      </c>
      <c r="J15">
        <v>0.23</v>
      </c>
      <c r="K15">
        <v>8</v>
      </c>
      <c r="L15" t="b">
        <v>0</v>
      </c>
      <c r="M15" t="b">
        <v>1</v>
      </c>
      <c r="N15">
        <v>100</v>
      </c>
      <c r="O15">
        <v>390</v>
      </c>
      <c r="P15">
        <v>4</v>
      </c>
      <c r="Q15" t="b">
        <v>1</v>
      </c>
      <c r="R15" t="s">
        <v>29</v>
      </c>
      <c r="S15" t="b">
        <v>0</v>
      </c>
      <c r="T15" t="b">
        <v>0</v>
      </c>
      <c r="U15" t="b">
        <v>0</v>
      </c>
      <c r="X15">
        <v>100</v>
      </c>
      <c r="Y15">
        <v>390</v>
      </c>
      <c r="Z15">
        <v>0</v>
      </c>
      <c r="AA15">
        <v>1.02</v>
      </c>
      <c r="AB15">
        <v>2.0099999999999998</v>
      </c>
      <c r="AC15">
        <v>100</v>
      </c>
      <c r="AD15">
        <v>100</v>
      </c>
      <c r="AG15">
        <f>AG14</f>
        <v>100</v>
      </c>
      <c r="AH15">
        <f t="shared" ref="AH15:AH19" si="9">AC15/AG15</f>
        <v>1</v>
      </c>
      <c r="AI15" t="str">
        <f t="shared" ref="AI15:AI19" si="10">R15</f>
        <v>BQO</v>
      </c>
      <c r="AJ15" t="b">
        <f t="shared" ref="AJ15:AJ19" si="11">Q15</f>
        <v>1</v>
      </c>
      <c r="AK15">
        <f t="shared" si="0"/>
        <v>0</v>
      </c>
    </row>
    <row r="16" spans="1:43" x14ac:dyDescent="0.2">
      <c r="A16">
        <v>983</v>
      </c>
      <c r="B16" t="s">
        <v>567</v>
      </c>
      <c r="C16" t="s">
        <v>39</v>
      </c>
      <c r="D16">
        <v>0</v>
      </c>
      <c r="E16">
        <v>100</v>
      </c>
      <c r="F16">
        <v>5</v>
      </c>
      <c r="G16">
        <v>100</v>
      </c>
      <c r="H16">
        <v>0</v>
      </c>
      <c r="I16">
        <v>100</v>
      </c>
      <c r="J16">
        <v>0.23</v>
      </c>
      <c r="K16">
        <v>8</v>
      </c>
      <c r="L16" t="b">
        <v>0</v>
      </c>
      <c r="M16" t="b">
        <v>1</v>
      </c>
      <c r="N16">
        <v>100</v>
      </c>
      <c r="O16">
        <v>390</v>
      </c>
      <c r="P16">
        <v>4</v>
      </c>
      <c r="Q16" t="b">
        <v>1</v>
      </c>
      <c r="R16" t="s">
        <v>30</v>
      </c>
      <c r="S16" t="b">
        <v>0</v>
      </c>
      <c r="T16" t="b">
        <v>0</v>
      </c>
      <c r="U16" t="b">
        <v>0</v>
      </c>
      <c r="X16">
        <v>100</v>
      </c>
      <c r="Y16">
        <v>390</v>
      </c>
      <c r="Z16">
        <v>0</v>
      </c>
      <c r="AA16">
        <v>52.05</v>
      </c>
      <c r="AB16">
        <v>52.77</v>
      </c>
      <c r="AC16">
        <v>115.76</v>
      </c>
      <c r="AD16">
        <v>115.76</v>
      </c>
      <c r="AG16">
        <f>AG15</f>
        <v>100</v>
      </c>
      <c r="AH16">
        <f t="shared" si="9"/>
        <v>1.1576</v>
      </c>
      <c r="AI16" t="str">
        <f t="shared" si="10"/>
        <v>MISDO</v>
      </c>
      <c r="AJ16" t="b">
        <f t="shared" si="11"/>
        <v>1</v>
      </c>
      <c r="AK16">
        <f t="shared" si="0"/>
        <v>0</v>
      </c>
    </row>
    <row r="17" spans="1:37" x14ac:dyDescent="0.2">
      <c r="A17">
        <v>984</v>
      </c>
      <c r="B17" t="s">
        <v>568</v>
      </c>
      <c r="C17" t="s">
        <v>39</v>
      </c>
      <c r="D17">
        <v>0</v>
      </c>
      <c r="E17">
        <v>100</v>
      </c>
      <c r="F17">
        <v>5</v>
      </c>
      <c r="G17">
        <v>100</v>
      </c>
      <c r="H17">
        <v>0</v>
      </c>
      <c r="I17">
        <v>100</v>
      </c>
      <c r="J17">
        <v>0.23</v>
      </c>
      <c r="K17">
        <v>8</v>
      </c>
      <c r="L17" t="b">
        <v>0</v>
      </c>
      <c r="M17" t="b">
        <v>1</v>
      </c>
      <c r="N17">
        <v>100</v>
      </c>
      <c r="O17">
        <v>390</v>
      </c>
      <c r="P17">
        <v>4</v>
      </c>
      <c r="Q17" t="b">
        <v>1</v>
      </c>
      <c r="R17" t="s">
        <v>31</v>
      </c>
      <c r="S17" t="b">
        <v>0</v>
      </c>
      <c r="T17" t="b">
        <v>0</v>
      </c>
      <c r="U17" t="b">
        <v>0</v>
      </c>
      <c r="X17">
        <v>100</v>
      </c>
      <c r="Y17">
        <v>390</v>
      </c>
      <c r="Z17">
        <v>0</v>
      </c>
      <c r="AA17">
        <v>0.31</v>
      </c>
      <c r="AB17">
        <v>1.18</v>
      </c>
      <c r="AC17">
        <v>109.16</v>
      </c>
      <c r="AD17">
        <v>109.16</v>
      </c>
      <c r="AG17">
        <f>AG16</f>
        <v>100</v>
      </c>
      <c r="AH17">
        <f t="shared" si="9"/>
        <v>1.0915999999999999</v>
      </c>
      <c r="AI17" t="str">
        <f t="shared" si="10"/>
        <v>RP-MILO</v>
      </c>
      <c r="AJ17" t="b">
        <f t="shared" si="11"/>
        <v>1</v>
      </c>
      <c r="AK17">
        <f t="shared" si="0"/>
        <v>0</v>
      </c>
    </row>
    <row r="18" spans="1:37" x14ac:dyDescent="0.2">
      <c r="A18">
        <v>985</v>
      </c>
      <c r="B18" t="s">
        <v>569</v>
      </c>
      <c r="C18" t="s">
        <v>180</v>
      </c>
      <c r="D18">
        <v>0</v>
      </c>
      <c r="E18">
        <v>100</v>
      </c>
      <c r="F18">
        <v>5</v>
      </c>
      <c r="G18">
        <v>100</v>
      </c>
      <c r="H18">
        <v>0</v>
      </c>
      <c r="I18">
        <v>100</v>
      </c>
      <c r="J18">
        <v>0.23</v>
      </c>
      <c r="K18">
        <v>8</v>
      </c>
      <c r="L18" t="b">
        <v>0</v>
      </c>
      <c r="M18" t="b">
        <v>1</v>
      </c>
      <c r="N18">
        <v>100</v>
      </c>
      <c r="O18">
        <v>390</v>
      </c>
      <c r="P18">
        <v>4</v>
      </c>
      <c r="R18" t="s">
        <v>29</v>
      </c>
      <c r="S18" t="b">
        <v>0</v>
      </c>
      <c r="T18" t="b">
        <v>0</v>
      </c>
      <c r="U18" t="b">
        <v>0</v>
      </c>
      <c r="X18">
        <v>100</v>
      </c>
      <c r="Y18">
        <v>390</v>
      </c>
      <c r="Z18">
        <v>0</v>
      </c>
      <c r="AA18">
        <v>6.89</v>
      </c>
      <c r="AB18">
        <v>7.89</v>
      </c>
      <c r="AC18">
        <v>100</v>
      </c>
      <c r="AD18">
        <v>100</v>
      </c>
      <c r="AG18">
        <f>AG17</f>
        <v>100</v>
      </c>
      <c r="AH18">
        <f t="shared" si="9"/>
        <v>1</v>
      </c>
      <c r="AI18" t="str">
        <f t="shared" si="10"/>
        <v>BQO</v>
      </c>
      <c r="AJ18">
        <f t="shared" si="11"/>
        <v>0</v>
      </c>
      <c r="AK18">
        <f t="shared" si="0"/>
        <v>0</v>
      </c>
    </row>
    <row r="19" spans="1:37" x14ac:dyDescent="0.2">
      <c r="A19">
        <v>986</v>
      </c>
      <c r="B19" t="s">
        <v>570</v>
      </c>
      <c r="C19" t="s">
        <v>302</v>
      </c>
      <c r="D19">
        <v>0</v>
      </c>
      <c r="E19">
        <v>100</v>
      </c>
      <c r="F19">
        <v>5</v>
      </c>
      <c r="G19">
        <v>100</v>
      </c>
      <c r="H19">
        <v>0</v>
      </c>
      <c r="I19">
        <v>100</v>
      </c>
      <c r="J19">
        <v>0.23</v>
      </c>
      <c r="K19">
        <v>8</v>
      </c>
      <c r="L19" t="b">
        <v>0</v>
      </c>
      <c r="M19" t="b">
        <v>1</v>
      </c>
      <c r="N19">
        <v>100</v>
      </c>
      <c r="O19">
        <v>390</v>
      </c>
      <c r="P19">
        <v>4</v>
      </c>
      <c r="Q19" t="b">
        <v>1</v>
      </c>
      <c r="R19" t="s">
        <v>29</v>
      </c>
      <c r="S19" t="b">
        <v>0</v>
      </c>
      <c r="T19" t="b">
        <v>0</v>
      </c>
      <c r="U19" t="b">
        <v>0</v>
      </c>
      <c r="V19" t="s">
        <v>251</v>
      </c>
      <c r="X19">
        <v>100</v>
      </c>
      <c r="Y19">
        <v>390</v>
      </c>
      <c r="Z19">
        <v>0</v>
      </c>
      <c r="AA19">
        <v>26.06</v>
      </c>
      <c r="AB19">
        <v>28.35</v>
      </c>
      <c r="AC19">
        <v>269.63</v>
      </c>
      <c r="AD19">
        <v>269.63</v>
      </c>
      <c r="AG19">
        <f>AG18</f>
        <v>100</v>
      </c>
      <c r="AH19">
        <f t="shared" si="9"/>
        <v>2.6962999999999999</v>
      </c>
      <c r="AI19" t="str">
        <f t="shared" si="10"/>
        <v>BQO</v>
      </c>
      <c r="AJ19" t="b">
        <f t="shared" si="11"/>
        <v>1</v>
      </c>
      <c r="AK19" t="str">
        <f t="shared" si="0"/>
        <v>concave</v>
      </c>
    </row>
    <row r="20" spans="1:37" x14ac:dyDescent="0.2">
      <c r="A20">
        <v>987</v>
      </c>
      <c r="B20" t="s">
        <v>571</v>
      </c>
      <c r="C20" t="s">
        <v>40</v>
      </c>
      <c r="D20">
        <v>0</v>
      </c>
      <c r="E20">
        <v>100</v>
      </c>
      <c r="F20">
        <v>6</v>
      </c>
      <c r="G20">
        <v>100</v>
      </c>
      <c r="H20">
        <v>0</v>
      </c>
      <c r="I20">
        <v>100</v>
      </c>
      <c r="J20">
        <v>0.27</v>
      </c>
      <c r="K20">
        <v>10</v>
      </c>
      <c r="L20" t="b">
        <v>0</v>
      </c>
      <c r="M20" t="b">
        <v>1</v>
      </c>
      <c r="N20">
        <v>100</v>
      </c>
      <c r="O20">
        <v>485</v>
      </c>
      <c r="P20">
        <v>4</v>
      </c>
      <c r="Q20" t="b">
        <v>1</v>
      </c>
      <c r="R20" t="s">
        <v>28</v>
      </c>
      <c r="S20" t="b">
        <v>0</v>
      </c>
      <c r="T20" t="b">
        <v>0</v>
      </c>
      <c r="U20" t="b">
        <v>0</v>
      </c>
      <c r="X20">
        <v>100</v>
      </c>
      <c r="Y20">
        <v>485</v>
      </c>
      <c r="Z20">
        <v>0</v>
      </c>
      <c r="AA20">
        <v>0.25</v>
      </c>
      <c r="AB20">
        <v>1.28</v>
      </c>
      <c r="AC20">
        <v>244</v>
      </c>
      <c r="AD20">
        <v>244</v>
      </c>
      <c r="AG20">
        <f>MIN(AC20:AC25)</f>
        <v>117</v>
      </c>
      <c r="AH20">
        <f>AC20/AG20</f>
        <v>2.0854700854700856</v>
      </c>
      <c r="AI20" t="str">
        <f>R20</f>
        <v>A-MILO</v>
      </c>
      <c r="AJ20" t="b">
        <f>Q20</f>
        <v>1</v>
      </c>
      <c r="AK20">
        <f t="shared" si="0"/>
        <v>0</v>
      </c>
    </row>
    <row r="21" spans="1:37" x14ac:dyDescent="0.2">
      <c r="A21">
        <v>988</v>
      </c>
      <c r="B21" t="s">
        <v>572</v>
      </c>
      <c r="C21" t="s">
        <v>40</v>
      </c>
      <c r="D21">
        <v>0</v>
      </c>
      <c r="E21">
        <v>100</v>
      </c>
      <c r="F21">
        <v>6</v>
      </c>
      <c r="G21">
        <v>100</v>
      </c>
      <c r="H21">
        <v>0</v>
      </c>
      <c r="I21">
        <v>100</v>
      </c>
      <c r="J21">
        <v>0.27</v>
      </c>
      <c r="K21">
        <v>10</v>
      </c>
      <c r="L21" t="b">
        <v>0</v>
      </c>
      <c r="M21" t="b">
        <v>1</v>
      </c>
      <c r="N21">
        <v>100</v>
      </c>
      <c r="O21">
        <v>485</v>
      </c>
      <c r="P21">
        <v>4</v>
      </c>
      <c r="Q21" t="b">
        <v>1</v>
      </c>
      <c r="R21" t="s">
        <v>29</v>
      </c>
      <c r="S21" t="b">
        <v>0</v>
      </c>
      <c r="T21" t="b">
        <v>0</v>
      </c>
      <c r="U21" t="b">
        <v>0</v>
      </c>
      <c r="X21">
        <v>100</v>
      </c>
      <c r="Y21">
        <v>485</v>
      </c>
      <c r="Z21">
        <v>0</v>
      </c>
      <c r="AA21">
        <v>195.59</v>
      </c>
      <c r="AB21">
        <v>196.65</v>
      </c>
      <c r="AC21">
        <v>117</v>
      </c>
      <c r="AD21">
        <v>117</v>
      </c>
      <c r="AG21">
        <f>AG20</f>
        <v>117</v>
      </c>
      <c r="AH21">
        <f t="shared" ref="AH21:AH25" si="12">AC21/AG21</f>
        <v>1</v>
      </c>
      <c r="AI21" t="str">
        <f t="shared" ref="AI21:AI25" si="13">R21</f>
        <v>BQO</v>
      </c>
      <c r="AJ21" t="b">
        <f t="shared" ref="AJ21:AJ25" si="14">Q21</f>
        <v>1</v>
      </c>
      <c r="AK21">
        <f t="shared" si="0"/>
        <v>0</v>
      </c>
    </row>
    <row r="22" spans="1:37" ht="17" customHeight="1" x14ac:dyDescent="0.2">
      <c r="A22">
        <v>989</v>
      </c>
      <c r="B22" t="s">
        <v>573</v>
      </c>
      <c r="C22" t="s">
        <v>40</v>
      </c>
      <c r="D22">
        <v>0</v>
      </c>
      <c r="E22">
        <v>100</v>
      </c>
      <c r="F22">
        <v>6</v>
      </c>
      <c r="G22">
        <v>100</v>
      </c>
      <c r="H22">
        <v>0</v>
      </c>
      <c r="I22">
        <v>100</v>
      </c>
      <c r="J22">
        <v>0.27</v>
      </c>
      <c r="K22">
        <v>10</v>
      </c>
      <c r="L22" t="b">
        <v>0</v>
      </c>
      <c r="M22" t="b">
        <v>1</v>
      </c>
      <c r="N22">
        <v>100</v>
      </c>
      <c r="O22">
        <v>485</v>
      </c>
      <c r="P22">
        <v>4</v>
      </c>
      <c r="Q22" t="b">
        <v>1</v>
      </c>
      <c r="R22" t="s">
        <v>30</v>
      </c>
      <c r="S22" t="b">
        <v>0</v>
      </c>
      <c r="T22" t="b">
        <v>0</v>
      </c>
      <c r="U22" t="b">
        <v>0</v>
      </c>
      <c r="X22">
        <v>100</v>
      </c>
      <c r="Y22">
        <v>485</v>
      </c>
      <c r="Z22">
        <v>0</v>
      </c>
      <c r="AA22">
        <v>43.1</v>
      </c>
      <c r="AB22">
        <v>43.82</v>
      </c>
      <c r="AC22">
        <v>138.72999999999999</v>
      </c>
      <c r="AD22">
        <v>138.72999999999999</v>
      </c>
      <c r="AG22">
        <f>AG21</f>
        <v>117</v>
      </c>
      <c r="AH22">
        <f t="shared" si="12"/>
        <v>1.1857264957264957</v>
      </c>
      <c r="AI22" t="str">
        <f t="shared" si="13"/>
        <v>MISDO</v>
      </c>
      <c r="AJ22" t="b">
        <f t="shared" si="14"/>
        <v>1</v>
      </c>
      <c r="AK22">
        <f t="shared" si="0"/>
        <v>0</v>
      </c>
    </row>
    <row r="23" spans="1:37" x14ac:dyDescent="0.2">
      <c r="A23">
        <v>990</v>
      </c>
      <c r="B23" t="s">
        <v>574</v>
      </c>
      <c r="C23" t="s">
        <v>40</v>
      </c>
      <c r="D23">
        <v>0</v>
      </c>
      <c r="E23">
        <v>100</v>
      </c>
      <c r="F23">
        <v>6</v>
      </c>
      <c r="G23">
        <v>100</v>
      </c>
      <c r="H23">
        <v>0</v>
      </c>
      <c r="I23">
        <v>100</v>
      </c>
      <c r="J23">
        <v>0.27</v>
      </c>
      <c r="K23">
        <v>10</v>
      </c>
      <c r="L23" t="b">
        <v>0</v>
      </c>
      <c r="M23" t="b">
        <v>1</v>
      </c>
      <c r="N23">
        <v>100</v>
      </c>
      <c r="O23">
        <v>485</v>
      </c>
      <c r="P23">
        <v>4</v>
      </c>
      <c r="Q23" t="b">
        <v>1</v>
      </c>
      <c r="R23" t="s">
        <v>31</v>
      </c>
      <c r="S23" t="b">
        <v>0</v>
      </c>
      <c r="T23" t="b">
        <v>0</v>
      </c>
      <c r="U23" t="b">
        <v>0</v>
      </c>
      <c r="X23">
        <v>100</v>
      </c>
      <c r="Y23">
        <v>485</v>
      </c>
      <c r="Z23">
        <v>0</v>
      </c>
      <c r="AA23">
        <v>0.47</v>
      </c>
      <c r="AB23">
        <v>1.43</v>
      </c>
      <c r="AC23">
        <v>134.63</v>
      </c>
      <c r="AD23">
        <v>134.63</v>
      </c>
      <c r="AG23">
        <f>AG22</f>
        <v>117</v>
      </c>
      <c r="AH23">
        <f t="shared" si="12"/>
        <v>1.1506837606837605</v>
      </c>
      <c r="AI23" t="str">
        <f t="shared" si="13"/>
        <v>RP-MILO</v>
      </c>
      <c r="AJ23" t="b">
        <f t="shared" si="14"/>
        <v>1</v>
      </c>
      <c r="AK23">
        <f t="shared" si="0"/>
        <v>0</v>
      </c>
    </row>
    <row r="24" spans="1:37" x14ac:dyDescent="0.2">
      <c r="A24">
        <v>991</v>
      </c>
      <c r="B24" t="s">
        <v>575</v>
      </c>
      <c r="C24" t="s">
        <v>181</v>
      </c>
      <c r="D24">
        <v>0</v>
      </c>
      <c r="E24">
        <v>100</v>
      </c>
      <c r="F24">
        <v>6</v>
      </c>
      <c r="G24">
        <v>100</v>
      </c>
      <c r="H24">
        <v>0</v>
      </c>
      <c r="I24">
        <v>100</v>
      </c>
      <c r="J24">
        <v>0.27</v>
      </c>
      <c r="K24">
        <v>10</v>
      </c>
      <c r="L24" t="b">
        <v>0</v>
      </c>
      <c r="M24" t="b">
        <v>1</v>
      </c>
      <c r="N24">
        <v>100</v>
      </c>
      <c r="O24">
        <v>485</v>
      </c>
      <c r="P24">
        <v>4</v>
      </c>
      <c r="R24" t="s">
        <v>29</v>
      </c>
      <c r="S24" t="b">
        <v>0</v>
      </c>
      <c r="T24" t="b">
        <v>0</v>
      </c>
      <c r="U24" t="b">
        <v>0</v>
      </c>
      <c r="X24">
        <v>100</v>
      </c>
      <c r="Y24">
        <v>485</v>
      </c>
      <c r="Z24">
        <v>0</v>
      </c>
      <c r="AA24">
        <v>537</v>
      </c>
      <c r="AB24">
        <v>538.03</v>
      </c>
      <c r="AC24">
        <v>117</v>
      </c>
      <c r="AD24">
        <v>117</v>
      </c>
      <c r="AG24">
        <f>AG23</f>
        <v>117</v>
      </c>
      <c r="AH24">
        <f t="shared" si="12"/>
        <v>1</v>
      </c>
      <c r="AI24" t="str">
        <f t="shared" si="13"/>
        <v>BQO</v>
      </c>
      <c r="AJ24">
        <f t="shared" si="14"/>
        <v>0</v>
      </c>
      <c r="AK24">
        <f t="shared" si="0"/>
        <v>0</v>
      </c>
    </row>
    <row r="25" spans="1:37" x14ac:dyDescent="0.2">
      <c r="A25">
        <v>992</v>
      </c>
      <c r="B25" t="s">
        <v>576</v>
      </c>
      <c r="C25" t="s">
        <v>303</v>
      </c>
      <c r="D25">
        <v>0</v>
      </c>
      <c r="E25">
        <v>100</v>
      </c>
      <c r="F25">
        <v>6</v>
      </c>
      <c r="G25">
        <v>100</v>
      </c>
      <c r="H25">
        <v>0</v>
      </c>
      <c r="I25">
        <v>100</v>
      </c>
      <c r="J25">
        <v>0.27</v>
      </c>
      <c r="K25">
        <v>10</v>
      </c>
      <c r="L25" t="b">
        <v>0</v>
      </c>
      <c r="M25" t="b">
        <v>1</v>
      </c>
      <c r="N25">
        <v>100</v>
      </c>
      <c r="O25">
        <v>485</v>
      </c>
      <c r="P25">
        <v>4</v>
      </c>
      <c r="Q25" t="b">
        <v>1</v>
      </c>
      <c r="R25" t="s">
        <v>29</v>
      </c>
      <c r="S25" t="b">
        <v>0</v>
      </c>
      <c r="T25" t="b">
        <v>0</v>
      </c>
      <c r="U25" t="b">
        <v>0</v>
      </c>
      <c r="V25" t="s">
        <v>251</v>
      </c>
      <c r="X25">
        <v>100</v>
      </c>
      <c r="Y25">
        <v>485</v>
      </c>
      <c r="Z25">
        <v>0</v>
      </c>
      <c r="AA25">
        <v>30.12</v>
      </c>
      <c r="AB25">
        <v>32.78</v>
      </c>
      <c r="AC25">
        <v>327.56</v>
      </c>
      <c r="AD25">
        <v>327.56</v>
      </c>
      <c r="AG25">
        <f>AG24</f>
        <v>117</v>
      </c>
      <c r="AH25">
        <f t="shared" si="12"/>
        <v>2.7996581196581198</v>
      </c>
      <c r="AI25" t="str">
        <f t="shared" si="13"/>
        <v>BQO</v>
      </c>
      <c r="AJ25" t="b">
        <f t="shared" si="14"/>
        <v>1</v>
      </c>
      <c r="AK25" t="str">
        <f t="shared" si="0"/>
        <v>concave</v>
      </c>
    </row>
    <row r="26" spans="1:37" x14ac:dyDescent="0.2">
      <c r="A26">
        <v>993</v>
      </c>
      <c r="B26" t="s">
        <v>577</v>
      </c>
      <c r="C26" t="s">
        <v>41</v>
      </c>
      <c r="D26">
        <v>0</v>
      </c>
      <c r="E26">
        <v>100</v>
      </c>
      <c r="F26">
        <v>8</v>
      </c>
      <c r="G26">
        <v>100</v>
      </c>
      <c r="H26">
        <v>0</v>
      </c>
      <c r="I26">
        <v>94</v>
      </c>
      <c r="J26">
        <v>0.5</v>
      </c>
      <c r="K26">
        <v>10</v>
      </c>
      <c r="L26" t="b">
        <v>0</v>
      </c>
      <c r="M26" t="b">
        <v>0</v>
      </c>
      <c r="N26">
        <v>100</v>
      </c>
      <c r="O26">
        <v>509</v>
      </c>
      <c r="P26">
        <v>4</v>
      </c>
      <c r="Q26" t="b">
        <v>1</v>
      </c>
      <c r="R26" t="s">
        <v>28</v>
      </c>
      <c r="S26" t="b">
        <v>0</v>
      </c>
      <c r="T26" t="b">
        <v>0</v>
      </c>
      <c r="U26" t="b">
        <v>0</v>
      </c>
      <c r="X26">
        <v>100</v>
      </c>
      <c r="Y26">
        <v>509</v>
      </c>
      <c r="Z26">
        <v>0</v>
      </c>
      <c r="AA26">
        <v>0.2</v>
      </c>
      <c r="AB26">
        <v>0.96</v>
      </c>
      <c r="AC26">
        <v>509</v>
      </c>
      <c r="AD26">
        <v>509</v>
      </c>
      <c r="AG26">
        <f>MIN(AC26:AC31)</f>
        <v>504</v>
      </c>
      <c r="AH26">
        <f>AC26/AG26</f>
        <v>1.0099206349206349</v>
      </c>
      <c r="AI26" t="str">
        <f>R26</f>
        <v>A-MILO</v>
      </c>
      <c r="AJ26" t="b">
        <f>Q26</f>
        <v>1</v>
      </c>
      <c r="AK26">
        <f t="shared" si="0"/>
        <v>0</v>
      </c>
    </row>
    <row r="27" spans="1:37" x14ac:dyDescent="0.2">
      <c r="A27">
        <v>994</v>
      </c>
      <c r="B27" t="s">
        <v>578</v>
      </c>
      <c r="C27" t="s">
        <v>41</v>
      </c>
      <c r="D27">
        <v>0</v>
      </c>
      <c r="E27">
        <v>100</v>
      </c>
      <c r="F27">
        <v>8</v>
      </c>
      <c r="G27">
        <v>100</v>
      </c>
      <c r="H27">
        <v>0</v>
      </c>
      <c r="I27">
        <v>94</v>
      </c>
      <c r="J27">
        <v>0.5</v>
      </c>
      <c r="K27">
        <v>10</v>
      </c>
      <c r="L27" t="b">
        <v>0</v>
      </c>
      <c r="M27" t="b">
        <v>0</v>
      </c>
      <c r="N27">
        <v>100</v>
      </c>
      <c r="O27">
        <v>509</v>
      </c>
      <c r="P27">
        <v>4</v>
      </c>
      <c r="Q27" t="b">
        <v>1</v>
      </c>
      <c r="R27" t="s">
        <v>29</v>
      </c>
      <c r="S27" t="b">
        <v>0</v>
      </c>
      <c r="T27" t="b">
        <v>0</v>
      </c>
      <c r="U27" t="b">
        <v>0</v>
      </c>
      <c r="X27">
        <v>100</v>
      </c>
      <c r="Y27">
        <v>509</v>
      </c>
      <c r="Z27">
        <v>0</v>
      </c>
      <c r="AA27">
        <v>3600.07</v>
      </c>
      <c r="AB27">
        <v>3604.15</v>
      </c>
      <c r="AC27">
        <v>508.75</v>
      </c>
      <c r="AD27">
        <v>499</v>
      </c>
      <c r="AG27">
        <f>AG26</f>
        <v>504</v>
      </c>
      <c r="AH27">
        <f t="shared" ref="AH27:AH31" si="15">AC27/AG27</f>
        <v>1.0094246031746033</v>
      </c>
      <c r="AI27" t="str">
        <f t="shared" ref="AI27:AI31" si="16">R27</f>
        <v>BQO</v>
      </c>
      <c r="AJ27" t="b">
        <f t="shared" ref="AJ27:AJ31" si="17">Q27</f>
        <v>1</v>
      </c>
      <c r="AK27">
        <f t="shared" si="0"/>
        <v>0</v>
      </c>
    </row>
    <row r="28" spans="1:37" x14ac:dyDescent="0.2">
      <c r="A28">
        <v>995</v>
      </c>
      <c r="B28" t="s">
        <v>579</v>
      </c>
      <c r="C28" t="s">
        <v>41</v>
      </c>
      <c r="D28">
        <v>0</v>
      </c>
      <c r="E28">
        <v>100</v>
      </c>
      <c r="F28">
        <v>8</v>
      </c>
      <c r="G28">
        <v>100</v>
      </c>
      <c r="H28">
        <v>0</v>
      </c>
      <c r="I28">
        <v>92</v>
      </c>
      <c r="J28">
        <v>0.5</v>
      </c>
      <c r="K28">
        <v>10</v>
      </c>
      <c r="L28" t="b">
        <v>0</v>
      </c>
      <c r="M28" t="b">
        <v>0</v>
      </c>
      <c r="N28">
        <v>100</v>
      </c>
      <c r="O28">
        <v>509</v>
      </c>
      <c r="P28">
        <v>4</v>
      </c>
      <c r="Q28" t="b">
        <v>1</v>
      </c>
      <c r="R28" t="s">
        <v>30</v>
      </c>
      <c r="S28" t="b">
        <v>0</v>
      </c>
      <c r="T28" t="b">
        <v>0</v>
      </c>
      <c r="U28" t="b">
        <v>0</v>
      </c>
      <c r="X28">
        <v>100</v>
      </c>
      <c r="Y28">
        <v>509</v>
      </c>
      <c r="Z28">
        <v>0</v>
      </c>
      <c r="AA28">
        <v>33.99</v>
      </c>
      <c r="AB28">
        <v>34.89</v>
      </c>
      <c r="AC28">
        <v>509</v>
      </c>
      <c r="AD28">
        <v>509</v>
      </c>
      <c r="AG28">
        <f>AG27</f>
        <v>504</v>
      </c>
      <c r="AH28">
        <f t="shared" si="15"/>
        <v>1.0099206349206349</v>
      </c>
      <c r="AI28" t="str">
        <f t="shared" si="16"/>
        <v>MISDO</v>
      </c>
      <c r="AJ28" t="b">
        <f t="shared" si="17"/>
        <v>1</v>
      </c>
      <c r="AK28">
        <f t="shared" si="0"/>
        <v>0</v>
      </c>
    </row>
    <row r="29" spans="1:37" x14ac:dyDescent="0.2">
      <c r="A29">
        <v>996</v>
      </c>
      <c r="B29" t="s">
        <v>580</v>
      </c>
      <c r="C29" t="s">
        <v>41</v>
      </c>
      <c r="D29">
        <v>0</v>
      </c>
      <c r="E29">
        <v>100</v>
      </c>
      <c r="F29">
        <v>8</v>
      </c>
      <c r="G29">
        <v>100</v>
      </c>
      <c r="H29">
        <v>0</v>
      </c>
      <c r="I29">
        <v>94</v>
      </c>
      <c r="J29">
        <v>0.5</v>
      </c>
      <c r="K29">
        <v>10</v>
      </c>
      <c r="L29" t="b">
        <v>0</v>
      </c>
      <c r="M29" t="b">
        <v>0</v>
      </c>
      <c r="N29">
        <v>100</v>
      </c>
      <c r="O29">
        <v>509</v>
      </c>
      <c r="P29">
        <v>4</v>
      </c>
      <c r="Q29" t="b">
        <v>1</v>
      </c>
      <c r="R29" t="s">
        <v>31</v>
      </c>
      <c r="S29" t="b">
        <v>0</v>
      </c>
      <c r="T29" t="b">
        <v>0</v>
      </c>
      <c r="U29" t="b">
        <v>0</v>
      </c>
      <c r="X29">
        <v>100</v>
      </c>
      <c r="Y29">
        <v>509</v>
      </c>
      <c r="Z29">
        <v>0</v>
      </c>
      <c r="AA29">
        <v>3978.48</v>
      </c>
      <c r="AB29">
        <v>3980.01</v>
      </c>
      <c r="AC29">
        <v>509</v>
      </c>
      <c r="AD29">
        <v>509</v>
      </c>
      <c r="AG29">
        <f>AG28</f>
        <v>504</v>
      </c>
      <c r="AH29">
        <f t="shared" si="15"/>
        <v>1.0099206349206349</v>
      </c>
      <c r="AI29" t="str">
        <f t="shared" si="16"/>
        <v>RP-MILO</v>
      </c>
      <c r="AJ29" t="b">
        <f t="shared" si="17"/>
        <v>1</v>
      </c>
      <c r="AK29">
        <f t="shared" si="0"/>
        <v>0</v>
      </c>
    </row>
    <row r="30" spans="1:37" ht="17" customHeight="1" x14ac:dyDescent="0.2">
      <c r="A30">
        <v>997</v>
      </c>
      <c r="B30" t="s">
        <v>581</v>
      </c>
      <c r="C30" t="s">
        <v>182</v>
      </c>
      <c r="D30">
        <v>0</v>
      </c>
      <c r="E30">
        <v>100</v>
      </c>
      <c r="F30">
        <v>8</v>
      </c>
      <c r="G30">
        <v>100</v>
      </c>
      <c r="H30">
        <v>0</v>
      </c>
      <c r="I30">
        <v>92</v>
      </c>
      <c r="J30">
        <v>0.5</v>
      </c>
      <c r="K30">
        <v>10</v>
      </c>
      <c r="L30" t="b">
        <v>0</v>
      </c>
      <c r="M30" t="b">
        <v>0</v>
      </c>
      <c r="N30">
        <v>100</v>
      </c>
      <c r="O30">
        <v>509</v>
      </c>
      <c r="P30">
        <v>4</v>
      </c>
      <c r="R30" t="s">
        <v>29</v>
      </c>
      <c r="S30" t="b">
        <v>0</v>
      </c>
      <c r="T30" t="b">
        <v>0</v>
      </c>
      <c r="U30" t="b">
        <v>0</v>
      </c>
      <c r="X30">
        <v>100</v>
      </c>
      <c r="Y30">
        <v>509</v>
      </c>
      <c r="Z30">
        <v>0</v>
      </c>
      <c r="AA30">
        <v>3609.17</v>
      </c>
      <c r="AB30">
        <v>3610.31</v>
      </c>
      <c r="AC30">
        <v>504</v>
      </c>
      <c r="AD30">
        <v>500</v>
      </c>
      <c r="AG30">
        <f>AG29</f>
        <v>504</v>
      </c>
      <c r="AH30">
        <f t="shared" si="15"/>
        <v>1</v>
      </c>
      <c r="AI30" t="str">
        <f t="shared" si="16"/>
        <v>BQO</v>
      </c>
      <c r="AJ30">
        <f t="shared" si="17"/>
        <v>0</v>
      </c>
      <c r="AK30">
        <f t="shared" si="0"/>
        <v>0</v>
      </c>
    </row>
    <row r="31" spans="1:37" x14ac:dyDescent="0.2">
      <c r="A31">
        <v>998</v>
      </c>
      <c r="B31" t="s">
        <v>582</v>
      </c>
      <c r="C31" t="s">
        <v>304</v>
      </c>
      <c r="D31">
        <v>0</v>
      </c>
      <c r="E31">
        <v>100</v>
      </c>
      <c r="F31">
        <v>8</v>
      </c>
      <c r="G31">
        <v>100</v>
      </c>
      <c r="H31">
        <v>0</v>
      </c>
      <c r="I31">
        <v>90</v>
      </c>
      <c r="J31">
        <v>0.5</v>
      </c>
      <c r="K31">
        <v>10</v>
      </c>
      <c r="L31" t="b">
        <v>0</v>
      </c>
      <c r="M31" t="b">
        <v>0</v>
      </c>
      <c r="N31">
        <v>100</v>
      </c>
      <c r="O31">
        <v>509</v>
      </c>
      <c r="P31">
        <v>4</v>
      </c>
      <c r="Q31" t="b">
        <v>1</v>
      </c>
      <c r="R31" t="s">
        <v>29</v>
      </c>
      <c r="S31" t="b">
        <v>0</v>
      </c>
      <c r="T31" t="b">
        <v>0</v>
      </c>
      <c r="U31" t="b">
        <v>0</v>
      </c>
      <c r="V31" t="s">
        <v>251</v>
      </c>
      <c r="X31">
        <v>100</v>
      </c>
      <c r="Y31">
        <v>509</v>
      </c>
      <c r="Z31">
        <v>0</v>
      </c>
      <c r="AA31">
        <v>28.84</v>
      </c>
      <c r="AB31">
        <v>31.38</v>
      </c>
      <c r="AC31">
        <v>765.83</v>
      </c>
      <c r="AD31">
        <v>765.83</v>
      </c>
      <c r="AG31">
        <f>AG30</f>
        <v>504</v>
      </c>
      <c r="AH31">
        <f t="shared" si="15"/>
        <v>1.5195039682539684</v>
      </c>
      <c r="AI31" t="str">
        <f t="shared" si="16"/>
        <v>BQO</v>
      </c>
      <c r="AJ31" t="b">
        <f t="shared" si="17"/>
        <v>1</v>
      </c>
      <c r="AK31" t="str">
        <f t="shared" si="0"/>
        <v>concave</v>
      </c>
    </row>
    <row r="32" spans="1:37" x14ac:dyDescent="0.2">
      <c r="A32">
        <v>1000</v>
      </c>
      <c r="B32" t="s">
        <v>583</v>
      </c>
      <c r="C32" t="s">
        <v>75</v>
      </c>
      <c r="D32">
        <v>0</v>
      </c>
      <c r="E32">
        <v>100</v>
      </c>
      <c r="F32">
        <v>9</v>
      </c>
      <c r="G32">
        <v>100</v>
      </c>
      <c r="H32">
        <v>0</v>
      </c>
      <c r="I32">
        <v>94</v>
      </c>
      <c r="J32">
        <v>0.37</v>
      </c>
      <c r="K32">
        <v>11</v>
      </c>
      <c r="L32" t="b">
        <v>0</v>
      </c>
      <c r="M32" t="b">
        <v>0</v>
      </c>
      <c r="N32">
        <v>100</v>
      </c>
      <c r="O32">
        <v>547</v>
      </c>
      <c r="P32">
        <v>4</v>
      </c>
      <c r="Q32" t="b">
        <v>1</v>
      </c>
      <c r="R32" t="s">
        <v>28</v>
      </c>
      <c r="S32" t="b">
        <v>0</v>
      </c>
      <c r="T32" t="b">
        <v>0</v>
      </c>
      <c r="U32" t="b">
        <v>0</v>
      </c>
      <c r="X32">
        <v>100</v>
      </c>
      <c r="Y32">
        <v>547</v>
      </c>
      <c r="Z32">
        <v>0</v>
      </c>
      <c r="AA32">
        <v>0.19</v>
      </c>
      <c r="AB32">
        <v>0.94</v>
      </c>
      <c r="AC32">
        <v>2900</v>
      </c>
      <c r="AD32">
        <v>2900</v>
      </c>
      <c r="AG32">
        <f>MIN(AC32:AC37)</f>
        <v>2591</v>
      </c>
      <c r="AH32">
        <f>AC32/AG32</f>
        <v>1.1192589733693554</v>
      </c>
      <c r="AI32" t="str">
        <f>R32</f>
        <v>A-MILO</v>
      </c>
      <c r="AJ32" t="b">
        <f>Q32</f>
        <v>1</v>
      </c>
      <c r="AK32">
        <f t="shared" si="0"/>
        <v>0</v>
      </c>
    </row>
    <row r="33" spans="1:37" x14ac:dyDescent="0.2">
      <c r="A33">
        <v>1001</v>
      </c>
      <c r="B33" t="s">
        <v>584</v>
      </c>
      <c r="C33" t="s">
        <v>75</v>
      </c>
      <c r="D33">
        <v>0</v>
      </c>
      <c r="E33">
        <v>100</v>
      </c>
      <c r="F33">
        <v>9</v>
      </c>
      <c r="G33">
        <v>100</v>
      </c>
      <c r="H33">
        <v>0</v>
      </c>
      <c r="I33">
        <v>94</v>
      </c>
      <c r="J33">
        <v>0.37</v>
      </c>
      <c r="K33">
        <v>11</v>
      </c>
      <c r="L33" t="b">
        <v>0</v>
      </c>
      <c r="M33" t="b">
        <v>0</v>
      </c>
      <c r="N33">
        <v>100</v>
      </c>
      <c r="O33">
        <v>547</v>
      </c>
      <c r="P33">
        <v>4</v>
      </c>
      <c r="Q33" t="b">
        <v>1</v>
      </c>
      <c r="R33" t="s">
        <v>29</v>
      </c>
      <c r="S33" t="b">
        <v>0</v>
      </c>
      <c r="T33" t="b">
        <v>0</v>
      </c>
      <c r="U33" t="b">
        <v>0</v>
      </c>
      <c r="X33">
        <v>100</v>
      </c>
      <c r="Y33">
        <v>547</v>
      </c>
      <c r="Z33">
        <v>0</v>
      </c>
      <c r="AA33">
        <v>3600.06</v>
      </c>
      <c r="AB33">
        <v>3600.97</v>
      </c>
      <c r="AC33">
        <v>2599.75</v>
      </c>
      <c r="AD33">
        <v>2576.7199999999998</v>
      </c>
      <c r="AG33">
        <f>AG32</f>
        <v>2591</v>
      </c>
      <c r="AH33">
        <f t="shared" ref="AH33:AH37" si="18">AC33/AG33</f>
        <v>1.0033770744886144</v>
      </c>
      <c r="AI33" t="str">
        <f t="shared" ref="AI33:AI37" si="19">R33</f>
        <v>BQO</v>
      </c>
      <c r="AJ33" t="b">
        <f t="shared" ref="AJ33:AJ37" si="20">Q33</f>
        <v>1</v>
      </c>
      <c r="AK33">
        <f t="shared" si="0"/>
        <v>0</v>
      </c>
    </row>
    <row r="34" spans="1:37" x14ac:dyDescent="0.2">
      <c r="A34">
        <v>1002</v>
      </c>
      <c r="B34" t="s">
        <v>585</v>
      </c>
      <c r="C34" t="s">
        <v>75</v>
      </c>
      <c r="D34">
        <v>0</v>
      </c>
      <c r="E34">
        <v>100</v>
      </c>
      <c r="F34">
        <v>9</v>
      </c>
      <c r="G34">
        <v>100</v>
      </c>
      <c r="H34">
        <v>0</v>
      </c>
      <c r="I34">
        <v>94</v>
      </c>
      <c r="J34">
        <v>0.37</v>
      </c>
      <c r="K34">
        <v>11</v>
      </c>
      <c r="L34" t="b">
        <v>0</v>
      </c>
      <c r="M34" t="b">
        <v>0</v>
      </c>
      <c r="N34">
        <v>100</v>
      </c>
      <c r="O34">
        <v>547</v>
      </c>
      <c r="P34">
        <v>4</v>
      </c>
      <c r="Q34" t="b">
        <v>1</v>
      </c>
      <c r="R34" t="s">
        <v>30</v>
      </c>
      <c r="S34" t="b">
        <v>0</v>
      </c>
      <c r="T34" t="b">
        <v>0</v>
      </c>
      <c r="U34" t="b">
        <v>0</v>
      </c>
      <c r="X34">
        <v>100</v>
      </c>
      <c r="Y34">
        <v>547</v>
      </c>
      <c r="Z34">
        <v>0</v>
      </c>
      <c r="AA34">
        <v>34.17</v>
      </c>
      <c r="AB34">
        <v>34.92</v>
      </c>
      <c r="AC34">
        <v>2626.43</v>
      </c>
      <c r="AD34">
        <v>2626.43</v>
      </c>
      <c r="AG34">
        <f>AG33</f>
        <v>2591</v>
      </c>
      <c r="AH34">
        <f t="shared" si="18"/>
        <v>1.0136742570436124</v>
      </c>
      <c r="AI34" t="str">
        <f t="shared" si="19"/>
        <v>MISDO</v>
      </c>
      <c r="AJ34" t="b">
        <f t="shared" si="20"/>
        <v>1</v>
      </c>
      <c r="AK34">
        <f t="shared" si="0"/>
        <v>0</v>
      </c>
    </row>
    <row r="35" spans="1:37" x14ac:dyDescent="0.2">
      <c r="A35">
        <v>1003</v>
      </c>
      <c r="B35" t="s">
        <v>586</v>
      </c>
      <c r="C35" t="s">
        <v>75</v>
      </c>
      <c r="D35">
        <v>0</v>
      </c>
      <c r="E35">
        <v>100</v>
      </c>
      <c r="F35">
        <v>9</v>
      </c>
      <c r="G35">
        <v>100</v>
      </c>
      <c r="H35">
        <v>0</v>
      </c>
      <c r="I35">
        <v>94</v>
      </c>
      <c r="J35">
        <v>0.37</v>
      </c>
      <c r="K35">
        <v>11</v>
      </c>
      <c r="L35" t="b">
        <v>0</v>
      </c>
      <c r="M35" t="b">
        <v>0</v>
      </c>
      <c r="N35">
        <v>100</v>
      </c>
      <c r="O35">
        <v>547</v>
      </c>
      <c r="P35">
        <v>4</v>
      </c>
      <c r="Q35" t="b">
        <v>1</v>
      </c>
      <c r="R35" t="s">
        <v>31</v>
      </c>
      <c r="S35" t="b">
        <v>0</v>
      </c>
      <c r="T35" t="b">
        <v>0</v>
      </c>
      <c r="U35" t="b">
        <v>0</v>
      </c>
      <c r="X35">
        <v>100</v>
      </c>
      <c r="Y35">
        <v>547</v>
      </c>
      <c r="Z35">
        <v>0</v>
      </c>
      <c r="AA35">
        <v>63.25</v>
      </c>
      <c r="AB35">
        <v>64.05</v>
      </c>
      <c r="AC35">
        <v>2643.61</v>
      </c>
      <c r="AD35">
        <v>2643.61</v>
      </c>
      <c r="AG35">
        <f>AG34</f>
        <v>2591</v>
      </c>
      <c r="AH35">
        <f t="shared" si="18"/>
        <v>1.0203049015824006</v>
      </c>
      <c r="AI35" t="str">
        <f t="shared" si="19"/>
        <v>RP-MILO</v>
      </c>
      <c r="AJ35" t="b">
        <f t="shared" si="20"/>
        <v>1</v>
      </c>
      <c r="AK35">
        <f t="shared" si="0"/>
        <v>0</v>
      </c>
    </row>
    <row r="36" spans="1:37" x14ac:dyDescent="0.2">
      <c r="A36">
        <v>1004</v>
      </c>
      <c r="B36" t="s">
        <v>587</v>
      </c>
      <c r="C36" t="s">
        <v>183</v>
      </c>
      <c r="D36">
        <v>0</v>
      </c>
      <c r="E36">
        <v>100</v>
      </c>
      <c r="F36">
        <v>9</v>
      </c>
      <c r="G36">
        <v>100</v>
      </c>
      <c r="H36">
        <v>0</v>
      </c>
      <c r="I36">
        <v>94</v>
      </c>
      <c r="J36">
        <v>0.37</v>
      </c>
      <c r="K36">
        <v>11</v>
      </c>
      <c r="L36" t="b">
        <v>0</v>
      </c>
      <c r="M36" t="b">
        <v>0</v>
      </c>
      <c r="N36">
        <v>100</v>
      </c>
      <c r="O36">
        <v>547</v>
      </c>
      <c r="P36">
        <v>4</v>
      </c>
      <c r="R36" t="s">
        <v>29</v>
      </c>
      <c r="S36" t="b">
        <v>0</v>
      </c>
      <c r="T36" t="b">
        <v>0</v>
      </c>
      <c r="U36" t="b">
        <v>0</v>
      </c>
      <c r="X36">
        <v>100</v>
      </c>
      <c r="Y36">
        <v>547</v>
      </c>
      <c r="Z36">
        <v>0</v>
      </c>
      <c r="AA36">
        <v>178.99</v>
      </c>
      <c r="AB36">
        <v>180.12</v>
      </c>
      <c r="AC36">
        <v>2591</v>
      </c>
      <c r="AD36">
        <v>2591</v>
      </c>
      <c r="AG36">
        <f>AG35</f>
        <v>2591</v>
      </c>
      <c r="AH36">
        <f t="shared" si="18"/>
        <v>1</v>
      </c>
      <c r="AI36" t="str">
        <f t="shared" si="19"/>
        <v>BQO</v>
      </c>
      <c r="AJ36">
        <f t="shared" si="20"/>
        <v>0</v>
      </c>
      <c r="AK36">
        <f t="shared" si="0"/>
        <v>0</v>
      </c>
    </row>
    <row r="37" spans="1:37" x14ac:dyDescent="0.2">
      <c r="A37">
        <v>1005</v>
      </c>
      <c r="B37" t="s">
        <v>588</v>
      </c>
      <c r="C37" t="s">
        <v>305</v>
      </c>
      <c r="D37">
        <v>0</v>
      </c>
      <c r="E37">
        <v>100</v>
      </c>
      <c r="F37">
        <v>9</v>
      </c>
      <c r="G37">
        <v>100</v>
      </c>
      <c r="H37">
        <v>0</v>
      </c>
      <c r="I37">
        <v>94</v>
      </c>
      <c r="J37">
        <v>0.37</v>
      </c>
      <c r="K37">
        <v>11</v>
      </c>
      <c r="L37" t="b">
        <v>0</v>
      </c>
      <c r="M37" t="b">
        <v>0</v>
      </c>
      <c r="N37">
        <v>100</v>
      </c>
      <c r="O37">
        <v>547</v>
      </c>
      <c r="P37">
        <v>4</v>
      </c>
      <c r="Q37" t="b">
        <v>1</v>
      </c>
      <c r="R37" t="s">
        <v>29</v>
      </c>
      <c r="S37" t="b">
        <v>0</v>
      </c>
      <c r="T37" t="b">
        <v>0</v>
      </c>
      <c r="U37" t="b">
        <v>0</v>
      </c>
      <c r="V37" t="s">
        <v>251</v>
      </c>
      <c r="X37">
        <v>100</v>
      </c>
      <c r="Y37">
        <v>547</v>
      </c>
      <c r="Z37">
        <v>0</v>
      </c>
      <c r="AA37">
        <v>28.69</v>
      </c>
      <c r="AB37">
        <v>31.07</v>
      </c>
      <c r="AC37">
        <v>3210.64</v>
      </c>
      <c r="AD37">
        <v>3210.64</v>
      </c>
      <c r="AG37">
        <f>AG36</f>
        <v>2591</v>
      </c>
      <c r="AH37">
        <f t="shared" si="18"/>
        <v>1.2391509069857198</v>
      </c>
      <c r="AI37" t="str">
        <f t="shared" si="19"/>
        <v>BQO</v>
      </c>
      <c r="AJ37" t="b">
        <f t="shared" si="20"/>
        <v>1</v>
      </c>
      <c r="AK37" t="str">
        <f t="shared" si="0"/>
        <v>concave</v>
      </c>
    </row>
    <row r="38" spans="1:37" ht="17" customHeight="1" x14ac:dyDescent="0.2">
      <c r="A38">
        <v>1006</v>
      </c>
      <c r="B38" t="s">
        <v>589</v>
      </c>
      <c r="C38" t="s">
        <v>76</v>
      </c>
      <c r="D38">
        <v>0</v>
      </c>
      <c r="E38">
        <v>110</v>
      </c>
      <c r="F38">
        <v>9</v>
      </c>
      <c r="G38">
        <v>110</v>
      </c>
      <c r="H38">
        <v>0</v>
      </c>
      <c r="I38">
        <v>96</v>
      </c>
      <c r="J38">
        <v>0.37</v>
      </c>
      <c r="K38">
        <v>11</v>
      </c>
      <c r="L38" t="b">
        <v>0</v>
      </c>
      <c r="M38" t="b">
        <v>0</v>
      </c>
      <c r="N38">
        <v>110</v>
      </c>
      <c r="O38">
        <v>638</v>
      </c>
      <c r="P38">
        <v>4</v>
      </c>
      <c r="Q38" t="b">
        <v>1</v>
      </c>
      <c r="R38" t="s">
        <v>28</v>
      </c>
      <c r="S38" t="b">
        <v>0</v>
      </c>
      <c r="T38" t="b">
        <v>0</v>
      </c>
      <c r="U38" t="b">
        <v>0</v>
      </c>
      <c r="X38">
        <v>110</v>
      </c>
      <c r="Y38">
        <v>638</v>
      </c>
      <c r="Z38">
        <v>0</v>
      </c>
      <c r="AA38">
        <v>0.22</v>
      </c>
      <c r="AB38">
        <v>1</v>
      </c>
      <c r="AC38">
        <v>3380</v>
      </c>
      <c r="AD38">
        <v>3380</v>
      </c>
      <c r="AG38">
        <f>MIN(AC38:AC43)</f>
        <v>3006</v>
      </c>
      <c r="AH38">
        <f>AC38/AG38</f>
        <v>1.1244178310046573</v>
      </c>
      <c r="AI38" t="str">
        <f>R38</f>
        <v>A-MILO</v>
      </c>
      <c r="AJ38" t="b">
        <f>Q38</f>
        <v>1</v>
      </c>
      <c r="AK38">
        <f t="shared" si="0"/>
        <v>0</v>
      </c>
    </row>
    <row r="39" spans="1:37" x14ac:dyDescent="0.2">
      <c r="A39">
        <v>1007</v>
      </c>
      <c r="B39" t="s">
        <v>590</v>
      </c>
      <c r="C39" t="s">
        <v>76</v>
      </c>
      <c r="D39">
        <v>0</v>
      </c>
      <c r="E39">
        <v>110</v>
      </c>
      <c r="F39">
        <v>9</v>
      </c>
      <c r="G39">
        <v>110</v>
      </c>
      <c r="H39">
        <v>0</v>
      </c>
      <c r="I39">
        <v>96</v>
      </c>
      <c r="J39">
        <v>0.37</v>
      </c>
      <c r="K39">
        <v>11</v>
      </c>
      <c r="L39" t="b">
        <v>0</v>
      </c>
      <c r="M39" t="b">
        <v>0</v>
      </c>
      <c r="N39">
        <v>110</v>
      </c>
      <c r="O39">
        <v>638</v>
      </c>
      <c r="P39">
        <v>4</v>
      </c>
      <c r="Q39" t="b">
        <v>1</v>
      </c>
      <c r="R39" t="s">
        <v>29</v>
      </c>
      <c r="S39" t="b">
        <v>0</v>
      </c>
      <c r="T39" t="b">
        <v>0</v>
      </c>
      <c r="U39" t="b">
        <v>0</v>
      </c>
      <c r="X39">
        <v>110</v>
      </c>
      <c r="Y39">
        <v>638</v>
      </c>
      <c r="Z39">
        <v>0</v>
      </c>
      <c r="AA39">
        <v>3600.06</v>
      </c>
      <c r="AB39">
        <v>3600.95</v>
      </c>
      <c r="AC39">
        <v>3018.61</v>
      </c>
      <c r="AD39">
        <v>2980</v>
      </c>
      <c r="AG39">
        <f>AG38</f>
        <v>3006</v>
      </c>
      <c r="AH39">
        <f t="shared" ref="AH39:AH43" si="21">AC39/AG39</f>
        <v>1.0041949434464406</v>
      </c>
      <c r="AI39" t="str">
        <f t="shared" ref="AI39:AI43" si="22">R39</f>
        <v>BQO</v>
      </c>
      <c r="AJ39" t="b">
        <f t="shared" ref="AJ39:AJ43" si="23">Q39</f>
        <v>1</v>
      </c>
      <c r="AK39">
        <f t="shared" si="0"/>
        <v>0</v>
      </c>
    </row>
    <row r="40" spans="1:37" x14ac:dyDescent="0.2">
      <c r="A40">
        <v>1008</v>
      </c>
      <c r="B40" t="s">
        <v>591</v>
      </c>
      <c r="C40" t="s">
        <v>76</v>
      </c>
      <c r="D40">
        <v>0</v>
      </c>
      <c r="E40">
        <v>110</v>
      </c>
      <c r="F40">
        <v>9</v>
      </c>
      <c r="G40">
        <v>110</v>
      </c>
      <c r="H40">
        <v>0</v>
      </c>
      <c r="I40">
        <v>96</v>
      </c>
      <c r="J40">
        <v>0.37</v>
      </c>
      <c r="K40">
        <v>11</v>
      </c>
      <c r="L40" t="b">
        <v>0</v>
      </c>
      <c r="M40" t="b">
        <v>0</v>
      </c>
      <c r="N40">
        <v>110</v>
      </c>
      <c r="O40">
        <v>638</v>
      </c>
      <c r="P40">
        <v>4</v>
      </c>
      <c r="Q40" t="b">
        <v>1</v>
      </c>
      <c r="R40" t="s">
        <v>30</v>
      </c>
      <c r="S40" t="b">
        <v>0</v>
      </c>
      <c r="T40" t="b">
        <v>0</v>
      </c>
      <c r="U40" t="b">
        <v>0</v>
      </c>
      <c r="X40">
        <v>110</v>
      </c>
      <c r="Y40">
        <v>638</v>
      </c>
      <c r="Z40">
        <v>0</v>
      </c>
      <c r="AA40">
        <v>57.94</v>
      </c>
      <c r="AB40">
        <v>58.72</v>
      </c>
      <c r="AC40">
        <v>3044.96</v>
      </c>
      <c r="AD40">
        <v>3044.96</v>
      </c>
      <c r="AG40">
        <f>AG39</f>
        <v>3006</v>
      </c>
      <c r="AH40">
        <f t="shared" si="21"/>
        <v>1.0129607451763141</v>
      </c>
      <c r="AI40" t="str">
        <f t="shared" si="22"/>
        <v>MISDO</v>
      </c>
      <c r="AJ40" t="b">
        <f t="shared" si="23"/>
        <v>1</v>
      </c>
      <c r="AK40">
        <f t="shared" si="0"/>
        <v>0</v>
      </c>
    </row>
    <row r="41" spans="1:37" x14ac:dyDescent="0.2">
      <c r="A41">
        <v>1009</v>
      </c>
      <c r="B41" t="s">
        <v>592</v>
      </c>
      <c r="C41" t="s">
        <v>76</v>
      </c>
      <c r="D41">
        <v>0</v>
      </c>
      <c r="E41">
        <v>110</v>
      </c>
      <c r="F41">
        <v>9</v>
      </c>
      <c r="G41">
        <v>110</v>
      </c>
      <c r="H41">
        <v>0</v>
      </c>
      <c r="I41">
        <v>96</v>
      </c>
      <c r="J41">
        <v>0.37</v>
      </c>
      <c r="K41">
        <v>11</v>
      </c>
      <c r="L41" t="b">
        <v>0</v>
      </c>
      <c r="M41" t="b">
        <v>0</v>
      </c>
      <c r="N41">
        <v>110</v>
      </c>
      <c r="O41">
        <v>638</v>
      </c>
      <c r="P41">
        <v>4</v>
      </c>
      <c r="Q41" t="b">
        <v>1</v>
      </c>
      <c r="R41" t="s">
        <v>31</v>
      </c>
      <c r="S41" t="b">
        <v>0</v>
      </c>
      <c r="T41" t="b">
        <v>0</v>
      </c>
      <c r="U41" t="b">
        <v>0</v>
      </c>
      <c r="X41">
        <v>110</v>
      </c>
      <c r="Y41">
        <v>638</v>
      </c>
      <c r="Z41">
        <v>0</v>
      </c>
      <c r="AA41">
        <v>505.02</v>
      </c>
      <c r="AB41">
        <v>505.84</v>
      </c>
      <c r="AC41">
        <v>3074.68</v>
      </c>
      <c r="AD41">
        <v>3074.68</v>
      </c>
      <c r="AG41">
        <f>AG40</f>
        <v>3006</v>
      </c>
      <c r="AH41">
        <f t="shared" si="21"/>
        <v>1.0228476380572189</v>
      </c>
      <c r="AI41" t="str">
        <f t="shared" si="22"/>
        <v>RP-MILO</v>
      </c>
      <c r="AJ41" t="b">
        <f t="shared" si="23"/>
        <v>1</v>
      </c>
      <c r="AK41">
        <f t="shared" si="0"/>
        <v>0</v>
      </c>
    </row>
    <row r="42" spans="1:37" x14ac:dyDescent="0.2">
      <c r="A42">
        <v>1010</v>
      </c>
      <c r="B42" t="s">
        <v>593</v>
      </c>
      <c r="C42" t="s">
        <v>184</v>
      </c>
      <c r="D42">
        <v>0</v>
      </c>
      <c r="E42">
        <v>110</v>
      </c>
      <c r="F42">
        <v>9</v>
      </c>
      <c r="G42">
        <v>110</v>
      </c>
      <c r="H42">
        <v>0</v>
      </c>
      <c r="I42">
        <v>96</v>
      </c>
      <c r="J42">
        <v>0.37</v>
      </c>
      <c r="K42">
        <v>11</v>
      </c>
      <c r="L42" t="b">
        <v>0</v>
      </c>
      <c r="M42" t="b">
        <v>0</v>
      </c>
      <c r="N42">
        <v>110</v>
      </c>
      <c r="O42">
        <v>638</v>
      </c>
      <c r="P42">
        <v>4</v>
      </c>
      <c r="R42" t="s">
        <v>29</v>
      </c>
      <c r="S42" t="b">
        <v>0</v>
      </c>
      <c r="T42" t="b">
        <v>0</v>
      </c>
      <c r="U42" t="b">
        <v>0</v>
      </c>
      <c r="X42">
        <v>110</v>
      </c>
      <c r="Y42">
        <v>638</v>
      </c>
      <c r="Z42">
        <v>0</v>
      </c>
      <c r="AA42">
        <v>2637.29</v>
      </c>
      <c r="AB42">
        <v>2638.42</v>
      </c>
      <c r="AC42">
        <v>3006</v>
      </c>
      <c r="AD42">
        <v>3006</v>
      </c>
      <c r="AG42">
        <f>AG41</f>
        <v>3006</v>
      </c>
      <c r="AH42">
        <f t="shared" si="21"/>
        <v>1</v>
      </c>
      <c r="AI42" t="str">
        <f t="shared" si="22"/>
        <v>BQO</v>
      </c>
      <c r="AJ42">
        <f t="shared" si="23"/>
        <v>0</v>
      </c>
      <c r="AK42">
        <f t="shared" si="0"/>
        <v>0</v>
      </c>
    </row>
    <row r="43" spans="1:37" x14ac:dyDescent="0.2">
      <c r="A43">
        <v>1011</v>
      </c>
      <c r="B43" t="s">
        <v>594</v>
      </c>
      <c r="C43" t="s">
        <v>306</v>
      </c>
      <c r="D43">
        <v>0</v>
      </c>
      <c r="E43">
        <v>110</v>
      </c>
      <c r="F43">
        <v>9</v>
      </c>
      <c r="G43">
        <v>110</v>
      </c>
      <c r="H43">
        <v>0</v>
      </c>
      <c r="I43">
        <v>96</v>
      </c>
      <c r="J43">
        <v>0.37</v>
      </c>
      <c r="K43">
        <v>11</v>
      </c>
      <c r="L43" t="b">
        <v>0</v>
      </c>
      <c r="M43" t="b">
        <v>0</v>
      </c>
      <c r="N43">
        <v>110</v>
      </c>
      <c r="O43">
        <v>638</v>
      </c>
      <c r="P43">
        <v>4</v>
      </c>
      <c r="Q43" t="b">
        <v>1</v>
      </c>
      <c r="R43" t="s">
        <v>29</v>
      </c>
      <c r="S43" t="b">
        <v>0</v>
      </c>
      <c r="T43" t="b">
        <v>0</v>
      </c>
      <c r="U43" t="b">
        <v>0</v>
      </c>
      <c r="V43" t="s">
        <v>251</v>
      </c>
      <c r="X43">
        <v>110</v>
      </c>
      <c r="Y43">
        <v>638</v>
      </c>
      <c r="Z43">
        <v>0</v>
      </c>
      <c r="AA43">
        <v>46.03</v>
      </c>
      <c r="AB43">
        <v>48.76</v>
      </c>
      <c r="AC43">
        <v>3694.3</v>
      </c>
      <c r="AD43">
        <v>3694.3</v>
      </c>
      <c r="AG43">
        <f>AG42</f>
        <v>3006</v>
      </c>
      <c r="AH43">
        <f t="shared" si="21"/>
        <v>1.2289753825681971</v>
      </c>
      <c r="AI43" t="str">
        <f t="shared" si="22"/>
        <v>BQO</v>
      </c>
      <c r="AJ43" t="b">
        <f t="shared" si="23"/>
        <v>1</v>
      </c>
      <c r="AK43" t="str">
        <f t="shared" si="0"/>
        <v>concave</v>
      </c>
    </row>
    <row r="44" spans="1:37" x14ac:dyDescent="0.2">
      <c r="A44">
        <v>1012</v>
      </c>
      <c r="B44" t="s">
        <v>595</v>
      </c>
      <c r="C44" t="s">
        <v>42</v>
      </c>
      <c r="D44">
        <v>0</v>
      </c>
      <c r="E44">
        <v>114</v>
      </c>
      <c r="F44">
        <v>8</v>
      </c>
      <c r="G44">
        <v>114</v>
      </c>
      <c r="H44">
        <v>0</v>
      </c>
      <c r="I44">
        <v>94</v>
      </c>
      <c r="J44">
        <v>0.44</v>
      </c>
      <c r="K44">
        <v>8</v>
      </c>
      <c r="L44" t="b">
        <v>0</v>
      </c>
      <c r="M44" t="b">
        <v>0</v>
      </c>
      <c r="N44">
        <v>114</v>
      </c>
      <c r="O44">
        <v>541</v>
      </c>
      <c r="P44">
        <v>4</v>
      </c>
      <c r="Q44" t="b">
        <v>1</v>
      </c>
      <c r="R44" t="s">
        <v>28</v>
      </c>
      <c r="S44" t="b">
        <v>0</v>
      </c>
      <c r="T44" t="b">
        <v>0</v>
      </c>
      <c r="U44" t="b">
        <v>0</v>
      </c>
      <c r="X44">
        <v>114</v>
      </c>
      <c r="Y44">
        <v>541</v>
      </c>
      <c r="Z44">
        <v>0</v>
      </c>
      <c r="AA44">
        <v>0.28999999999999998</v>
      </c>
      <c r="AB44">
        <v>1.37</v>
      </c>
      <c r="AC44">
        <v>541</v>
      </c>
      <c r="AD44">
        <v>541</v>
      </c>
      <c r="AG44">
        <f>MIN(AC44:AC49)</f>
        <v>536</v>
      </c>
      <c r="AH44">
        <f>AC44/AG44</f>
        <v>1.0093283582089552</v>
      </c>
      <c r="AI44" t="str">
        <f>R44</f>
        <v>A-MILO</v>
      </c>
      <c r="AJ44" t="b">
        <f>Q44</f>
        <v>1</v>
      </c>
      <c r="AK44">
        <f t="shared" si="0"/>
        <v>0</v>
      </c>
    </row>
    <row r="45" spans="1:37" x14ac:dyDescent="0.2">
      <c r="A45">
        <v>1013</v>
      </c>
      <c r="B45" t="s">
        <v>596</v>
      </c>
      <c r="C45" t="s">
        <v>42</v>
      </c>
      <c r="D45">
        <v>0</v>
      </c>
      <c r="E45">
        <v>114</v>
      </c>
      <c r="F45">
        <v>8</v>
      </c>
      <c r="G45">
        <v>114</v>
      </c>
      <c r="H45">
        <v>0</v>
      </c>
      <c r="I45">
        <v>94</v>
      </c>
      <c r="J45">
        <v>0.44</v>
      </c>
      <c r="K45">
        <v>8</v>
      </c>
      <c r="L45" t="b">
        <v>0</v>
      </c>
      <c r="M45" t="b">
        <v>0</v>
      </c>
      <c r="N45">
        <v>114</v>
      </c>
      <c r="O45">
        <v>541</v>
      </c>
      <c r="P45">
        <v>4</v>
      </c>
      <c r="Q45" t="b">
        <v>1</v>
      </c>
      <c r="R45" t="s">
        <v>29</v>
      </c>
      <c r="S45" t="b">
        <v>0</v>
      </c>
      <c r="T45" t="b">
        <v>0</v>
      </c>
      <c r="U45" t="b">
        <v>0</v>
      </c>
      <c r="X45">
        <v>114</v>
      </c>
      <c r="Y45">
        <v>541</v>
      </c>
      <c r="Z45">
        <v>0</v>
      </c>
      <c r="AA45">
        <v>1.71</v>
      </c>
      <c r="AB45">
        <v>2.95</v>
      </c>
      <c r="AC45">
        <v>536</v>
      </c>
      <c r="AD45">
        <v>536</v>
      </c>
      <c r="AG45">
        <f>AG44</f>
        <v>536</v>
      </c>
      <c r="AH45">
        <f t="shared" ref="AH45:AH49" si="24">AC45/AG45</f>
        <v>1</v>
      </c>
      <c r="AI45" t="str">
        <f t="shared" ref="AI45:AI49" si="25">R45</f>
        <v>BQO</v>
      </c>
      <c r="AJ45" t="b">
        <f t="shared" ref="AJ45:AJ49" si="26">Q45</f>
        <v>1</v>
      </c>
      <c r="AK45">
        <f t="shared" si="0"/>
        <v>0</v>
      </c>
    </row>
    <row r="46" spans="1:37" ht="17" customHeight="1" x14ac:dyDescent="0.2">
      <c r="A46">
        <v>1014</v>
      </c>
      <c r="B46" t="s">
        <v>597</v>
      </c>
      <c r="C46" t="s">
        <v>42</v>
      </c>
      <c r="D46">
        <v>0</v>
      </c>
      <c r="E46">
        <v>114</v>
      </c>
      <c r="F46">
        <v>8</v>
      </c>
      <c r="G46">
        <v>114</v>
      </c>
      <c r="H46">
        <v>0</v>
      </c>
      <c r="I46">
        <v>94</v>
      </c>
      <c r="J46">
        <v>0.44</v>
      </c>
      <c r="K46">
        <v>8</v>
      </c>
      <c r="L46" t="b">
        <v>0</v>
      </c>
      <c r="M46" t="b">
        <v>0</v>
      </c>
      <c r="N46">
        <v>114</v>
      </c>
      <c r="O46">
        <v>541</v>
      </c>
      <c r="P46">
        <v>4</v>
      </c>
      <c r="Q46" t="b">
        <v>1</v>
      </c>
      <c r="R46" t="s">
        <v>30</v>
      </c>
      <c r="S46" t="b">
        <v>0</v>
      </c>
      <c r="T46" t="b">
        <v>0</v>
      </c>
      <c r="U46" t="b">
        <v>0</v>
      </c>
      <c r="X46">
        <v>114</v>
      </c>
      <c r="Y46">
        <v>541</v>
      </c>
      <c r="Z46">
        <v>0</v>
      </c>
      <c r="AA46">
        <v>46.58</v>
      </c>
      <c r="AB46">
        <v>47.51</v>
      </c>
      <c r="AC46">
        <v>537</v>
      </c>
      <c r="AD46">
        <v>537</v>
      </c>
      <c r="AG46">
        <f>AG45</f>
        <v>536</v>
      </c>
      <c r="AH46">
        <f t="shared" si="24"/>
        <v>1.0018656716417911</v>
      </c>
      <c r="AI46" t="str">
        <f t="shared" si="25"/>
        <v>MISDO</v>
      </c>
      <c r="AJ46" t="b">
        <f t="shared" si="26"/>
        <v>1</v>
      </c>
      <c r="AK46">
        <f t="shared" si="0"/>
        <v>0</v>
      </c>
    </row>
    <row r="47" spans="1:37" x14ac:dyDescent="0.2">
      <c r="A47">
        <v>1015</v>
      </c>
      <c r="B47" t="s">
        <v>598</v>
      </c>
      <c r="C47" t="s">
        <v>42</v>
      </c>
      <c r="D47">
        <v>0</v>
      </c>
      <c r="E47">
        <v>114</v>
      </c>
      <c r="F47">
        <v>8</v>
      </c>
      <c r="G47">
        <v>114</v>
      </c>
      <c r="H47">
        <v>0</v>
      </c>
      <c r="I47">
        <v>94</v>
      </c>
      <c r="J47">
        <v>0.44</v>
      </c>
      <c r="K47">
        <v>8</v>
      </c>
      <c r="L47" t="b">
        <v>0</v>
      </c>
      <c r="M47" t="b">
        <v>0</v>
      </c>
      <c r="N47">
        <v>114</v>
      </c>
      <c r="O47">
        <v>541</v>
      </c>
      <c r="P47">
        <v>4</v>
      </c>
      <c r="Q47" t="b">
        <v>1</v>
      </c>
      <c r="R47" t="s">
        <v>31</v>
      </c>
      <c r="S47" t="b">
        <v>0</v>
      </c>
      <c r="T47" t="b">
        <v>0</v>
      </c>
      <c r="U47" t="b">
        <v>0</v>
      </c>
      <c r="X47">
        <v>114</v>
      </c>
      <c r="Y47">
        <v>541</v>
      </c>
      <c r="Z47">
        <v>0</v>
      </c>
      <c r="AA47">
        <v>3573.18</v>
      </c>
      <c r="AB47">
        <v>3574.42</v>
      </c>
      <c r="AC47">
        <v>537.58000000000004</v>
      </c>
      <c r="AD47">
        <v>537.58000000000004</v>
      </c>
      <c r="AG47">
        <f>AG46</f>
        <v>536</v>
      </c>
      <c r="AH47">
        <f t="shared" si="24"/>
        <v>1.0029477611940298</v>
      </c>
      <c r="AI47" t="str">
        <f t="shared" si="25"/>
        <v>RP-MILO</v>
      </c>
      <c r="AJ47" t="b">
        <f t="shared" si="26"/>
        <v>1</v>
      </c>
      <c r="AK47">
        <f t="shared" si="0"/>
        <v>0</v>
      </c>
    </row>
    <row r="48" spans="1:37" x14ac:dyDescent="0.2">
      <c r="A48">
        <v>1016</v>
      </c>
      <c r="B48" t="s">
        <v>599</v>
      </c>
      <c r="C48" t="s">
        <v>185</v>
      </c>
      <c r="D48">
        <v>0</v>
      </c>
      <c r="E48">
        <v>114</v>
      </c>
      <c r="F48">
        <v>8</v>
      </c>
      <c r="G48">
        <v>114</v>
      </c>
      <c r="H48">
        <v>0</v>
      </c>
      <c r="I48">
        <v>94</v>
      </c>
      <c r="J48">
        <v>0.44</v>
      </c>
      <c r="K48">
        <v>8</v>
      </c>
      <c r="L48" t="b">
        <v>0</v>
      </c>
      <c r="M48" t="b">
        <v>0</v>
      </c>
      <c r="N48">
        <v>114</v>
      </c>
      <c r="O48">
        <v>541</v>
      </c>
      <c r="P48">
        <v>4</v>
      </c>
      <c r="R48" t="s">
        <v>29</v>
      </c>
      <c r="S48" t="b">
        <v>0</v>
      </c>
      <c r="T48" t="b">
        <v>0</v>
      </c>
      <c r="U48" t="b">
        <v>0</v>
      </c>
      <c r="X48">
        <v>114</v>
      </c>
      <c r="Y48">
        <v>541</v>
      </c>
      <c r="Z48">
        <v>0</v>
      </c>
      <c r="AA48">
        <v>0.95</v>
      </c>
      <c r="AB48">
        <v>1.96</v>
      </c>
      <c r="AC48">
        <v>536</v>
      </c>
      <c r="AD48">
        <v>536</v>
      </c>
      <c r="AG48">
        <f>AG47</f>
        <v>536</v>
      </c>
      <c r="AH48">
        <f t="shared" si="24"/>
        <v>1</v>
      </c>
      <c r="AI48" t="str">
        <f t="shared" si="25"/>
        <v>BQO</v>
      </c>
      <c r="AJ48">
        <f t="shared" si="26"/>
        <v>0</v>
      </c>
      <c r="AK48">
        <f t="shared" si="0"/>
        <v>0</v>
      </c>
    </row>
    <row r="49" spans="1:37" x14ac:dyDescent="0.2">
      <c r="A49">
        <v>1017</v>
      </c>
      <c r="B49" t="s">
        <v>600</v>
      </c>
      <c r="C49" t="s">
        <v>307</v>
      </c>
      <c r="D49">
        <v>0</v>
      </c>
      <c r="E49">
        <v>114</v>
      </c>
      <c r="F49">
        <v>8</v>
      </c>
      <c r="G49">
        <v>114</v>
      </c>
      <c r="H49">
        <v>0</v>
      </c>
      <c r="I49">
        <v>94</v>
      </c>
      <c r="J49">
        <v>0.44</v>
      </c>
      <c r="K49">
        <v>8</v>
      </c>
      <c r="L49" t="b">
        <v>0</v>
      </c>
      <c r="M49" t="b">
        <v>0</v>
      </c>
      <c r="N49">
        <v>114</v>
      </c>
      <c r="O49">
        <v>541</v>
      </c>
      <c r="P49">
        <v>4</v>
      </c>
      <c r="Q49" t="b">
        <v>1</v>
      </c>
      <c r="R49" t="s">
        <v>29</v>
      </c>
      <c r="S49" t="b">
        <v>0</v>
      </c>
      <c r="T49" t="b">
        <v>0</v>
      </c>
      <c r="U49" t="b">
        <v>0</v>
      </c>
      <c r="V49" t="s">
        <v>251</v>
      </c>
      <c r="X49">
        <v>114</v>
      </c>
      <c r="Y49">
        <v>541</v>
      </c>
      <c r="Z49">
        <v>0</v>
      </c>
      <c r="AA49">
        <v>47.39</v>
      </c>
      <c r="AB49">
        <v>50.03</v>
      </c>
      <c r="AC49">
        <v>1107.8699999999999</v>
      </c>
      <c r="AD49">
        <v>1107.8699999999999</v>
      </c>
      <c r="AG49">
        <f>AG48</f>
        <v>536</v>
      </c>
      <c r="AH49">
        <f t="shared" si="24"/>
        <v>2.0669216417910445</v>
      </c>
      <c r="AI49" t="str">
        <f t="shared" si="25"/>
        <v>BQO</v>
      </c>
      <c r="AJ49" t="b">
        <f t="shared" si="26"/>
        <v>1</v>
      </c>
      <c r="AK49" t="str">
        <f t="shared" si="0"/>
        <v>concave</v>
      </c>
    </row>
    <row r="50" spans="1:37" x14ac:dyDescent="0.2">
      <c r="A50">
        <v>1018</v>
      </c>
      <c r="B50" t="s">
        <v>601</v>
      </c>
      <c r="C50" t="s">
        <v>32</v>
      </c>
      <c r="D50">
        <v>0</v>
      </c>
      <c r="E50">
        <v>120</v>
      </c>
      <c r="F50">
        <v>9</v>
      </c>
      <c r="G50">
        <v>120</v>
      </c>
      <c r="H50">
        <v>0</v>
      </c>
      <c r="I50">
        <v>96</v>
      </c>
      <c r="J50">
        <v>0.42</v>
      </c>
      <c r="K50">
        <v>9</v>
      </c>
      <c r="L50" t="b">
        <v>0</v>
      </c>
      <c r="M50" t="b">
        <v>0</v>
      </c>
      <c r="N50">
        <v>120</v>
      </c>
      <c r="O50">
        <v>638</v>
      </c>
      <c r="P50">
        <v>4</v>
      </c>
      <c r="Q50" t="b">
        <v>1</v>
      </c>
      <c r="R50" t="s">
        <v>28</v>
      </c>
      <c r="S50" t="b">
        <v>0</v>
      </c>
      <c r="T50" t="b">
        <v>0</v>
      </c>
      <c r="U50" t="b">
        <v>0</v>
      </c>
      <c r="X50">
        <v>120</v>
      </c>
      <c r="Y50">
        <v>638</v>
      </c>
      <c r="Z50">
        <v>0</v>
      </c>
      <c r="AA50">
        <v>0.21</v>
      </c>
      <c r="AB50">
        <v>0.99</v>
      </c>
      <c r="AC50">
        <v>638</v>
      </c>
      <c r="AD50">
        <v>638</v>
      </c>
      <c r="AG50">
        <f>MIN(AC50:AC55)</f>
        <v>592</v>
      </c>
      <c r="AH50">
        <f>AC50/AG50</f>
        <v>1.0777027027027026</v>
      </c>
      <c r="AI50" t="str">
        <f>R50</f>
        <v>A-MILO</v>
      </c>
      <c r="AJ50" t="b">
        <f>Q50</f>
        <v>1</v>
      </c>
      <c r="AK50">
        <f t="shared" si="0"/>
        <v>0</v>
      </c>
    </row>
    <row r="51" spans="1:37" x14ac:dyDescent="0.2">
      <c r="A51">
        <v>1019</v>
      </c>
      <c r="B51" t="s">
        <v>602</v>
      </c>
      <c r="C51" t="s">
        <v>32</v>
      </c>
      <c r="D51">
        <v>0</v>
      </c>
      <c r="E51">
        <v>120</v>
      </c>
      <c r="F51">
        <v>9</v>
      </c>
      <c r="G51">
        <v>120</v>
      </c>
      <c r="H51">
        <v>0</v>
      </c>
      <c r="I51">
        <v>96</v>
      </c>
      <c r="J51">
        <v>0.42</v>
      </c>
      <c r="K51">
        <v>9</v>
      </c>
      <c r="L51" t="b">
        <v>0</v>
      </c>
      <c r="M51" t="b">
        <v>0</v>
      </c>
      <c r="N51">
        <v>120</v>
      </c>
      <c r="O51">
        <v>638</v>
      </c>
      <c r="P51">
        <v>4</v>
      </c>
      <c r="Q51" t="b">
        <v>1</v>
      </c>
      <c r="R51" t="s">
        <v>29</v>
      </c>
      <c r="S51" t="b">
        <v>0</v>
      </c>
      <c r="T51" t="b">
        <v>0</v>
      </c>
      <c r="U51" t="b">
        <v>0</v>
      </c>
      <c r="X51">
        <v>120</v>
      </c>
      <c r="Y51">
        <v>638</v>
      </c>
      <c r="Z51">
        <v>0</v>
      </c>
      <c r="AA51">
        <v>3600.08</v>
      </c>
      <c r="AB51">
        <v>3601.37</v>
      </c>
      <c r="AC51">
        <v>594.30999999999995</v>
      </c>
      <c r="AD51">
        <v>591</v>
      </c>
      <c r="AG51">
        <f>AG50</f>
        <v>592</v>
      </c>
      <c r="AH51">
        <f t="shared" ref="AH51:AH55" si="27">AC51/AG51</f>
        <v>1.0039020270270269</v>
      </c>
      <c r="AI51" t="str">
        <f t="shared" ref="AI51:AI55" si="28">R51</f>
        <v>BQO</v>
      </c>
      <c r="AJ51" t="b">
        <f t="shared" ref="AJ51:AJ55" si="29">Q51</f>
        <v>1</v>
      </c>
      <c r="AK51">
        <f t="shared" si="0"/>
        <v>0</v>
      </c>
    </row>
    <row r="52" spans="1:37" x14ac:dyDescent="0.2">
      <c r="A52">
        <v>1020</v>
      </c>
      <c r="B52" t="s">
        <v>603</v>
      </c>
      <c r="C52" t="s">
        <v>32</v>
      </c>
      <c r="D52">
        <v>0</v>
      </c>
      <c r="E52">
        <v>120</v>
      </c>
      <c r="F52">
        <v>9</v>
      </c>
      <c r="G52">
        <v>120</v>
      </c>
      <c r="H52">
        <v>0</v>
      </c>
      <c r="I52">
        <v>95</v>
      </c>
      <c r="J52">
        <v>0.42</v>
      </c>
      <c r="K52">
        <v>9</v>
      </c>
      <c r="L52" t="b">
        <v>0</v>
      </c>
      <c r="M52" t="b">
        <v>0</v>
      </c>
      <c r="N52">
        <v>120</v>
      </c>
      <c r="O52">
        <v>638</v>
      </c>
      <c r="P52">
        <v>4</v>
      </c>
      <c r="Q52" t="b">
        <v>1</v>
      </c>
      <c r="R52" t="s">
        <v>30</v>
      </c>
      <c r="S52" t="b">
        <v>0</v>
      </c>
      <c r="T52" t="b">
        <v>0</v>
      </c>
      <c r="U52" t="b">
        <v>0</v>
      </c>
      <c r="X52">
        <v>120</v>
      </c>
      <c r="Y52">
        <v>638</v>
      </c>
      <c r="Z52">
        <v>0</v>
      </c>
      <c r="AA52">
        <v>99.73</v>
      </c>
      <c r="AB52">
        <v>100.64</v>
      </c>
      <c r="AC52">
        <v>597.5</v>
      </c>
      <c r="AD52">
        <v>597.5</v>
      </c>
      <c r="AG52">
        <f>AG51</f>
        <v>592</v>
      </c>
      <c r="AH52">
        <f t="shared" si="27"/>
        <v>1.0092905405405406</v>
      </c>
      <c r="AI52" t="str">
        <f t="shared" si="28"/>
        <v>MISDO</v>
      </c>
      <c r="AJ52" t="b">
        <f t="shared" si="29"/>
        <v>1</v>
      </c>
      <c r="AK52">
        <f t="shared" si="0"/>
        <v>0</v>
      </c>
    </row>
    <row r="53" spans="1:37" x14ac:dyDescent="0.2">
      <c r="A53">
        <v>1021</v>
      </c>
      <c r="B53" t="s">
        <v>604</v>
      </c>
      <c r="C53" t="s">
        <v>32</v>
      </c>
      <c r="D53">
        <v>0</v>
      </c>
      <c r="E53">
        <v>120</v>
      </c>
      <c r="F53">
        <v>9</v>
      </c>
      <c r="G53">
        <v>120</v>
      </c>
      <c r="H53">
        <v>0</v>
      </c>
      <c r="I53">
        <v>96</v>
      </c>
      <c r="J53">
        <v>0.42</v>
      </c>
      <c r="K53">
        <v>9</v>
      </c>
      <c r="L53" t="b">
        <v>0</v>
      </c>
      <c r="M53" t="b">
        <v>0</v>
      </c>
      <c r="N53">
        <v>120</v>
      </c>
      <c r="O53">
        <v>638</v>
      </c>
      <c r="P53">
        <v>4</v>
      </c>
      <c r="Q53" t="b">
        <v>1</v>
      </c>
      <c r="R53" t="s">
        <v>31</v>
      </c>
      <c r="S53" t="b">
        <v>0</v>
      </c>
      <c r="T53" t="b">
        <v>0</v>
      </c>
      <c r="U53" t="b">
        <v>0</v>
      </c>
      <c r="X53">
        <v>120</v>
      </c>
      <c r="Y53">
        <v>638</v>
      </c>
      <c r="Z53">
        <v>0</v>
      </c>
      <c r="AA53">
        <v>3724.61</v>
      </c>
      <c r="AB53">
        <v>3725.85</v>
      </c>
      <c r="AC53">
        <v>612.75</v>
      </c>
      <c r="AD53">
        <v>612.75</v>
      </c>
      <c r="AG53">
        <f>AG52</f>
        <v>592</v>
      </c>
      <c r="AH53">
        <f t="shared" si="27"/>
        <v>1.0350506756756757</v>
      </c>
      <c r="AI53" t="str">
        <f t="shared" si="28"/>
        <v>RP-MILO</v>
      </c>
      <c r="AJ53" t="b">
        <f t="shared" si="29"/>
        <v>1</v>
      </c>
      <c r="AK53">
        <f t="shared" si="0"/>
        <v>0</v>
      </c>
    </row>
    <row r="54" spans="1:37" x14ac:dyDescent="0.2">
      <c r="A54">
        <v>1022</v>
      </c>
      <c r="B54" t="s">
        <v>605</v>
      </c>
      <c r="C54" t="s">
        <v>186</v>
      </c>
      <c r="D54">
        <v>0</v>
      </c>
      <c r="E54">
        <v>120</v>
      </c>
      <c r="F54">
        <v>9</v>
      </c>
      <c r="G54">
        <v>120</v>
      </c>
      <c r="H54">
        <v>0</v>
      </c>
      <c r="I54">
        <v>95</v>
      </c>
      <c r="J54">
        <v>0.42</v>
      </c>
      <c r="K54">
        <v>9</v>
      </c>
      <c r="L54" t="b">
        <v>0</v>
      </c>
      <c r="M54" t="b">
        <v>0</v>
      </c>
      <c r="N54">
        <v>120</v>
      </c>
      <c r="O54">
        <v>638</v>
      </c>
      <c r="P54">
        <v>4</v>
      </c>
      <c r="R54" t="s">
        <v>29</v>
      </c>
      <c r="S54" t="b">
        <v>0</v>
      </c>
      <c r="T54" t="b">
        <v>0</v>
      </c>
      <c r="U54" t="b">
        <v>0</v>
      </c>
      <c r="X54">
        <v>120</v>
      </c>
      <c r="Y54">
        <v>638</v>
      </c>
      <c r="Z54">
        <v>0</v>
      </c>
      <c r="AA54">
        <v>1220.6300000000001</v>
      </c>
      <c r="AB54">
        <v>1221.79</v>
      </c>
      <c r="AC54">
        <v>592</v>
      </c>
      <c r="AD54">
        <v>592</v>
      </c>
      <c r="AG54">
        <f>AG53</f>
        <v>592</v>
      </c>
      <c r="AH54">
        <f t="shared" si="27"/>
        <v>1</v>
      </c>
      <c r="AI54" t="str">
        <f t="shared" si="28"/>
        <v>BQO</v>
      </c>
      <c r="AJ54">
        <f t="shared" si="29"/>
        <v>0</v>
      </c>
      <c r="AK54">
        <f t="shared" si="0"/>
        <v>0</v>
      </c>
    </row>
    <row r="55" spans="1:37" x14ac:dyDescent="0.2">
      <c r="A55">
        <v>1023</v>
      </c>
      <c r="B55" t="s">
        <v>606</v>
      </c>
      <c r="C55" t="s">
        <v>308</v>
      </c>
      <c r="D55">
        <v>0</v>
      </c>
      <c r="E55">
        <v>120</v>
      </c>
      <c r="F55">
        <v>9</v>
      </c>
      <c r="G55">
        <v>120</v>
      </c>
      <c r="H55">
        <v>0</v>
      </c>
      <c r="I55">
        <v>95</v>
      </c>
      <c r="J55">
        <v>0.42</v>
      </c>
      <c r="K55">
        <v>9</v>
      </c>
      <c r="L55" t="b">
        <v>0</v>
      </c>
      <c r="M55" t="b">
        <v>0</v>
      </c>
      <c r="N55">
        <v>120</v>
      </c>
      <c r="O55">
        <v>638</v>
      </c>
      <c r="P55">
        <v>4</v>
      </c>
      <c r="Q55" t="b">
        <v>1</v>
      </c>
      <c r="R55" t="s">
        <v>29</v>
      </c>
      <c r="S55" t="b">
        <v>0</v>
      </c>
      <c r="T55" t="b">
        <v>0</v>
      </c>
      <c r="U55" t="b">
        <v>0</v>
      </c>
      <c r="V55" t="s">
        <v>251</v>
      </c>
      <c r="X55">
        <v>120</v>
      </c>
      <c r="Y55">
        <v>638</v>
      </c>
      <c r="Z55">
        <v>0</v>
      </c>
      <c r="AA55">
        <v>75.739999999999995</v>
      </c>
      <c r="AB55">
        <v>78.41</v>
      </c>
      <c r="AC55">
        <v>836.24</v>
      </c>
      <c r="AD55">
        <v>836.24</v>
      </c>
      <c r="AG55">
        <f>AG54</f>
        <v>592</v>
      </c>
      <c r="AH55">
        <f t="shared" si="27"/>
        <v>1.4125675675675675</v>
      </c>
      <c r="AI55" t="str">
        <f t="shared" si="28"/>
        <v>BQO</v>
      </c>
      <c r="AJ55" t="b">
        <f t="shared" si="29"/>
        <v>1</v>
      </c>
      <c r="AK55" t="str">
        <f t="shared" si="0"/>
        <v>concave</v>
      </c>
    </row>
    <row r="56" spans="1:37" x14ac:dyDescent="0.2">
      <c r="A56">
        <v>1024</v>
      </c>
      <c r="B56" t="s">
        <v>607</v>
      </c>
      <c r="C56" t="s">
        <v>77</v>
      </c>
      <c r="D56">
        <v>0</v>
      </c>
      <c r="E56">
        <v>120</v>
      </c>
      <c r="F56">
        <v>11</v>
      </c>
      <c r="G56">
        <v>120</v>
      </c>
      <c r="H56">
        <v>0</v>
      </c>
      <c r="I56">
        <v>95</v>
      </c>
      <c r="J56">
        <v>0.38</v>
      </c>
      <c r="K56">
        <v>11</v>
      </c>
      <c r="L56" t="b">
        <v>0</v>
      </c>
      <c r="M56" t="b">
        <v>0</v>
      </c>
      <c r="N56">
        <v>120</v>
      </c>
      <c r="O56">
        <v>773</v>
      </c>
      <c r="P56">
        <v>4</v>
      </c>
      <c r="Q56" t="b">
        <v>1</v>
      </c>
      <c r="R56" t="s">
        <v>28</v>
      </c>
      <c r="S56" t="b">
        <v>0</v>
      </c>
      <c r="T56" t="b">
        <v>0</v>
      </c>
      <c r="U56" t="b">
        <v>0</v>
      </c>
      <c r="X56">
        <v>120</v>
      </c>
      <c r="Y56">
        <v>773</v>
      </c>
      <c r="Z56">
        <v>0</v>
      </c>
      <c r="AA56">
        <v>0.25</v>
      </c>
      <c r="AB56">
        <v>1.05</v>
      </c>
      <c r="AC56">
        <v>4074</v>
      </c>
      <c r="AD56">
        <v>4074</v>
      </c>
      <c r="AG56">
        <f>MIN(AC56:AC61)</f>
        <v>3599</v>
      </c>
      <c r="AH56">
        <f>AC56/AG56</f>
        <v>1.1319811058627396</v>
      </c>
      <c r="AI56" t="str">
        <f>R56</f>
        <v>A-MILO</v>
      </c>
      <c r="AJ56" t="b">
        <f>Q56</f>
        <v>1</v>
      </c>
      <c r="AK56">
        <f t="shared" ref="AK56:AK79" si="30">V56</f>
        <v>0</v>
      </c>
    </row>
    <row r="57" spans="1:37" x14ac:dyDescent="0.2">
      <c r="A57">
        <v>1025</v>
      </c>
      <c r="B57" t="s">
        <v>608</v>
      </c>
      <c r="C57" t="s">
        <v>77</v>
      </c>
      <c r="D57">
        <v>0</v>
      </c>
      <c r="E57">
        <v>120</v>
      </c>
      <c r="F57">
        <v>11</v>
      </c>
      <c r="G57">
        <v>120</v>
      </c>
      <c r="H57">
        <v>0</v>
      </c>
      <c r="I57">
        <v>95</v>
      </c>
      <c r="J57">
        <v>0.38</v>
      </c>
      <c r="K57">
        <v>11</v>
      </c>
      <c r="L57" t="b">
        <v>0</v>
      </c>
      <c r="M57" t="b">
        <v>0</v>
      </c>
      <c r="N57">
        <v>120</v>
      </c>
      <c r="O57">
        <v>773</v>
      </c>
      <c r="P57">
        <v>4</v>
      </c>
      <c r="Q57" t="b">
        <v>1</v>
      </c>
      <c r="R57" t="s">
        <v>29</v>
      </c>
      <c r="S57" t="b">
        <v>0</v>
      </c>
      <c r="T57" t="b">
        <v>0</v>
      </c>
      <c r="U57" t="b">
        <v>0</v>
      </c>
      <c r="X57">
        <v>120</v>
      </c>
      <c r="Y57">
        <v>773</v>
      </c>
      <c r="Z57">
        <v>0</v>
      </c>
      <c r="AA57">
        <v>3600.07</v>
      </c>
      <c r="AB57">
        <v>3600.95</v>
      </c>
      <c r="AC57">
        <v>3605.6</v>
      </c>
      <c r="AD57">
        <v>3563.53</v>
      </c>
      <c r="AG57">
        <f>AG56</f>
        <v>3599</v>
      </c>
      <c r="AH57">
        <f t="shared" ref="AH57:AH61" si="31">AC57/AG57</f>
        <v>1.0018338427340927</v>
      </c>
      <c r="AI57" t="str">
        <f t="shared" ref="AI57:AI61" si="32">R57</f>
        <v>BQO</v>
      </c>
      <c r="AJ57" t="b">
        <f t="shared" ref="AJ57:AJ61" si="33">Q57</f>
        <v>1</v>
      </c>
      <c r="AK57">
        <f t="shared" si="30"/>
        <v>0</v>
      </c>
    </row>
    <row r="58" spans="1:37" x14ac:dyDescent="0.2">
      <c r="A58">
        <v>1026</v>
      </c>
      <c r="B58" t="s">
        <v>609</v>
      </c>
      <c r="C58" t="s">
        <v>77</v>
      </c>
      <c r="D58">
        <v>0</v>
      </c>
      <c r="E58">
        <v>120</v>
      </c>
      <c r="F58">
        <v>11</v>
      </c>
      <c r="G58">
        <v>120</v>
      </c>
      <c r="H58">
        <v>0</v>
      </c>
      <c r="I58">
        <v>95</v>
      </c>
      <c r="J58">
        <v>0.38</v>
      </c>
      <c r="K58">
        <v>11</v>
      </c>
      <c r="L58" t="b">
        <v>0</v>
      </c>
      <c r="M58" t="b">
        <v>0</v>
      </c>
      <c r="N58">
        <v>120</v>
      </c>
      <c r="O58">
        <v>773</v>
      </c>
      <c r="P58">
        <v>4</v>
      </c>
      <c r="Q58" t="b">
        <v>1</v>
      </c>
      <c r="R58" t="s">
        <v>30</v>
      </c>
      <c r="S58" t="b">
        <v>0</v>
      </c>
      <c r="T58" t="b">
        <v>0</v>
      </c>
      <c r="U58" t="b">
        <v>0</v>
      </c>
      <c r="X58">
        <v>120</v>
      </c>
      <c r="Y58">
        <v>773</v>
      </c>
      <c r="Z58">
        <v>0</v>
      </c>
      <c r="AA58">
        <v>83.24</v>
      </c>
      <c r="AB58">
        <v>84.05</v>
      </c>
      <c r="AC58">
        <v>3630.51</v>
      </c>
      <c r="AD58">
        <v>3630.51</v>
      </c>
      <c r="AG58">
        <f>AG57</f>
        <v>3599</v>
      </c>
      <c r="AH58">
        <f t="shared" si="31"/>
        <v>1.0087552097804946</v>
      </c>
      <c r="AI58" t="str">
        <f t="shared" si="32"/>
        <v>MISDO</v>
      </c>
      <c r="AJ58" t="b">
        <f t="shared" si="33"/>
        <v>1</v>
      </c>
      <c r="AK58">
        <f t="shared" si="30"/>
        <v>0</v>
      </c>
    </row>
    <row r="59" spans="1:37" x14ac:dyDescent="0.2">
      <c r="A59">
        <v>1027</v>
      </c>
      <c r="B59" t="s">
        <v>610</v>
      </c>
      <c r="C59" t="s">
        <v>77</v>
      </c>
      <c r="D59">
        <v>0</v>
      </c>
      <c r="E59">
        <v>120</v>
      </c>
      <c r="F59">
        <v>11</v>
      </c>
      <c r="G59">
        <v>120</v>
      </c>
      <c r="H59">
        <v>0</v>
      </c>
      <c r="I59">
        <v>95</v>
      </c>
      <c r="J59">
        <v>0.38</v>
      </c>
      <c r="K59">
        <v>11</v>
      </c>
      <c r="L59" t="b">
        <v>0</v>
      </c>
      <c r="M59" t="b">
        <v>0</v>
      </c>
      <c r="N59">
        <v>120</v>
      </c>
      <c r="O59">
        <v>773</v>
      </c>
      <c r="P59">
        <v>4</v>
      </c>
      <c r="Q59" t="b">
        <v>1</v>
      </c>
      <c r="R59" t="s">
        <v>31</v>
      </c>
      <c r="S59" t="b">
        <v>0</v>
      </c>
      <c r="T59" t="b">
        <v>0</v>
      </c>
      <c r="U59" t="b">
        <v>0</v>
      </c>
      <c r="X59">
        <v>120</v>
      </c>
      <c r="Y59">
        <v>773</v>
      </c>
      <c r="Z59">
        <v>0</v>
      </c>
      <c r="AA59">
        <v>1147.67</v>
      </c>
      <c r="AB59">
        <v>1148.54</v>
      </c>
      <c r="AC59">
        <v>3696.8</v>
      </c>
      <c r="AD59">
        <v>3696.8</v>
      </c>
      <c r="AG59">
        <f>AG58</f>
        <v>3599</v>
      </c>
      <c r="AH59">
        <f t="shared" si="31"/>
        <v>1.0271742150597389</v>
      </c>
      <c r="AI59" t="str">
        <f t="shared" si="32"/>
        <v>RP-MILO</v>
      </c>
      <c r="AJ59" t="b">
        <f t="shared" si="33"/>
        <v>1</v>
      </c>
      <c r="AK59">
        <f t="shared" si="30"/>
        <v>0</v>
      </c>
    </row>
    <row r="60" spans="1:37" x14ac:dyDescent="0.2">
      <c r="A60">
        <v>1028</v>
      </c>
      <c r="B60" t="s">
        <v>611</v>
      </c>
      <c r="C60" t="s">
        <v>187</v>
      </c>
      <c r="D60">
        <v>0</v>
      </c>
      <c r="E60">
        <v>120</v>
      </c>
      <c r="F60">
        <v>11</v>
      </c>
      <c r="G60">
        <v>120</v>
      </c>
      <c r="H60">
        <v>0</v>
      </c>
      <c r="I60">
        <v>95</v>
      </c>
      <c r="J60">
        <v>0.38</v>
      </c>
      <c r="K60">
        <v>11</v>
      </c>
      <c r="L60" t="b">
        <v>0</v>
      </c>
      <c r="M60" t="b">
        <v>0</v>
      </c>
      <c r="N60">
        <v>120</v>
      </c>
      <c r="O60">
        <v>773</v>
      </c>
      <c r="P60">
        <v>4</v>
      </c>
      <c r="R60" t="s">
        <v>29</v>
      </c>
      <c r="S60" t="b">
        <v>0</v>
      </c>
      <c r="T60" t="b">
        <v>0</v>
      </c>
      <c r="U60" t="b">
        <v>0</v>
      </c>
      <c r="X60">
        <v>120</v>
      </c>
      <c r="Y60">
        <v>773</v>
      </c>
      <c r="Z60">
        <v>0</v>
      </c>
      <c r="AA60">
        <v>3600.19</v>
      </c>
      <c r="AB60">
        <v>3602.26</v>
      </c>
      <c r="AC60">
        <v>3599</v>
      </c>
      <c r="AD60">
        <v>3584</v>
      </c>
      <c r="AG60">
        <f>AG59</f>
        <v>3599</v>
      </c>
      <c r="AH60">
        <f t="shared" si="31"/>
        <v>1</v>
      </c>
      <c r="AI60" t="str">
        <f t="shared" si="32"/>
        <v>BQO</v>
      </c>
      <c r="AJ60">
        <f t="shared" si="33"/>
        <v>0</v>
      </c>
      <c r="AK60">
        <f t="shared" si="30"/>
        <v>0</v>
      </c>
    </row>
    <row r="61" spans="1:37" x14ac:dyDescent="0.2">
      <c r="A61">
        <v>1029</v>
      </c>
      <c r="B61" t="s">
        <v>612</v>
      </c>
      <c r="C61" t="s">
        <v>309</v>
      </c>
      <c r="D61">
        <v>0</v>
      </c>
      <c r="E61">
        <v>120</v>
      </c>
      <c r="F61">
        <v>11</v>
      </c>
      <c r="G61">
        <v>120</v>
      </c>
      <c r="H61">
        <v>0</v>
      </c>
      <c r="I61">
        <v>95</v>
      </c>
      <c r="J61">
        <v>0.38</v>
      </c>
      <c r="K61">
        <v>11</v>
      </c>
      <c r="L61" t="b">
        <v>0</v>
      </c>
      <c r="M61" t="b">
        <v>0</v>
      </c>
      <c r="N61">
        <v>120</v>
      </c>
      <c r="O61">
        <v>773</v>
      </c>
      <c r="P61">
        <v>4</v>
      </c>
      <c r="Q61" t="b">
        <v>1</v>
      </c>
      <c r="R61" t="s">
        <v>29</v>
      </c>
      <c r="S61" t="b">
        <v>0</v>
      </c>
      <c r="T61" t="b">
        <v>0</v>
      </c>
      <c r="U61" t="b">
        <v>0</v>
      </c>
      <c r="V61" t="s">
        <v>251</v>
      </c>
      <c r="X61">
        <v>120</v>
      </c>
      <c r="Y61">
        <v>773</v>
      </c>
      <c r="Z61">
        <v>0</v>
      </c>
      <c r="AA61">
        <v>68.709999999999994</v>
      </c>
      <c r="AB61">
        <v>71.17</v>
      </c>
      <c r="AC61">
        <v>4353.09</v>
      </c>
      <c r="AD61">
        <v>4353.09</v>
      </c>
      <c r="AG61">
        <f>AG60</f>
        <v>3599</v>
      </c>
      <c r="AH61">
        <f t="shared" si="31"/>
        <v>1.2095276465684912</v>
      </c>
      <c r="AI61" t="str">
        <f t="shared" si="32"/>
        <v>BQO</v>
      </c>
      <c r="AJ61" t="b">
        <f t="shared" si="33"/>
        <v>1</v>
      </c>
      <c r="AK61" t="str">
        <f t="shared" si="30"/>
        <v>concave</v>
      </c>
    </row>
    <row r="62" spans="1:37" x14ac:dyDescent="0.2">
      <c r="A62">
        <v>1030</v>
      </c>
      <c r="B62" t="s">
        <v>613</v>
      </c>
      <c r="C62" t="s">
        <v>43</v>
      </c>
      <c r="D62">
        <v>7</v>
      </c>
      <c r="E62">
        <v>79</v>
      </c>
      <c r="F62">
        <v>8</v>
      </c>
      <c r="G62">
        <v>92</v>
      </c>
      <c r="H62">
        <v>0</v>
      </c>
      <c r="I62">
        <v>92</v>
      </c>
      <c r="J62">
        <v>0.16</v>
      </c>
      <c r="K62">
        <v>5</v>
      </c>
      <c r="L62" t="b">
        <v>0</v>
      </c>
      <c r="M62" t="b">
        <v>0</v>
      </c>
      <c r="N62">
        <v>125</v>
      </c>
      <c r="O62">
        <v>387</v>
      </c>
      <c r="P62">
        <v>4</v>
      </c>
      <c r="Q62" t="b">
        <v>1</v>
      </c>
      <c r="R62" t="s">
        <v>28</v>
      </c>
      <c r="S62" t="b">
        <v>0</v>
      </c>
      <c r="T62" t="b">
        <v>0</v>
      </c>
      <c r="U62" t="b">
        <v>0</v>
      </c>
      <c r="X62">
        <v>125</v>
      </c>
      <c r="Y62">
        <v>387</v>
      </c>
      <c r="Z62">
        <v>0</v>
      </c>
      <c r="AA62">
        <v>0.2</v>
      </c>
      <c r="AB62">
        <v>1.04</v>
      </c>
      <c r="AC62">
        <v>387</v>
      </c>
      <c r="AD62">
        <v>387</v>
      </c>
      <c r="AG62">
        <f>MIN(AC62:AC67)</f>
        <v>367</v>
      </c>
      <c r="AH62">
        <f>AC62/AG62</f>
        <v>1.0544959128065394</v>
      </c>
      <c r="AI62" t="str">
        <f>R62</f>
        <v>A-MILO</v>
      </c>
      <c r="AJ62" t="b">
        <f>Q62</f>
        <v>1</v>
      </c>
      <c r="AK62">
        <f t="shared" si="30"/>
        <v>0</v>
      </c>
    </row>
    <row r="63" spans="1:37" x14ac:dyDescent="0.2">
      <c r="A63">
        <v>1031</v>
      </c>
      <c r="B63" t="s">
        <v>614</v>
      </c>
      <c r="C63" t="s">
        <v>43</v>
      </c>
      <c r="D63">
        <v>7</v>
      </c>
      <c r="E63">
        <v>79</v>
      </c>
      <c r="F63">
        <v>8</v>
      </c>
      <c r="G63">
        <v>92</v>
      </c>
      <c r="H63">
        <v>0</v>
      </c>
      <c r="I63">
        <v>92</v>
      </c>
      <c r="J63">
        <v>0.16</v>
      </c>
      <c r="K63">
        <v>5</v>
      </c>
      <c r="L63" t="b">
        <v>0</v>
      </c>
      <c r="M63" t="b">
        <v>0</v>
      </c>
      <c r="N63">
        <v>125</v>
      </c>
      <c r="O63">
        <v>387</v>
      </c>
      <c r="P63">
        <v>4</v>
      </c>
      <c r="Q63" t="b">
        <v>1</v>
      </c>
      <c r="R63" t="s">
        <v>29</v>
      </c>
      <c r="S63" t="b">
        <v>0</v>
      </c>
      <c r="T63" t="b">
        <v>0</v>
      </c>
      <c r="U63" t="b">
        <v>0</v>
      </c>
      <c r="X63">
        <v>125</v>
      </c>
      <c r="Y63">
        <v>387</v>
      </c>
      <c r="Z63">
        <v>0</v>
      </c>
      <c r="AA63">
        <v>568.94000000000005</v>
      </c>
      <c r="AB63">
        <v>569.94000000000005</v>
      </c>
      <c r="AC63">
        <v>367</v>
      </c>
      <c r="AD63">
        <v>367</v>
      </c>
      <c r="AG63">
        <f>AG62</f>
        <v>367</v>
      </c>
      <c r="AH63">
        <f t="shared" ref="AH63:AH67" si="34">AC63/AG63</f>
        <v>1</v>
      </c>
      <c r="AI63" t="str">
        <f t="shared" ref="AI63:AI67" si="35">R63</f>
        <v>BQO</v>
      </c>
      <c r="AJ63" t="b">
        <f t="shared" ref="AJ63:AJ67" si="36">Q63</f>
        <v>1</v>
      </c>
      <c r="AK63">
        <f t="shared" si="30"/>
        <v>0</v>
      </c>
    </row>
    <row r="64" spans="1:37" x14ac:dyDescent="0.2">
      <c r="A64">
        <v>1032</v>
      </c>
      <c r="B64" t="s">
        <v>615</v>
      </c>
      <c r="C64" t="s">
        <v>43</v>
      </c>
      <c r="D64">
        <v>7</v>
      </c>
      <c r="E64">
        <v>79</v>
      </c>
      <c r="F64">
        <v>8</v>
      </c>
      <c r="G64">
        <v>92</v>
      </c>
      <c r="H64">
        <v>0</v>
      </c>
      <c r="I64">
        <v>92</v>
      </c>
      <c r="J64">
        <v>0.16</v>
      </c>
      <c r="K64">
        <v>5</v>
      </c>
      <c r="L64" t="b">
        <v>0</v>
      </c>
      <c r="M64" t="b">
        <v>0</v>
      </c>
      <c r="N64">
        <v>125</v>
      </c>
      <c r="O64">
        <v>387</v>
      </c>
      <c r="P64">
        <v>4</v>
      </c>
      <c r="Q64" t="b">
        <v>1</v>
      </c>
      <c r="R64" t="s">
        <v>30</v>
      </c>
      <c r="S64" t="b">
        <v>0</v>
      </c>
      <c r="T64" t="b">
        <v>0</v>
      </c>
      <c r="U64" t="b">
        <v>0</v>
      </c>
      <c r="X64">
        <v>125</v>
      </c>
      <c r="Y64">
        <v>387</v>
      </c>
      <c r="Z64">
        <v>0</v>
      </c>
      <c r="AA64">
        <v>124.66</v>
      </c>
      <c r="AB64">
        <v>125.47</v>
      </c>
      <c r="AC64">
        <v>370.15</v>
      </c>
      <c r="AD64">
        <v>370.15</v>
      </c>
      <c r="AG64">
        <f>AG63</f>
        <v>367</v>
      </c>
      <c r="AH64">
        <f t="shared" si="34"/>
        <v>1.0085831062670298</v>
      </c>
      <c r="AI64" t="str">
        <f t="shared" si="35"/>
        <v>MISDO</v>
      </c>
      <c r="AJ64" t="b">
        <f t="shared" si="36"/>
        <v>1</v>
      </c>
      <c r="AK64">
        <f t="shared" si="30"/>
        <v>0</v>
      </c>
    </row>
    <row r="65" spans="1:37" x14ac:dyDescent="0.2">
      <c r="A65">
        <v>1033</v>
      </c>
      <c r="B65" t="s">
        <v>616</v>
      </c>
      <c r="C65" t="s">
        <v>43</v>
      </c>
      <c r="D65">
        <v>7</v>
      </c>
      <c r="E65">
        <v>79</v>
      </c>
      <c r="F65">
        <v>8</v>
      </c>
      <c r="G65">
        <v>92</v>
      </c>
      <c r="H65">
        <v>0</v>
      </c>
      <c r="I65">
        <v>92</v>
      </c>
      <c r="J65">
        <v>0.16</v>
      </c>
      <c r="K65">
        <v>5</v>
      </c>
      <c r="L65" t="b">
        <v>0</v>
      </c>
      <c r="M65" t="b">
        <v>0</v>
      </c>
      <c r="N65">
        <v>125</v>
      </c>
      <c r="O65">
        <v>387</v>
      </c>
      <c r="P65">
        <v>4</v>
      </c>
      <c r="Q65" t="b">
        <v>1</v>
      </c>
      <c r="R65" t="s">
        <v>31</v>
      </c>
      <c r="S65" t="b">
        <v>0</v>
      </c>
      <c r="T65" t="b">
        <v>0</v>
      </c>
      <c r="U65" t="b">
        <v>0</v>
      </c>
      <c r="X65">
        <v>125</v>
      </c>
      <c r="Y65">
        <v>387</v>
      </c>
      <c r="Z65">
        <v>0</v>
      </c>
      <c r="AA65">
        <v>0.92</v>
      </c>
      <c r="AB65">
        <v>1.72</v>
      </c>
      <c r="AC65">
        <v>368.84</v>
      </c>
      <c r="AD65">
        <v>368.84</v>
      </c>
      <c r="AG65">
        <f>AG64</f>
        <v>367</v>
      </c>
      <c r="AH65">
        <f t="shared" si="34"/>
        <v>1.0050136239782015</v>
      </c>
      <c r="AI65" t="str">
        <f t="shared" si="35"/>
        <v>RP-MILO</v>
      </c>
      <c r="AJ65" t="b">
        <f t="shared" si="36"/>
        <v>1</v>
      </c>
      <c r="AK65">
        <f t="shared" si="30"/>
        <v>0</v>
      </c>
    </row>
    <row r="66" spans="1:37" x14ac:dyDescent="0.2">
      <c r="A66">
        <v>1034</v>
      </c>
      <c r="B66" t="s">
        <v>617</v>
      </c>
      <c r="C66" t="s">
        <v>188</v>
      </c>
      <c r="D66">
        <v>7</v>
      </c>
      <c r="E66">
        <v>79</v>
      </c>
      <c r="F66">
        <v>8</v>
      </c>
      <c r="G66">
        <v>92</v>
      </c>
      <c r="H66">
        <v>0</v>
      </c>
      <c r="I66">
        <v>92</v>
      </c>
      <c r="J66">
        <v>0.16</v>
      </c>
      <c r="K66">
        <v>5</v>
      </c>
      <c r="L66" t="b">
        <v>0</v>
      </c>
      <c r="M66" t="b">
        <v>0</v>
      </c>
      <c r="N66">
        <v>125</v>
      </c>
      <c r="O66">
        <v>387</v>
      </c>
      <c r="P66">
        <v>4</v>
      </c>
      <c r="R66" t="s">
        <v>29</v>
      </c>
      <c r="S66" t="b">
        <v>0</v>
      </c>
      <c r="T66" t="b">
        <v>0</v>
      </c>
      <c r="U66" t="b">
        <v>0</v>
      </c>
      <c r="X66">
        <v>125</v>
      </c>
      <c r="Y66">
        <v>387</v>
      </c>
      <c r="Z66">
        <v>0</v>
      </c>
      <c r="AA66">
        <v>15.27</v>
      </c>
      <c r="AB66">
        <v>16.53</v>
      </c>
      <c r="AC66">
        <v>367</v>
      </c>
      <c r="AD66">
        <v>367</v>
      </c>
      <c r="AG66">
        <f>AG65</f>
        <v>367</v>
      </c>
      <c r="AH66">
        <f t="shared" si="34"/>
        <v>1</v>
      </c>
      <c r="AI66" t="str">
        <f t="shared" si="35"/>
        <v>BQO</v>
      </c>
      <c r="AJ66">
        <f t="shared" si="36"/>
        <v>0</v>
      </c>
      <c r="AK66">
        <f t="shared" si="30"/>
        <v>0</v>
      </c>
    </row>
    <row r="67" spans="1:37" x14ac:dyDescent="0.2">
      <c r="A67">
        <v>1035</v>
      </c>
      <c r="B67" t="s">
        <v>618</v>
      </c>
      <c r="C67" t="s">
        <v>310</v>
      </c>
      <c r="D67">
        <v>7</v>
      </c>
      <c r="E67">
        <v>79</v>
      </c>
      <c r="F67">
        <v>8</v>
      </c>
      <c r="G67">
        <v>92</v>
      </c>
      <c r="H67">
        <v>0</v>
      </c>
      <c r="I67">
        <v>91</v>
      </c>
      <c r="J67">
        <v>0.16</v>
      </c>
      <c r="K67">
        <v>5</v>
      </c>
      <c r="L67" t="b">
        <v>0</v>
      </c>
      <c r="M67" t="b">
        <v>0</v>
      </c>
      <c r="N67">
        <v>125</v>
      </c>
      <c r="O67">
        <v>387</v>
      </c>
      <c r="P67">
        <v>4</v>
      </c>
      <c r="Q67" t="b">
        <v>1</v>
      </c>
      <c r="R67" t="s">
        <v>29</v>
      </c>
      <c r="S67" t="b">
        <v>0</v>
      </c>
      <c r="T67" t="b">
        <v>0</v>
      </c>
      <c r="U67" t="b">
        <v>0</v>
      </c>
      <c r="V67" t="s">
        <v>251</v>
      </c>
      <c r="X67">
        <v>125</v>
      </c>
      <c r="Y67">
        <v>387</v>
      </c>
      <c r="Z67">
        <v>0</v>
      </c>
      <c r="AA67">
        <v>99.46</v>
      </c>
      <c r="AB67">
        <v>101.53</v>
      </c>
      <c r="AC67">
        <v>515.25</v>
      </c>
      <c r="AD67">
        <v>515.25</v>
      </c>
      <c r="AG67">
        <f>AG66</f>
        <v>367</v>
      </c>
      <c r="AH67">
        <f t="shared" si="34"/>
        <v>1.4039509536784742</v>
      </c>
      <c r="AI67" t="str">
        <f t="shared" si="35"/>
        <v>BQO</v>
      </c>
      <c r="AJ67" t="b">
        <f t="shared" si="36"/>
        <v>1</v>
      </c>
      <c r="AK67" t="str">
        <f t="shared" si="30"/>
        <v>concave</v>
      </c>
    </row>
    <row r="68" spans="1:37" x14ac:dyDescent="0.2">
      <c r="A68">
        <v>1036</v>
      </c>
      <c r="B68" t="s">
        <v>619</v>
      </c>
      <c r="C68" t="s">
        <v>33</v>
      </c>
      <c r="D68">
        <v>0</v>
      </c>
      <c r="E68">
        <v>125</v>
      </c>
      <c r="F68">
        <v>9</v>
      </c>
      <c r="G68">
        <v>125</v>
      </c>
      <c r="H68">
        <v>0</v>
      </c>
      <c r="I68">
        <v>94</v>
      </c>
      <c r="J68">
        <v>0.5</v>
      </c>
      <c r="K68">
        <v>9</v>
      </c>
      <c r="L68" t="b">
        <v>0</v>
      </c>
      <c r="M68" t="b">
        <v>0</v>
      </c>
      <c r="N68">
        <v>125</v>
      </c>
      <c r="O68">
        <v>736</v>
      </c>
      <c r="P68">
        <v>4</v>
      </c>
      <c r="Q68" t="b">
        <v>1</v>
      </c>
      <c r="R68" t="s">
        <v>28</v>
      </c>
      <c r="S68" t="b">
        <v>0</v>
      </c>
      <c r="T68" t="b">
        <v>0</v>
      </c>
      <c r="U68" t="b">
        <v>0</v>
      </c>
      <c r="X68">
        <v>125</v>
      </c>
      <c r="Y68">
        <v>736</v>
      </c>
      <c r="Z68">
        <v>0</v>
      </c>
      <c r="AA68">
        <v>0.32</v>
      </c>
      <c r="AB68">
        <v>1.29</v>
      </c>
      <c r="AC68">
        <v>736</v>
      </c>
      <c r="AD68">
        <v>736</v>
      </c>
      <c r="AG68">
        <f>MIN(AC68:AC73)</f>
        <v>730</v>
      </c>
      <c r="AH68">
        <f>AC68/AG68</f>
        <v>1.0082191780821919</v>
      </c>
      <c r="AI68" t="str">
        <f>R68</f>
        <v>A-MILO</v>
      </c>
      <c r="AJ68" t="b">
        <f>Q68</f>
        <v>1</v>
      </c>
      <c r="AK68">
        <f t="shared" si="30"/>
        <v>0</v>
      </c>
    </row>
    <row r="69" spans="1:37" x14ac:dyDescent="0.2">
      <c r="A69">
        <v>1037</v>
      </c>
      <c r="B69" t="s">
        <v>620</v>
      </c>
      <c r="C69" t="s">
        <v>33</v>
      </c>
      <c r="D69">
        <v>0</v>
      </c>
      <c r="E69">
        <v>125</v>
      </c>
      <c r="F69">
        <v>9</v>
      </c>
      <c r="G69">
        <v>125</v>
      </c>
      <c r="H69">
        <v>0</v>
      </c>
      <c r="I69">
        <v>94</v>
      </c>
      <c r="J69">
        <v>0.5</v>
      </c>
      <c r="K69">
        <v>9</v>
      </c>
      <c r="L69" t="b">
        <v>0</v>
      </c>
      <c r="M69" t="b">
        <v>0</v>
      </c>
      <c r="N69">
        <v>125</v>
      </c>
      <c r="O69">
        <v>736</v>
      </c>
      <c r="P69">
        <v>4</v>
      </c>
      <c r="Q69" t="b">
        <v>1</v>
      </c>
      <c r="R69" t="s">
        <v>29</v>
      </c>
      <c r="S69" t="b">
        <v>0</v>
      </c>
      <c r="T69" t="b">
        <v>0</v>
      </c>
      <c r="U69" t="b">
        <v>0</v>
      </c>
      <c r="X69">
        <v>125</v>
      </c>
      <c r="Y69">
        <v>736</v>
      </c>
      <c r="Z69">
        <v>0</v>
      </c>
      <c r="AA69">
        <v>3600.09</v>
      </c>
      <c r="AB69">
        <v>3602.38</v>
      </c>
      <c r="AC69">
        <v>736</v>
      </c>
      <c r="AD69">
        <v>709</v>
      </c>
      <c r="AG69">
        <f>AG68</f>
        <v>730</v>
      </c>
      <c r="AH69">
        <f t="shared" ref="AH69:AH73" si="37">AC69/AG69</f>
        <v>1.0082191780821919</v>
      </c>
      <c r="AI69" t="str">
        <f t="shared" ref="AI69:AI73" si="38">R69</f>
        <v>BQO</v>
      </c>
      <c r="AJ69" t="b">
        <f t="shared" ref="AJ69:AJ73" si="39">Q69</f>
        <v>1</v>
      </c>
      <c r="AK69">
        <f t="shared" si="30"/>
        <v>0</v>
      </c>
    </row>
    <row r="70" spans="1:37" x14ac:dyDescent="0.2">
      <c r="A70">
        <v>1038</v>
      </c>
      <c r="B70" t="s">
        <v>621</v>
      </c>
      <c r="C70" t="s">
        <v>33</v>
      </c>
      <c r="D70">
        <v>0</v>
      </c>
      <c r="E70">
        <v>125</v>
      </c>
      <c r="F70">
        <v>9</v>
      </c>
      <c r="G70">
        <v>125</v>
      </c>
      <c r="H70">
        <v>0</v>
      </c>
      <c r="I70">
        <v>94</v>
      </c>
      <c r="J70">
        <v>0.5</v>
      </c>
      <c r="K70">
        <v>9</v>
      </c>
      <c r="L70" t="b">
        <v>0</v>
      </c>
      <c r="M70" t="b">
        <v>0</v>
      </c>
      <c r="N70">
        <v>125</v>
      </c>
      <c r="O70">
        <v>736</v>
      </c>
      <c r="P70">
        <v>4</v>
      </c>
      <c r="Q70" t="b">
        <v>1</v>
      </c>
      <c r="R70" t="s">
        <v>30</v>
      </c>
      <c r="S70" t="b">
        <v>0</v>
      </c>
      <c r="T70" t="b">
        <v>0</v>
      </c>
      <c r="U70" t="b">
        <v>0</v>
      </c>
      <c r="X70">
        <v>125</v>
      </c>
      <c r="Y70">
        <v>736</v>
      </c>
      <c r="Z70">
        <v>0</v>
      </c>
      <c r="AA70">
        <v>116.32</v>
      </c>
      <c r="AB70">
        <v>117.25</v>
      </c>
      <c r="AC70">
        <v>735.7</v>
      </c>
      <c r="AD70">
        <v>735.7</v>
      </c>
      <c r="AG70">
        <f>AG69</f>
        <v>730</v>
      </c>
      <c r="AH70">
        <f t="shared" si="37"/>
        <v>1.0078082191780822</v>
      </c>
      <c r="AI70" t="str">
        <f t="shared" si="38"/>
        <v>MISDO</v>
      </c>
      <c r="AJ70" t="b">
        <f t="shared" si="39"/>
        <v>1</v>
      </c>
      <c r="AK70">
        <f t="shared" si="30"/>
        <v>0</v>
      </c>
    </row>
    <row r="71" spans="1:37" x14ac:dyDescent="0.2">
      <c r="A71">
        <v>1039</v>
      </c>
      <c r="B71" t="s">
        <v>622</v>
      </c>
      <c r="C71" t="s">
        <v>33</v>
      </c>
      <c r="D71">
        <v>0</v>
      </c>
      <c r="E71">
        <v>125</v>
      </c>
      <c r="F71">
        <v>9</v>
      </c>
      <c r="G71">
        <v>125</v>
      </c>
      <c r="H71">
        <v>0</v>
      </c>
      <c r="I71">
        <v>94</v>
      </c>
      <c r="J71">
        <v>0.5</v>
      </c>
      <c r="K71">
        <v>9</v>
      </c>
      <c r="L71" t="b">
        <v>0</v>
      </c>
      <c r="M71" t="b">
        <v>0</v>
      </c>
      <c r="N71">
        <v>125</v>
      </c>
      <c r="O71">
        <v>736</v>
      </c>
      <c r="P71">
        <v>4</v>
      </c>
      <c r="Q71" t="b">
        <v>1</v>
      </c>
      <c r="R71" t="s">
        <v>31</v>
      </c>
      <c r="S71" t="b">
        <v>0</v>
      </c>
      <c r="T71" t="b">
        <v>0</v>
      </c>
      <c r="U71" t="b">
        <v>0</v>
      </c>
      <c r="X71">
        <v>125</v>
      </c>
      <c r="Y71">
        <v>736</v>
      </c>
      <c r="Z71">
        <v>0</v>
      </c>
      <c r="AA71">
        <v>4058.62</v>
      </c>
      <c r="AB71">
        <v>4062.43</v>
      </c>
      <c r="AC71">
        <v>736</v>
      </c>
      <c r="AD71">
        <v>736</v>
      </c>
      <c r="AG71">
        <f>AG70</f>
        <v>730</v>
      </c>
      <c r="AH71">
        <f t="shared" si="37"/>
        <v>1.0082191780821919</v>
      </c>
      <c r="AI71" t="str">
        <f t="shared" si="38"/>
        <v>RP-MILO</v>
      </c>
      <c r="AJ71" t="b">
        <f t="shared" si="39"/>
        <v>1</v>
      </c>
      <c r="AK71">
        <f t="shared" si="30"/>
        <v>0</v>
      </c>
    </row>
    <row r="72" spans="1:37" x14ac:dyDescent="0.2">
      <c r="A72">
        <v>1040</v>
      </c>
      <c r="B72" t="s">
        <v>623</v>
      </c>
      <c r="C72" t="s">
        <v>189</v>
      </c>
      <c r="D72">
        <v>0</v>
      </c>
      <c r="E72">
        <v>125</v>
      </c>
      <c r="F72">
        <v>9</v>
      </c>
      <c r="G72">
        <v>125</v>
      </c>
      <c r="H72">
        <v>0</v>
      </c>
      <c r="I72">
        <v>94</v>
      </c>
      <c r="J72">
        <v>0.5</v>
      </c>
      <c r="K72">
        <v>9</v>
      </c>
      <c r="L72" t="b">
        <v>0</v>
      </c>
      <c r="M72" t="b">
        <v>0</v>
      </c>
      <c r="N72">
        <v>125</v>
      </c>
      <c r="O72">
        <v>736</v>
      </c>
      <c r="P72">
        <v>4</v>
      </c>
      <c r="R72" t="s">
        <v>29</v>
      </c>
      <c r="S72" t="b">
        <v>0</v>
      </c>
      <c r="T72" t="b">
        <v>0</v>
      </c>
      <c r="U72" t="b">
        <v>0</v>
      </c>
      <c r="X72">
        <v>125</v>
      </c>
      <c r="Y72">
        <v>736</v>
      </c>
      <c r="Z72">
        <v>0</v>
      </c>
      <c r="AA72">
        <v>3605.73</v>
      </c>
      <c r="AB72">
        <v>3606.92</v>
      </c>
      <c r="AC72">
        <v>730</v>
      </c>
      <c r="AD72">
        <v>715</v>
      </c>
      <c r="AG72">
        <f>AG71</f>
        <v>730</v>
      </c>
      <c r="AH72">
        <f t="shared" si="37"/>
        <v>1</v>
      </c>
      <c r="AI72" t="str">
        <f t="shared" si="38"/>
        <v>BQO</v>
      </c>
      <c r="AJ72">
        <f t="shared" si="39"/>
        <v>0</v>
      </c>
      <c r="AK72">
        <f t="shared" si="30"/>
        <v>0</v>
      </c>
    </row>
    <row r="73" spans="1:37" x14ac:dyDescent="0.2">
      <c r="A73">
        <v>1041</v>
      </c>
      <c r="B73" t="s">
        <v>624</v>
      </c>
      <c r="C73" t="s">
        <v>311</v>
      </c>
      <c r="D73">
        <v>0</v>
      </c>
      <c r="E73">
        <v>125</v>
      </c>
      <c r="F73">
        <v>9</v>
      </c>
      <c r="G73">
        <v>125</v>
      </c>
      <c r="H73">
        <v>0</v>
      </c>
      <c r="I73">
        <v>94</v>
      </c>
      <c r="J73">
        <v>0.5</v>
      </c>
      <c r="K73">
        <v>9</v>
      </c>
      <c r="L73" t="b">
        <v>0</v>
      </c>
      <c r="M73" t="b">
        <v>0</v>
      </c>
      <c r="N73">
        <v>125</v>
      </c>
      <c r="O73">
        <v>736</v>
      </c>
      <c r="P73">
        <v>4</v>
      </c>
      <c r="Q73" t="b">
        <v>1</v>
      </c>
      <c r="R73" t="s">
        <v>29</v>
      </c>
      <c r="S73" t="b">
        <v>0</v>
      </c>
      <c r="T73" t="b">
        <v>0</v>
      </c>
      <c r="U73" t="b">
        <v>0</v>
      </c>
      <c r="V73" t="s">
        <v>251</v>
      </c>
      <c r="X73">
        <v>125</v>
      </c>
      <c r="Y73">
        <v>736</v>
      </c>
      <c r="Z73">
        <v>0</v>
      </c>
      <c r="AA73">
        <v>94.72</v>
      </c>
      <c r="AB73">
        <v>97.31</v>
      </c>
      <c r="AC73">
        <v>1071.9000000000001</v>
      </c>
      <c r="AD73">
        <v>1071.9000000000001</v>
      </c>
      <c r="AG73">
        <f>AG72</f>
        <v>730</v>
      </c>
      <c r="AH73">
        <f t="shared" si="37"/>
        <v>1.4683561643835619</v>
      </c>
      <c r="AI73" t="str">
        <f t="shared" si="38"/>
        <v>BQO</v>
      </c>
      <c r="AJ73" t="b">
        <f t="shared" si="39"/>
        <v>1</v>
      </c>
      <c r="AK73" t="str">
        <f t="shared" si="30"/>
        <v>concave</v>
      </c>
    </row>
    <row r="74" spans="1:37" x14ac:dyDescent="0.2">
      <c r="A74">
        <v>1044</v>
      </c>
      <c r="B74" t="s">
        <v>625</v>
      </c>
      <c r="C74" t="s">
        <v>34</v>
      </c>
      <c r="D74">
        <v>0</v>
      </c>
      <c r="E74">
        <v>128</v>
      </c>
      <c r="F74">
        <v>20</v>
      </c>
      <c r="G74">
        <v>128</v>
      </c>
      <c r="H74">
        <v>1</v>
      </c>
      <c r="I74">
        <v>96</v>
      </c>
      <c r="J74">
        <v>0.39</v>
      </c>
      <c r="K74">
        <v>14</v>
      </c>
      <c r="L74" t="b">
        <v>0</v>
      </c>
      <c r="M74" t="b">
        <v>0</v>
      </c>
      <c r="N74">
        <v>128</v>
      </c>
      <c r="O74">
        <v>1170</v>
      </c>
      <c r="P74">
        <v>4</v>
      </c>
      <c r="Q74" t="b">
        <v>1</v>
      </c>
      <c r="R74" t="s">
        <v>28</v>
      </c>
      <c r="S74" t="b">
        <v>0</v>
      </c>
      <c r="T74" t="b">
        <v>0</v>
      </c>
      <c r="U74" t="b">
        <v>0</v>
      </c>
      <c r="X74">
        <v>128</v>
      </c>
      <c r="Y74">
        <v>1170</v>
      </c>
      <c r="Z74">
        <v>0</v>
      </c>
      <c r="AA74">
        <v>0.38</v>
      </c>
      <c r="AB74">
        <v>1.23</v>
      </c>
      <c r="AC74">
        <v>1170</v>
      </c>
      <c r="AD74">
        <v>1170</v>
      </c>
      <c r="AG74">
        <f>MIN(AC74:AC79)</f>
        <v>1029.07</v>
      </c>
      <c r="AH74">
        <f>AC74/AG74</f>
        <v>1.1369488956047695</v>
      </c>
      <c r="AI74" t="str">
        <f>R74</f>
        <v>A-MILO</v>
      </c>
      <c r="AJ74" t="b">
        <f>Q74</f>
        <v>1</v>
      </c>
      <c r="AK74">
        <f t="shared" si="30"/>
        <v>0</v>
      </c>
    </row>
    <row r="75" spans="1:37" x14ac:dyDescent="0.2">
      <c r="A75">
        <v>1045</v>
      </c>
      <c r="B75" t="s">
        <v>626</v>
      </c>
      <c r="C75" t="s">
        <v>34</v>
      </c>
      <c r="D75">
        <v>0</v>
      </c>
      <c r="E75">
        <v>128</v>
      </c>
      <c r="F75">
        <v>20</v>
      </c>
      <c r="G75">
        <v>128</v>
      </c>
      <c r="H75">
        <v>1</v>
      </c>
      <c r="I75">
        <v>96</v>
      </c>
      <c r="J75">
        <v>0.39</v>
      </c>
      <c r="K75">
        <v>14</v>
      </c>
      <c r="L75" t="b">
        <v>0</v>
      </c>
      <c r="M75" t="b">
        <v>0</v>
      </c>
      <c r="N75">
        <v>128</v>
      </c>
      <c r="O75">
        <v>1170</v>
      </c>
      <c r="P75">
        <v>4</v>
      </c>
      <c r="Q75" t="b">
        <v>1</v>
      </c>
      <c r="R75" t="s">
        <v>29</v>
      </c>
      <c r="S75" t="b">
        <v>0</v>
      </c>
      <c r="T75" t="b">
        <v>0</v>
      </c>
      <c r="U75" t="b">
        <v>0</v>
      </c>
      <c r="X75">
        <v>128</v>
      </c>
      <c r="Y75">
        <v>1170</v>
      </c>
      <c r="Z75">
        <v>0</v>
      </c>
      <c r="AA75">
        <v>3600.12</v>
      </c>
      <c r="AB75">
        <v>3601.04</v>
      </c>
      <c r="AC75">
        <v>1050.8</v>
      </c>
      <c r="AD75">
        <v>1008.95</v>
      </c>
      <c r="AG75">
        <f>AG74</f>
        <v>1029.07</v>
      </c>
      <c r="AH75">
        <f t="shared" ref="AH75:AH79" si="40">AC75/AG75</f>
        <v>1.0211161534200783</v>
      </c>
      <c r="AI75" t="str">
        <f t="shared" ref="AI75:AI79" si="41">R75</f>
        <v>BQO</v>
      </c>
      <c r="AJ75" t="b">
        <f t="shared" ref="AJ75:AJ79" si="42">Q75</f>
        <v>1</v>
      </c>
      <c r="AK75">
        <f t="shared" si="30"/>
        <v>0</v>
      </c>
    </row>
    <row r="76" spans="1:37" x14ac:dyDescent="0.2">
      <c r="A76">
        <v>1046</v>
      </c>
      <c r="B76" t="s">
        <v>627</v>
      </c>
      <c r="C76" t="s">
        <v>34</v>
      </c>
      <c r="D76">
        <v>0</v>
      </c>
      <c r="E76">
        <v>128</v>
      </c>
      <c r="F76">
        <v>20</v>
      </c>
      <c r="G76">
        <v>128</v>
      </c>
      <c r="H76">
        <v>1</v>
      </c>
      <c r="I76">
        <v>95</v>
      </c>
      <c r="J76">
        <v>0.39</v>
      </c>
      <c r="K76">
        <v>14</v>
      </c>
      <c r="L76" t="b">
        <v>0</v>
      </c>
      <c r="M76" t="b">
        <v>0</v>
      </c>
      <c r="N76">
        <v>128</v>
      </c>
      <c r="O76">
        <v>1170</v>
      </c>
      <c r="P76">
        <v>4</v>
      </c>
      <c r="Q76" t="b">
        <v>1</v>
      </c>
      <c r="R76" t="s">
        <v>30</v>
      </c>
      <c r="S76" t="b">
        <v>0</v>
      </c>
      <c r="T76" t="b">
        <v>0</v>
      </c>
      <c r="U76" t="b">
        <v>0</v>
      </c>
      <c r="X76">
        <v>128</v>
      </c>
      <c r="Y76">
        <v>1170</v>
      </c>
      <c r="Z76">
        <v>0</v>
      </c>
      <c r="AA76">
        <v>155.49</v>
      </c>
      <c r="AB76">
        <v>156.53</v>
      </c>
      <c r="AC76">
        <v>1029.07</v>
      </c>
      <c r="AD76">
        <v>1029.07</v>
      </c>
      <c r="AG76">
        <f>AG75</f>
        <v>1029.07</v>
      </c>
      <c r="AH76">
        <f t="shared" si="40"/>
        <v>1</v>
      </c>
      <c r="AI76" t="str">
        <f t="shared" si="41"/>
        <v>MISDO</v>
      </c>
      <c r="AJ76" t="b">
        <f t="shared" si="42"/>
        <v>1</v>
      </c>
      <c r="AK76">
        <f t="shared" si="30"/>
        <v>0</v>
      </c>
    </row>
    <row r="77" spans="1:37" x14ac:dyDescent="0.2">
      <c r="A77">
        <v>1047</v>
      </c>
      <c r="B77" t="s">
        <v>628</v>
      </c>
      <c r="C77" t="s">
        <v>34</v>
      </c>
      <c r="D77">
        <v>0</v>
      </c>
      <c r="E77">
        <v>128</v>
      </c>
      <c r="F77">
        <v>20</v>
      </c>
      <c r="G77">
        <v>128</v>
      </c>
      <c r="H77">
        <v>1</v>
      </c>
      <c r="I77">
        <v>96</v>
      </c>
      <c r="J77">
        <v>0.39</v>
      </c>
      <c r="K77">
        <v>14</v>
      </c>
      <c r="L77" t="b">
        <v>0</v>
      </c>
      <c r="M77" t="b">
        <v>0</v>
      </c>
      <c r="N77">
        <v>128</v>
      </c>
      <c r="O77">
        <v>1170</v>
      </c>
      <c r="P77">
        <v>4</v>
      </c>
      <c r="Q77" t="b">
        <v>1</v>
      </c>
      <c r="R77" t="s">
        <v>31</v>
      </c>
      <c r="S77" t="b">
        <v>0</v>
      </c>
      <c r="T77" t="b">
        <v>0</v>
      </c>
      <c r="U77" t="b">
        <v>0</v>
      </c>
      <c r="X77">
        <v>128</v>
      </c>
      <c r="Y77">
        <v>1170</v>
      </c>
      <c r="Z77">
        <v>0</v>
      </c>
      <c r="AA77">
        <v>3552.15</v>
      </c>
      <c r="AB77">
        <v>3553.27</v>
      </c>
      <c r="AC77">
        <v>1064.0899999999999</v>
      </c>
      <c r="AD77">
        <v>1064.0899999999999</v>
      </c>
      <c r="AG77">
        <f>AG76</f>
        <v>1029.07</v>
      </c>
      <c r="AH77">
        <f t="shared" si="40"/>
        <v>1.0340307267727171</v>
      </c>
      <c r="AI77" t="str">
        <f t="shared" si="41"/>
        <v>RP-MILO</v>
      </c>
      <c r="AJ77" t="b">
        <f t="shared" si="42"/>
        <v>1</v>
      </c>
      <c r="AK77">
        <f t="shared" si="30"/>
        <v>0</v>
      </c>
    </row>
    <row r="78" spans="1:37" x14ac:dyDescent="0.2">
      <c r="A78">
        <v>1048</v>
      </c>
      <c r="B78" t="s">
        <v>629</v>
      </c>
      <c r="C78" t="s">
        <v>190</v>
      </c>
      <c r="D78">
        <v>0</v>
      </c>
      <c r="E78">
        <v>128</v>
      </c>
      <c r="F78">
        <v>20</v>
      </c>
      <c r="G78">
        <v>128</v>
      </c>
      <c r="H78">
        <v>1</v>
      </c>
      <c r="I78">
        <v>95</v>
      </c>
      <c r="J78">
        <v>0.39</v>
      </c>
      <c r="K78">
        <v>14</v>
      </c>
      <c r="L78" t="b">
        <v>0</v>
      </c>
      <c r="M78" t="b">
        <v>0</v>
      </c>
      <c r="N78">
        <v>128</v>
      </c>
      <c r="O78">
        <v>1170</v>
      </c>
      <c r="P78">
        <v>4</v>
      </c>
      <c r="R78" t="s">
        <v>29</v>
      </c>
      <c r="S78" t="b">
        <v>0</v>
      </c>
      <c r="T78" t="b">
        <v>0</v>
      </c>
      <c r="U78" t="b">
        <v>0</v>
      </c>
      <c r="X78">
        <v>128</v>
      </c>
      <c r="Y78">
        <v>1170</v>
      </c>
      <c r="Z78">
        <v>0</v>
      </c>
      <c r="AA78">
        <v>3600.1</v>
      </c>
      <c r="AB78">
        <v>3601.23</v>
      </c>
      <c r="AC78">
        <v>1031</v>
      </c>
      <c r="AD78">
        <v>1014</v>
      </c>
      <c r="AG78">
        <f>AG77</f>
        <v>1029.07</v>
      </c>
      <c r="AH78">
        <f t="shared" si="40"/>
        <v>1.0018754798021514</v>
      </c>
      <c r="AI78" t="str">
        <f t="shared" si="41"/>
        <v>BQO</v>
      </c>
      <c r="AJ78">
        <f t="shared" si="42"/>
        <v>0</v>
      </c>
      <c r="AK78">
        <f t="shared" si="30"/>
        <v>0</v>
      </c>
    </row>
    <row r="79" spans="1:37" x14ac:dyDescent="0.2">
      <c r="A79">
        <v>1049</v>
      </c>
      <c r="B79" t="s">
        <v>630</v>
      </c>
      <c r="C79" t="s">
        <v>312</v>
      </c>
      <c r="D79">
        <v>0</v>
      </c>
      <c r="E79">
        <v>128</v>
      </c>
      <c r="F79">
        <v>20</v>
      </c>
      <c r="G79">
        <v>128</v>
      </c>
      <c r="H79">
        <v>1</v>
      </c>
      <c r="I79">
        <v>96</v>
      </c>
      <c r="J79">
        <v>0.39</v>
      </c>
      <c r="K79">
        <v>14</v>
      </c>
      <c r="L79" t="b">
        <v>0</v>
      </c>
      <c r="M79" t="b">
        <v>0</v>
      </c>
      <c r="N79">
        <v>128</v>
      </c>
      <c r="O79">
        <v>1170</v>
      </c>
      <c r="P79">
        <v>4</v>
      </c>
      <c r="Q79" t="b">
        <v>1</v>
      </c>
      <c r="R79" t="s">
        <v>29</v>
      </c>
      <c r="S79" t="b">
        <v>0</v>
      </c>
      <c r="T79" t="b">
        <v>0</v>
      </c>
      <c r="U79" t="b">
        <v>0</v>
      </c>
      <c r="V79" t="s">
        <v>251</v>
      </c>
      <c r="X79">
        <v>128</v>
      </c>
      <c r="Y79">
        <v>1170</v>
      </c>
      <c r="Z79">
        <v>0</v>
      </c>
      <c r="AA79">
        <v>67.760000000000005</v>
      </c>
      <c r="AB79">
        <v>69.92</v>
      </c>
      <c r="AC79">
        <v>1279.0899999999999</v>
      </c>
      <c r="AD79">
        <v>1279.0899999999999</v>
      </c>
      <c r="AG79">
        <f>AG78</f>
        <v>1029.07</v>
      </c>
      <c r="AH79">
        <f t="shared" si="40"/>
        <v>1.2429572332300038</v>
      </c>
      <c r="AI79" t="str">
        <f t="shared" si="41"/>
        <v>BQO</v>
      </c>
      <c r="AJ79" t="b">
        <f t="shared" si="42"/>
        <v>1</v>
      </c>
      <c r="AK79" t="str">
        <f t="shared" si="30"/>
        <v>concave</v>
      </c>
    </row>
    <row r="80" spans="1:37" x14ac:dyDescent="0.2">
      <c r="A80">
        <v>1050</v>
      </c>
      <c r="B80" t="s">
        <v>631</v>
      </c>
      <c r="C80" t="s">
        <v>35</v>
      </c>
      <c r="D80">
        <v>11</v>
      </c>
      <c r="E80">
        <v>105</v>
      </c>
      <c r="F80">
        <v>11</v>
      </c>
      <c r="G80">
        <v>138</v>
      </c>
      <c r="H80">
        <v>0</v>
      </c>
      <c r="I80">
        <v>66</v>
      </c>
      <c r="J80">
        <v>0.45</v>
      </c>
      <c r="K80">
        <v>5</v>
      </c>
      <c r="L80" t="b">
        <v>0</v>
      </c>
      <c r="M80" t="b">
        <v>0</v>
      </c>
      <c r="N80">
        <v>138</v>
      </c>
      <c r="O80">
        <v>493</v>
      </c>
      <c r="P80">
        <v>4</v>
      </c>
      <c r="Q80" t="b">
        <v>1</v>
      </c>
      <c r="R80" t="s">
        <v>28</v>
      </c>
      <c r="S80" t="b">
        <v>0</v>
      </c>
      <c r="T80" t="b">
        <v>0</v>
      </c>
      <c r="U80" t="b">
        <v>0</v>
      </c>
      <c r="X80">
        <v>138</v>
      </c>
      <c r="Y80">
        <v>493</v>
      </c>
      <c r="Z80">
        <v>0</v>
      </c>
      <c r="AA80">
        <v>0.23</v>
      </c>
      <c r="AB80">
        <v>1.25</v>
      </c>
      <c r="AC80">
        <v>493</v>
      </c>
      <c r="AD80">
        <v>493</v>
      </c>
      <c r="AG80">
        <f>MIN(AC80:AC85)</f>
        <v>464</v>
      </c>
      <c r="AH80">
        <f>AC80/AG80</f>
        <v>1.0625</v>
      </c>
      <c r="AI80" t="str">
        <f>R80</f>
        <v>A-MILO</v>
      </c>
      <c r="AJ80" t="b">
        <f>Q80</f>
        <v>1</v>
      </c>
      <c r="AK80">
        <f t="shared" ref="AK80:AK91" si="43">V80</f>
        <v>0</v>
      </c>
    </row>
    <row r="81" spans="1:37" x14ac:dyDescent="0.2">
      <c r="A81">
        <v>1051</v>
      </c>
      <c r="B81" t="s">
        <v>632</v>
      </c>
      <c r="C81" t="s">
        <v>35</v>
      </c>
      <c r="D81">
        <v>11</v>
      </c>
      <c r="E81">
        <v>105</v>
      </c>
      <c r="F81">
        <v>11</v>
      </c>
      <c r="G81">
        <v>138</v>
      </c>
      <c r="H81">
        <v>0</v>
      </c>
      <c r="I81">
        <v>66</v>
      </c>
      <c r="J81">
        <v>0.45</v>
      </c>
      <c r="K81">
        <v>5</v>
      </c>
      <c r="L81" t="b">
        <v>0</v>
      </c>
      <c r="M81" t="b">
        <v>0</v>
      </c>
      <c r="N81">
        <v>138</v>
      </c>
      <c r="O81">
        <v>493</v>
      </c>
      <c r="P81">
        <v>4</v>
      </c>
      <c r="Q81" t="b">
        <v>1</v>
      </c>
      <c r="R81" t="s">
        <v>29</v>
      </c>
      <c r="S81" t="b">
        <v>0</v>
      </c>
      <c r="T81" t="b">
        <v>0</v>
      </c>
      <c r="U81" t="b">
        <v>0</v>
      </c>
      <c r="X81">
        <v>138</v>
      </c>
      <c r="Y81">
        <v>493</v>
      </c>
      <c r="Z81">
        <v>0</v>
      </c>
      <c r="AA81">
        <v>2549.64</v>
      </c>
      <c r="AB81">
        <v>2550.81</v>
      </c>
      <c r="AC81">
        <v>464</v>
      </c>
      <c r="AD81">
        <v>464</v>
      </c>
      <c r="AG81">
        <f>AG80</f>
        <v>464</v>
      </c>
      <c r="AH81">
        <f t="shared" ref="AH81:AH85" si="44">AC81/AG81</f>
        <v>1</v>
      </c>
      <c r="AI81" t="str">
        <f t="shared" ref="AI81:AI85" si="45">R81</f>
        <v>BQO</v>
      </c>
      <c r="AJ81" t="b">
        <f t="shared" ref="AJ81:AJ85" si="46">Q81</f>
        <v>1</v>
      </c>
      <c r="AK81">
        <f t="shared" si="43"/>
        <v>0</v>
      </c>
    </row>
    <row r="82" spans="1:37" x14ac:dyDescent="0.2">
      <c r="A82">
        <v>1052</v>
      </c>
      <c r="B82" t="s">
        <v>633</v>
      </c>
      <c r="C82" t="s">
        <v>35</v>
      </c>
      <c r="D82">
        <v>11</v>
      </c>
      <c r="E82">
        <v>105</v>
      </c>
      <c r="F82">
        <v>11</v>
      </c>
      <c r="G82">
        <v>138</v>
      </c>
      <c r="H82">
        <v>0</v>
      </c>
      <c r="I82">
        <v>66</v>
      </c>
      <c r="J82">
        <v>0.45</v>
      </c>
      <c r="K82">
        <v>5</v>
      </c>
      <c r="L82" t="b">
        <v>0</v>
      </c>
      <c r="M82" t="b">
        <v>0</v>
      </c>
      <c r="N82">
        <v>138</v>
      </c>
      <c r="O82">
        <v>493</v>
      </c>
      <c r="P82">
        <v>4</v>
      </c>
      <c r="Q82" t="b">
        <v>1</v>
      </c>
      <c r="R82" t="s">
        <v>30</v>
      </c>
      <c r="S82" t="b">
        <v>0</v>
      </c>
      <c r="T82" t="b">
        <v>0</v>
      </c>
      <c r="U82" t="b">
        <v>0</v>
      </c>
      <c r="X82">
        <v>138</v>
      </c>
      <c r="Y82">
        <v>493</v>
      </c>
      <c r="Z82">
        <v>0</v>
      </c>
      <c r="AA82">
        <v>193.9</v>
      </c>
      <c r="AB82">
        <v>194.85</v>
      </c>
      <c r="AC82">
        <v>470.39</v>
      </c>
      <c r="AD82">
        <v>470.39</v>
      </c>
      <c r="AG82">
        <f>AG81</f>
        <v>464</v>
      </c>
      <c r="AH82">
        <f t="shared" si="44"/>
        <v>1.0137715517241379</v>
      </c>
      <c r="AI82" t="str">
        <f t="shared" si="45"/>
        <v>MISDO</v>
      </c>
      <c r="AJ82" t="b">
        <f t="shared" si="46"/>
        <v>1</v>
      </c>
      <c r="AK82">
        <f t="shared" si="43"/>
        <v>0</v>
      </c>
    </row>
    <row r="83" spans="1:37" x14ac:dyDescent="0.2">
      <c r="A83">
        <v>1053</v>
      </c>
      <c r="B83" t="s">
        <v>634</v>
      </c>
      <c r="C83" t="s">
        <v>35</v>
      </c>
      <c r="D83">
        <v>11</v>
      </c>
      <c r="E83">
        <v>105</v>
      </c>
      <c r="F83">
        <v>11</v>
      </c>
      <c r="G83">
        <v>138</v>
      </c>
      <c r="H83">
        <v>0</v>
      </c>
      <c r="I83">
        <v>66</v>
      </c>
      <c r="J83">
        <v>0.45</v>
      </c>
      <c r="K83">
        <v>5</v>
      </c>
      <c r="L83" t="b">
        <v>0</v>
      </c>
      <c r="M83" t="b">
        <v>0</v>
      </c>
      <c r="N83">
        <v>138</v>
      </c>
      <c r="O83">
        <v>493</v>
      </c>
      <c r="P83">
        <v>4</v>
      </c>
      <c r="Q83" t="b">
        <v>1</v>
      </c>
      <c r="R83" t="s">
        <v>31</v>
      </c>
      <c r="S83" t="b">
        <v>0</v>
      </c>
      <c r="T83" t="b">
        <v>0</v>
      </c>
      <c r="U83" t="b">
        <v>0</v>
      </c>
      <c r="X83">
        <v>138</v>
      </c>
      <c r="Y83">
        <v>493</v>
      </c>
      <c r="Z83">
        <v>0</v>
      </c>
      <c r="AA83">
        <v>4.8600000000000003</v>
      </c>
      <c r="AB83">
        <v>5.91</v>
      </c>
      <c r="AC83">
        <v>470.44</v>
      </c>
      <c r="AD83">
        <v>470.44</v>
      </c>
      <c r="AG83">
        <f>AG82</f>
        <v>464</v>
      </c>
      <c r="AH83">
        <f t="shared" si="44"/>
        <v>1.0138793103448276</v>
      </c>
      <c r="AI83" t="str">
        <f t="shared" si="45"/>
        <v>RP-MILO</v>
      </c>
      <c r="AJ83" t="b">
        <f t="shared" si="46"/>
        <v>1</v>
      </c>
      <c r="AK83">
        <f t="shared" si="43"/>
        <v>0</v>
      </c>
    </row>
    <row r="84" spans="1:37" x14ac:dyDescent="0.2">
      <c r="A84">
        <v>1054</v>
      </c>
      <c r="B84" t="s">
        <v>635</v>
      </c>
      <c r="C84" t="s">
        <v>191</v>
      </c>
      <c r="D84">
        <v>11</v>
      </c>
      <c r="E84">
        <v>105</v>
      </c>
      <c r="F84">
        <v>11</v>
      </c>
      <c r="G84">
        <v>138</v>
      </c>
      <c r="H84">
        <v>0</v>
      </c>
      <c r="I84">
        <v>66</v>
      </c>
      <c r="J84">
        <v>0.45</v>
      </c>
      <c r="K84">
        <v>5</v>
      </c>
      <c r="L84" t="b">
        <v>0</v>
      </c>
      <c r="M84" t="b">
        <v>0</v>
      </c>
      <c r="N84">
        <v>138</v>
      </c>
      <c r="O84">
        <v>493</v>
      </c>
      <c r="P84">
        <v>4</v>
      </c>
      <c r="R84" t="s">
        <v>29</v>
      </c>
      <c r="S84" t="b">
        <v>0</v>
      </c>
      <c r="T84" t="b">
        <v>0</v>
      </c>
      <c r="U84" t="b">
        <v>0</v>
      </c>
      <c r="X84">
        <v>138</v>
      </c>
      <c r="Y84">
        <v>493</v>
      </c>
      <c r="Z84">
        <v>0</v>
      </c>
      <c r="AA84">
        <v>24.99</v>
      </c>
      <c r="AB84">
        <v>26.13</v>
      </c>
      <c r="AC84">
        <v>464</v>
      </c>
      <c r="AD84">
        <v>464</v>
      </c>
      <c r="AG84">
        <f>AG83</f>
        <v>464</v>
      </c>
      <c r="AH84">
        <f t="shared" si="44"/>
        <v>1</v>
      </c>
      <c r="AI84" t="str">
        <f t="shared" si="45"/>
        <v>BQO</v>
      </c>
      <c r="AJ84">
        <f t="shared" si="46"/>
        <v>0</v>
      </c>
      <c r="AK84">
        <f t="shared" si="43"/>
        <v>0</v>
      </c>
    </row>
    <row r="85" spans="1:37" x14ac:dyDescent="0.2">
      <c r="A85">
        <v>1055</v>
      </c>
      <c r="B85" t="s">
        <v>636</v>
      </c>
      <c r="C85" t="s">
        <v>313</v>
      </c>
      <c r="D85">
        <v>11</v>
      </c>
      <c r="E85">
        <v>105</v>
      </c>
      <c r="F85">
        <v>11</v>
      </c>
      <c r="G85">
        <v>138</v>
      </c>
      <c r="H85">
        <v>0</v>
      </c>
      <c r="I85">
        <v>66</v>
      </c>
      <c r="J85">
        <v>0.45</v>
      </c>
      <c r="K85">
        <v>5</v>
      </c>
      <c r="L85" t="b">
        <v>0</v>
      </c>
      <c r="M85" t="b">
        <v>0</v>
      </c>
      <c r="N85">
        <v>138</v>
      </c>
      <c r="O85">
        <v>493</v>
      </c>
      <c r="P85">
        <v>4</v>
      </c>
      <c r="Q85" t="b">
        <v>1</v>
      </c>
      <c r="R85" t="s">
        <v>29</v>
      </c>
      <c r="S85" t="b">
        <v>0</v>
      </c>
      <c r="T85" t="b">
        <v>0</v>
      </c>
      <c r="U85" t="b">
        <v>0</v>
      </c>
      <c r="V85" t="s">
        <v>251</v>
      </c>
      <c r="X85">
        <v>138</v>
      </c>
      <c r="Y85">
        <v>493</v>
      </c>
      <c r="Z85">
        <v>0</v>
      </c>
      <c r="AA85">
        <v>138.51</v>
      </c>
      <c r="AB85">
        <v>140.62</v>
      </c>
      <c r="AC85">
        <v>697.5</v>
      </c>
      <c r="AD85">
        <v>697.5</v>
      </c>
      <c r="AG85">
        <f>AG84</f>
        <v>464</v>
      </c>
      <c r="AH85">
        <f t="shared" si="44"/>
        <v>1.5032327586206897</v>
      </c>
      <c r="AI85" t="str">
        <f t="shared" si="45"/>
        <v>BQO</v>
      </c>
      <c r="AJ85" t="b">
        <f t="shared" si="46"/>
        <v>1</v>
      </c>
      <c r="AK85" t="str">
        <f t="shared" si="43"/>
        <v>concave</v>
      </c>
    </row>
    <row r="86" spans="1:37" x14ac:dyDescent="0.2">
      <c r="A86">
        <v>1056</v>
      </c>
      <c r="B86" t="s">
        <v>637</v>
      </c>
      <c r="C86" t="s">
        <v>36</v>
      </c>
      <c r="D86">
        <v>0</v>
      </c>
      <c r="E86">
        <v>149</v>
      </c>
      <c r="F86">
        <v>6</v>
      </c>
      <c r="G86">
        <v>149</v>
      </c>
      <c r="H86">
        <v>0</v>
      </c>
      <c r="I86">
        <v>88</v>
      </c>
      <c r="J86">
        <v>0.36</v>
      </c>
      <c r="K86">
        <v>5</v>
      </c>
      <c r="L86" t="b">
        <v>0</v>
      </c>
      <c r="M86" t="b">
        <v>0</v>
      </c>
      <c r="N86">
        <v>149</v>
      </c>
      <c r="O86">
        <v>541</v>
      </c>
      <c r="P86">
        <v>4</v>
      </c>
      <c r="Q86" t="b">
        <v>1</v>
      </c>
      <c r="R86" t="s">
        <v>28</v>
      </c>
      <c r="S86" t="b">
        <v>0</v>
      </c>
      <c r="T86" t="b">
        <v>0</v>
      </c>
      <c r="U86" t="b">
        <v>0</v>
      </c>
      <c r="X86">
        <v>149</v>
      </c>
      <c r="Y86">
        <v>541</v>
      </c>
      <c r="Z86">
        <v>0</v>
      </c>
      <c r="AA86">
        <v>0.28000000000000003</v>
      </c>
      <c r="AB86">
        <v>1.3</v>
      </c>
      <c r="AC86">
        <v>541</v>
      </c>
      <c r="AD86">
        <v>541</v>
      </c>
      <c r="AG86">
        <f>MIN(AC86:AC91)</f>
        <v>541</v>
      </c>
      <c r="AH86">
        <f>AC86/AG86</f>
        <v>1</v>
      </c>
      <c r="AI86" t="str">
        <f>R86</f>
        <v>A-MILO</v>
      </c>
      <c r="AJ86" t="b">
        <f>Q86</f>
        <v>1</v>
      </c>
      <c r="AK86">
        <f t="shared" si="43"/>
        <v>0</v>
      </c>
    </row>
    <row r="87" spans="1:37" x14ac:dyDescent="0.2">
      <c r="A87">
        <v>1057</v>
      </c>
      <c r="B87" t="s">
        <v>638</v>
      </c>
      <c r="C87" t="s">
        <v>36</v>
      </c>
      <c r="D87">
        <v>0</v>
      </c>
      <c r="E87">
        <v>149</v>
      </c>
      <c r="F87">
        <v>6</v>
      </c>
      <c r="G87">
        <v>149</v>
      </c>
      <c r="H87">
        <v>0</v>
      </c>
      <c r="I87">
        <v>88</v>
      </c>
      <c r="J87">
        <v>0.36</v>
      </c>
      <c r="K87">
        <v>5</v>
      </c>
      <c r="L87" t="b">
        <v>0</v>
      </c>
      <c r="M87" t="b">
        <v>0</v>
      </c>
      <c r="N87">
        <v>149</v>
      </c>
      <c r="O87">
        <v>541</v>
      </c>
      <c r="P87">
        <v>4</v>
      </c>
      <c r="Q87" t="b">
        <v>1</v>
      </c>
      <c r="R87" t="s">
        <v>29</v>
      </c>
      <c r="S87" t="b">
        <v>0</v>
      </c>
      <c r="T87" t="b">
        <v>0</v>
      </c>
      <c r="U87" t="b">
        <v>0</v>
      </c>
      <c r="X87">
        <v>149</v>
      </c>
      <c r="Y87">
        <v>541</v>
      </c>
      <c r="Z87">
        <v>0</v>
      </c>
      <c r="AA87">
        <v>3600.08</v>
      </c>
      <c r="AB87">
        <v>3611.01</v>
      </c>
      <c r="AC87">
        <v>541</v>
      </c>
      <c r="AD87">
        <v>540</v>
      </c>
      <c r="AG87">
        <f>AG86</f>
        <v>541</v>
      </c>
      <c r="AH87">
        <f t="shared" ref="AH87:AH91" si="47">AC87/AG87</f>
        <v>1</v>
      </c>
      <c r="AI87" t="str">
        <f t="shared" ref="AI87:AI91" si="48">R87</f>
        <v>BQO</v>
      </c>
      <c r="AJ87" t="b">
        <f t="shared" ref="AJ87:AJ91" si="49">Q87</f>
        <v>1</v>
      </c>
      <c r="AK87">
        <f t="shared" si="43"/>
        <v>0</v>
      </c>
    </row>
    <row r="88" spans="1:37" x14ac:dyDescent="0.2">
      <c r="A88">
        <v>1058</v>
      </c>
      <c r="B88" t="s">
        <v>639</v>
      </c>
      <c r="C88" t="s">
        <v>36</v>
      </c>
      <c r="D88">
        <v>0</v>
      </c>
      <c r="E88">
        <v>149</v>
      </c>
      <c r="F88">
        <v>6</v>
      </c>
      <c r="G88">
        <v>149</v>
      </c>
      <c r="H88">
        <v>0</v>
      </c>
      <c r="I88">
        <v>88</v>
      </c>
      <c r="J88">
        <v>0.36</v>
      </c>
      <c r="K88">
        <v>5</v>
      </c>
      <c r="L88" t="b">
        <v>0</v>
      </c>
      <c r="M88" t="b">
        <v>0</v>
      </c>
      <c r="N88">
        <v>149</v>
      </c>
      <c r="O88">
        <v>541</v>
      </c>
      <c r="P88">
        <v>4</v>
      </c>
      <c r="Q88" t="b">
        <v>1</v>
      </c>
      <c r="R88" t="s">
        <v>30</v>
      </c>
      <c r="S88" t="b">
        <v>0</v>
      </c>
      <c r="T88" t="b">
        <v>0</v>
      </c>
      <c r="U88" t="b">
        <v>0</v>
      </c>
      <c r="X88">
        <v>149</v>
      </c>
      <c r="Y88">
        <v>541</v>
      </c>
      <c r="Z88">
        <v>0</v>
      </c>
      <c r="AA88">
        <v>134.03</v>
      </c>
      <c r="AB88">
        <v>135.08000000000001</v>
      </c>
      <c r="AC88">
        <v>541</v>
      </c>
      <c r="AD88">
        <v>541</v>
      </c>
      <c r="AG88">
        <f>AG87</f>
        <v>541</v>
      </c>
      <c r="AH88">
        <f t="shared" si="47"/>
        <v>1</v>
      </c>
      <c r="AI88" t="str">
        <f t="shared" si="48"/>
        <v>MISDO</v>
      </c>
      <c r="AJ88" t="b">
        <f t="shared" si="49"/>
        <v>1</v>
      </c>
      <c r="AK88">
        <f t="shared" si="43"/>
        <v>0</v>
      </c>
    </row>
    <row r="89" spans="1:37" x14ac:dyDescent="0.2">
      <c r="A89">
        <v>1059</v>
      </c>
      <c r="B89" t="s">
        <v>640</v>
      </c>
      <c r="C89" t="s">
        <v>36</v>
      </c>
      <c r="D89">
        <v>0</v>
      </c>
      <c r="E89">
        <v>149</v>
      </c>
      <c r="F89">
        <v>6</v>
      </c>
      <c r="G89">
        <v>149</v>
      </c>
      <c r="H89">
        <v>0</v>
      </c>
      <c r="I89">
        <v>88</v>
      </c>
      <c r="J89">
        <v>0.36</v>
      </c>
      <c r="K89">
        <v>5</v>
      </c>
      <c r="L89" t="b">
        <v>0</v>
      </c>
      <c r="M89" t="b">
        <v>0</v>
      </c>
      <c r="N89">
        <v>149</v>
      </c>
      <c r="O89">
        <v>541</v>
      </c>
      <c r="P89">
        <v>4</v>
      </c>
      <c r="Q89" t="b">
        <v>1</v>
      </c>
      <c r="R89" t="s">
        <v>31</v>
      </c>
      <c r="S89" t="b">
        <v>0</v>
      </c>
      <c r="T89" t="b">
        <v>0</v>
      </c>
      <c r="U89" t="b">
        <v>0</v>
      </c>
      <c r="X89">
        <v>149</v>
      </c>
      <c r="Y89">
        <v>541</v>
      </c>
      <c r="Z89">
        <v>0</v>
      </c>
      <c r="AA89">
        <v>1836.21</v>
      </c>
      <c r="AB89">
        <v>1840.03</v>
      </c>
      <c r="AC89">
        <v>541</v>
      </c>
      <c r="AD89">
        <v>541</v>
      </c>
      <c r="AG89">
        <f>AG88</f>
        <v>541</v>
      </c>
      <c r="AH89">
        <f t="shared" si="47"/>
        <v>1</v>
      </c>
      <c r="AI89" t="str">
        <f t="shared" si="48"/>
        <v>RP-MILO</v>
      </c>
      <c r="AJ89" t="b">
        <f t="shared" si="49"/>
        <v>1</v>
      </c>
      <c r="AK89">
        <f t="shared" si="43"/>
        <v>0</v>
      </c>
    </row>
    <row r="90" spans="1:37" x14ac:dyDescent="0.2">
      <c r="A90">
        <v>1060</v>
      </c>
      <c r="B90" t="s">
        <v>641</v>
      </c>
      <c r="C90" t="s">
        <v>192</v>
      </c>
      <c r="D90">
        <v>0</v>
      </c>
      <c r="E90">
        <v>149</v>
      </c>
      <c r="F90">
        <v>6</v>
      </c>
      <c r="G90">
        <v>149</v>
      </c>
      <c r="H90">
        <v>0</v>
      </c>
      <c r="I90">
        <v>88</v>
      </c>
      <c r="J90">
        <v>0.36</v>
      </c>
      <c r="K90">
        <v>5</v>
      </c>
      <c r="L90" t="b">
        <v>0</v>
      </c>
      <c r="M90" t="b">
        <v>0</v>
      </c>
      <c r="N90">
        <v>149</v>
      </c>
      <c r="O90">
        <v>541</v>
      </c>
      <c r="P90">
        <v>4</v>
      </c>
      <c r="R90" t="s">
        <v>29</v>
      </c>
      <c r="S90" t="b">
        <v>0</v>
      </c>
      <c r="T90" t="b">
        <v>0</v>
      </c>
      <c r="U90" t="b">
        <v>0</v>
      </c>
      <c r="X90">
        <v>149</v>
      </c>
      <c r="Y90">
        <v>541</v>
      </c>
      <c r="Z90">
        <v>0</v>
      </c>
      <c r="AA90">
        <v>3604.59</v>
      </c>
      <c r="AB90">
        <v>3605.71</v>
      </c>
      <c r="AC90">
        <v>541</v>
      </c>
      <c r="AD90">
        <v>540</v>
      </c>
      <c r="AG90">
        <f>AG89</f>
        <v>541</v>
      </c>
      <c r="AH90">
        <f t="shared" si="47"/>
        <v>1</v>
      </c>
      <c r="AI90" t="str">
        <f t="shared" si="48"/>
        <v>BQO</v>
      </c>
      <c r="AJ90">
        <f t="shared" si="49"/>
        <v>0</v>
      </c>
      <c r="AK90">
        <f t="shared" si="43"/>
        <v>0</v>
      </c>
    </row>
    <row r="91" spans="1:37" x14ac:dyDescent="0.2">
      <c r="A91">
        <v>1061</v>
      </c>
      <c r="B91" t="s">
        <v>642</v>
      </c>
      <c r="C91" t="s">
        <v>314</v>
      </c>
      <c r="D91">
        <v>0</v>
      </c>
      <c r="E91">
        <v>149</v>
      </c>
      <c r="F91">
        <v>6</v>
      </c>
      <c r="G91">
        <v>149</v>
      </c>
      <c r="H91">
        <v>0</v>
      </c>
      <c r="I91">
        <v>88</v>
      </c>
      <c r="J91">
        <v>0.36</v>
      </c>
      <c r="K91">
        <v>5</v>
      </c>
      <c r="L91" t="b">
        <v>0</v>
      </c>
      <c r="M91" t="b">
        <v>0</v>
      </c>
      <c r="N91">
        <v>149</v>
      </c>
      <c r="O91">
        <v>541</v>
      </c>
      <c r="P91">
        <v>4</v>
      </c>
      <c r="Q91" t="b">
        <v>1</v>
      </c>
      <c r="R91" t="s">
        <v>29</v>
      </c>
      <c r="S91" t="b">
        <v>0</v>
      </c>
      <c r="T91" t="b">
        <v>0</v>
      </c>
      <c r="U91" t="b">
        <v>0</v>
      </c>
      <c r="V91" t="s">
        <v>251</v>
      </c>
      <c r="X91">
        <v>149</v>
      </c>
      <c r="Y91">
        <v>541</v>
      </c>
      <c r="Z91">
        <v>0</v>
      </c>
      <c r="AA91">
        <v>161.44999999999999</v>
      </c>
      <c r="AB91">
        <v>163.54</v>
      </c>
      <c r="AC91">
        <v>1127.17</v>
      </c>
      <c r="AD91">
        <v>1127.17</v>
      </c>
      <c r="AG91">
        <f>AG90</f>
        <v>541</v>
      </c>
      <c r="AH91">
        <f t="shared" si="47"/>
        <v>2.083493530499076</v>
      </c>
      <c r="AI91" t="str">
        <f t="shared" si="48"/>
        <v>BQO</v>
      </c>
      <c r="AJ91" t="b">
        <f t="shared" si="49"/>
        <v>1</v>
      </c>
      <c r="AK91" t="str">
        <f t="shared" si="43"/>
        <v>concave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BD8C-F6C7-5E4F-A4C5-6CA0CCB32971}">
  <dimension ref="A1:AQ89"/>
  <sheetViews>
    <sheetView topLeftCell="Q1" workbookViewId="0">
      <selection activeCell="AF48" sqref="AF48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101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132</v>
      </c>
      <c r="AH1" t="s">
        <v>133</v>
      </c>
      <c r="AI1" t="str">
        <f>R1</f>
        <v>Method</v>
      </c>
      <c r="AJ1" t="str">
        <f>Q1</f>
        <v>Relaxed</v>
      </c>
      <c r="AK1" t="str">
        <f t="shared" ref="AK1:AK55" si="0">V1</f>
        <v>Curvature Type</v>
      </c>
    </row>
    <row r="2" spans="1:43" x14ac:dyDescent="0.2">
      <c r="A2">
        <v>1062</v>
      </c>
      <c r="B2" t="s">
        <v>643</v>
      </c>
      <c r="C2" t="s">
        <v>78</v>
      </c>
      <c r="D2">
        <v>0</v>
      </c>
      <c r="E2">
        <v>100</v>
      </c>
      <c r="F2">
        <v>14</v>
      </c>
      <c r="G2">
        <v>100</v>
      </c>
      <c r="H2">
        <v>2</v>
      </c>
      <c r="I2">
        <v>98</v>
      </c>
      <c r="J2">
        <v>0.5</v>
      </c>
      <c r="K2">
        <v>20</v>
      </c>
      <c r="L2" t="b">
        <v>0</v>
      </c>
      <c r="M2" t="b">
        <v>0</v>
      </c>
      <c r="N2">
        <v>100</v>
      </c>
      <c r="O2">
        <v>992</v>
      </c>
      <c r="P2">
        <v>4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100</v>
      </c>
      <c r="Y2">
        <v>992</v>
      </c>
      <c r="Z2">
        <v>0</v>
      </c>
      <c r="AA2">
        <v>0.3</v>
      </c>
      <c r="AB2">
        <v>1.1000000000000001</v>
      </c>
      <c r="AC2">
        <v>5317</v>
      </c>
      <c r="AD2">
        <v>5317</v>
      </c>
      <c r="AG2">
        <f>MIN(AC2:AC7)</f>
        <v>4533.68</v>
      </c>
      <c r="AH2">
        <f>AC2/AG2</f>
        <v>1.172777964038044</v>
      </c>
      <c r="AI2" t="str">
        <f>R2</f>
        <v>A-MILO</v>
      </c>
      <c r="AJ2" t="b">
        <f>Q2</f>
        <v>1</v>
      </c>
      <c r="AK2">
        <f t="shared" si="0"/>
        <v>0</v>
      </c>
      <c r="AN2">
        <f>GEOMEAN(AH2,AH8,AH14,AH20,AH26,AH32,AH38,AH44,AH50,AH56)</f>
        <v>1.1831836120948611</v>
      </c>
      <c r="AO2" t="s">
        <v>28</v>
      </c>
      <c r="AP2" t="b">
        <v>1</v>
      </c>
      <c r="AQ2">
        <f>AK2</f>
        <v>0</v>
      </c>
    </row>
    <row r="3" spans="1:43" x14ac:dyDescent="0.2">
      <c r="A3">
        <v>1063</v>
      </c>
      <c r="B3" t="s">
        <v>644</v>
      </c>
      <c r="C3" t="s">
        <v>78</v>
      </c>
      <c r="D3">
        <v>0</v>
      </c>
      <c r="E3">
        <v>100</v>
      </c>
      <c r="F3">
        <v>14</v>
      </c>
      <c r="G3">
        <v>100</v>
      </c>
      <c r="H3">
        <v>2</v>
      </c>
      <c r="I3">
        <v>98</v>
      </c>
      <c r="J3">
        <v>0.5</v>
      </c>
      <c r="K3">
        <v>20</v>
      </c>
      <c r="L3" t="b">
        <v>0</v>
      </c>
      <c r="M3" t="b">
        <v>0</v>
      </c>
      <c r="N3">
        <v>100</v>
      </c>
      <c r="O3">
        <v>992</v>
      </c>
      <c r="P3">
        <v>4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100</v>
      </c>
      <c r="Y3">
        <v>992</v>
      </c>
      <c r="Z3">
        <v>0</v>
      </c>
      <c r="AA3">
        <v>3600.12</v>
      </c>
      <c r="AB3">
        <v>3601.01</v>
      </c>
      <c r="AC3">
        <v>4543.6400000000003</v>
      </c>
      <c r="AD3">
        <v>4468</v>
      </c>
      <c r="AG3">
        <f>AG2</f>
        <v>4533.68</v>
      </c>
      <c r="AH3">
        <f t="shared" ref="AH3:AH7" si="1">AC3/AG3</f>
        <v>1.0021968908259957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6" si="4">GEOMEAN(AH3,AH9,AH15,AH21,AH27,AH33,AH39,AH45,AH51,AH57)</f>
        <v>1.034760235648714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1064</v>
      </c>
      <c r="B4" t="s">
        <v>645</v>
      </c>
      <c r="C4" t="s">
        <v>78</v>
      </c>
      <c r="D4">
        <v>0</v>
      </c>
      <c r="E4">
        <v>100</v>
      </c>
      <c r="F4">
        <v>14</v>
      </c>
      <c r="G4">
        <v>100</v>
      </c>
      <c r="H4">
        <v>2</v>
      </c>
      <c r="I4">
        <v>98</v>
      </c>
      <c r="J4">
        <v>0.5</v>
      </c>
      <c r="K4">
        <v>20</v>
      </c>
      <c r="L4" t="b">
        <v>0</v>
      </c>
      <c r="M4" t="b">
        <v>0</v>
      </c>
      <c r="N4">
        <v>100</v>
      </c>
      <c r="O4">
        <v>992</v>
      </c>
      <c r="P4">
        <v>4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100</v>
      </c>
      <c r="Y4">
        <v>992</v>
      </c>
      <c r="Z4">
        <v>0</v>
      </c>
      <c r="AA4">
        <v>36.65</v>
      </c>
      <c r="AB4">
        <v>37.450000000000003</v>
      </c>
      <c r="AC4">
        <v>4533.68</v>
      </c>
      <c r="AD4">
        <v>4533.68</v>
      </c>
      <c r="AG4">
        <f>AG3</f>
        <v>4533.68</v>
      </c>
      <c r="AH4">
        <f t="shared" si="1"/>
        <v>1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si="4"/>
        <v>1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1065</v>
      </c>
      <c r="B5" t="s">
        <v>646</v>
      </c>
      <c r="C5" t="s">
        <v>78</v>
      </c>
      <c r="D5">
        <v>0</v>
      </c>
      <c r="E5">
        <v>100</v>
      </c>
      <c r="F5">
        <v>14</v>
      </c>
      <c r="G5">
        <v>100</v>
      </c>
      <c r="H5">
        <v>2</v>
      </c>
      <c r="I5">
        <v>98</v>
      </c>
      <c r="J5">
        <v>0.5</v>
      </c>
      <c r="K5">
        <v>20</v>
      </c>
      <c r="L5" t="b">
        <v>0</v>
      </c>
      <c r="M5" t="b">
        <v>0</v>
      </c>
      <c r="N5">
        <v>100</v>
      </c>
      <c r="O5">
        <v>992</v>
      </c>
      <c r="P5">
        <v>4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100</v>
      </c>
      <c r="Y5">
        <v>992</v>
      </c>
      <c r="Z5">
        <v>0</v>
      </c>
      <c r="AA5">
        <v>3600.14</v>
      </c>
      <c r="AB5">
        <v>3601.05</v>
      </c>
      <c r="AC5">
        <v>4792.1400000000003</v>
      </c>
      <c r="AD5">
        <v>0</v>
      </c>
      <c r="AG5">
        <f>AG4</f>
        <v>4533.68</v>
      </c>
      <c r="AH5">
        <f t="shared" si="1"/>
        <v>1.0570088757918512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4"/>
        <v>1.1057086771524243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1066</v>
      </c>
      <c r="B6" t="s">
        <v>647</v>
      </c>
      <c r="C6" t="s">
        <v>193</v>
      </c>
      <c r="D6">
        <v>0</v>
      </c>
      <c r="E6">
        <v>100</v>
      </c>
      <c r="F6">
        <v>14</v>
      </c>
      <c r="G6">
        <v>100</v>
      </c>
      <c r="H6">
        <v>2</v>
      </c>
      <c r="I6">
        <v>98</v>
      </c>
      <c r="J6">
        <v>0.5</v>
      </c>
      <c r="K6">
        <v>20</v>
      </c>
      <c r="L6" t="b">
        <v>0</v>
      </c>
      <c r="M6" t="b">
        <v>0</v>
      </c>
      <c r="N6">
        <v>100</v>
      </c>
      <c r="O6">
        <v>992</v>
      </c>
      <c r="P6">
        <v>4</v>
      </c>
      <c r="R6" t="s">
        <v>29</v>
      </c>
      <c r="S6" t="b">
        <v>0</v>
      </c>
      <c r="T6" t="b">
        <v>0</v>
      </c>
      <c r="U6" t="b">
        <v>0</v>
      </c>
      <c r="X6">
        <v>100</v>
      </c>
      <c r="Y6">
        <v>992</v>
      </c>
      <c r="Z6">
        <v>0</v>
      </c>
      <c r="AA6">
        <v>3600.13</v>
      </c>
      <c r="AB6">
        <v>3601.35</v>
      </c>
      <c r="AC6">
        <v>4546</v>
      </c>
      <c r="AD6">
        <v>4481</v>
      </c>
      <c r="AG6">
        <f>AG5</f>
        <v>4533.68</v>
      </c>
      <c r="AH6">
        <f t="shared" si="1"/>
        <v>1.0027174392546452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1.0259855022099369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1067</v>
      </c>
      <c r="B7" t="s">
        <v>648</v>
      </c>
      <c r="C7" t="s">
        <v>291</v>
      </c>
      <c r="D7">
        <v>0</v>
      </c>
      <c r="E7">
        <v>100</v>
      </c>
      <c r="F7">
        <v>14</v>
      </c>
      <c r="G7">
        <v>100</v>
      </c>
      <c r="H7">
        <v>2</v>
      </c>
      <c r="I7">
        <v>98</v>
      </c>
      <c r="J7">
        <v>0.5</v>
      </c>
      <c r="K7">
        <v>20</v>
      </c>
      <c r="L7" t="b">
        <v>0</v>
      </c>
      <c r="M7" t="b">
        <v>0</v>
      </c>
      <c r="N7">
        <v>100</v>
      </c>
      <c r="O7">
        <v>992</v>
      </c>
      <c r="P7">
        <v>4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251</v>
      </c>
      <c r="X7">
        <v>100</v>
      </c>
      <c r="Y7">
        <v>992</v>
      </c>
      <c r="Z7">
        <v>0</v>
      </c>
      <c r="AA7">
        <v>30.08</v>
      </c>
      <c r="AB7">
        <v>32.880000000000003</v>
      </c>
      <c r="AC7">
        <v>5234.7700000000004</v>
      </c>
      <c r="AD7">
        <v>5234.7700000000004</v>
      </c>
      <c r="AG7">
        <f>AG6</f>
        <v>4533.68</v>
      </c>
      <c r="AH7">
        <f t="shared" si="1"/>
        <v>1.1546403804414958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>GEOMEAN(AH7,AN15,AH19,AH25,AH31,AH37,AH43,AH49,AH55,AH61)</f>
        <v>1.1429668944135132</v>
      </c>
      <c r="AO7" t="s">
        <v>29</v>
      </c>
      <c r="AP7" t="b">
        <v>1</v>
      </c>
      <c r="AQ7" t="str">
        <f t="shared" si="5"/>
        <v>concave</v>
      </c>
    </row>
    <row r="8" spans="1:43" x14ac:dyDescent="0.2">
      <c r="A8">
        <v>1068</v>
      </c>
      <c r="B8" t="s">
        <v>649</v>
      </c>
      <c r="C8" t="s">
        <v>79</v>
      </c>
      <c r="D8">
        <v>0</v>
      </c>
      <c r="E8">
        <v>100</v>
      </c>
      <c r="F8">
        <v>15</v>
      </c>
      <c r="G8">
        <v>100</v>
      </c>
      <c r="H8">
        <v>3</v>
      </c>
      <c r="I8">
        <v>98</v>
      </c>
      <c r="J8">
        <v>0.52</v>
      </c>
      <c r="K8">
        <v>21</v>
      </c>
      <c r="L8" t="b">
        <v>0</v>
      </c>
      <c r="M8" t="b">
        <v>0</v>
      </c>
      <c r="N8">
        <v>100</v>
      </c>
      <c r="O8">
        <v>1050</v>
      </c>
      <c r="P8">
        <v>4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100</v>
      </c>
      <c r="Y8">
        <v>1050</v>
      </c>
      <c r="Z8">
        <v>0</v>
      </c>
      <c r="AA8">
        <v>0.31</v>
      </c>
      <c r="AB8">
        <v>1.1000000000000001</v>
      </c>
      <c r="AC8">
        <v>5480</v>
      </c>
      <c r="AD8">
        <v>5480</v>
      </c>
      <c r="AG8">
        <f>MIN(AC8:AC13)</f>
        <v>4681.09</v>
      </c>
      <c r="AH8">
        <f>AC8/AG8</f>
        <v>1.1706675154718238</v>
      </c>
      <c r="AI8" t="str">
        <f>R8</f>
        <v>A-MILO</v>
      </c>
      <c r="AJ8" t="b">
        <f>Q8</f>
        <v>1</v>
      </c>
      <c r="AK8">
        <f t="shared" si="0"/>
        <v>0</v>
      </c>
    </row>
    <row r="9" spans="1:43" x14ac:dyDescent="0.2">
      <c r="A9">
        <v>1069</v>
      </c>
      <c r="B9" t="s">
        <v>650</v>
      </c>
      <c r="C9" t="s">
        <v>79</v>
      </c>
      <c r="D9">
        <v>0</v>
      </c>
      <c r="E9">
        <v>100</v>
      </c>
      <c r="F9">
        <v>15</v>
      </c>
      <c r="G9">
        <v>100</v>
      </c>
      <c r="H9">
        <v>3</v>
      </c>
      <c r="I9">
        <v>98</v>
      </c>
      <c r="J9">
        <v>0.52</v>
      </c>
      <c r="K9">
        <v>21</v>
      </c>
      <c r="L9" t="b">
        <v>0</v>
      </c>
      <c r="M9" t="b">
        <v>0</v>
      </c>
      <c r="N9">
        <v>100</v>
      </c>
      <c r="O9">
        <v>1050</v>
      </c>
      <c r="P9">
        <v>4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100</v>
      </c>
      <c r="Y9">
        <v>1050</v>
      </c>
      <c r="Z9">
        <v>0</v>
      </c>
      <c r="AA9">
        <v>3600.11</v>
      </c>
      <c r="AB9">
        <v>3600.98</v>
      </c>
      <c r="AC9">
        <v>4711.59</v>
      </c>
      <c r="AD9">
        <v>4607</v>
      </c>
      <c r="AG9">
        <f>AG8</f>
        <v>4681.09</v>
      </c>
      <c r="AH9">
        <f t="shared" ref="AH9:AH13" si="6">AC9/AG9</f>
        <v>1.0065155765003451</v>
      </c>
      <c r="AI9" t="str">
        <f t="shared" ref="AI9:AI13" si="7">R9</f>
        <v>BQO</v>
      </c>
      <c r="AJ9" t="b">
        <f t="shared" ref="AJ9:AJ13" si="8">Q9</f>
        <v>1</v>
      </c>
      <c r="AK9">
        <f t="shared" si="0"/>
        <v>0</v>
      </c>
    </row>
    <row r="10" spans="1:43" x14ac:dyDescent="0.2">
      <c r="A10">
        <v>1070</v>
      </c>
      <c r="B10" t="s">
        <v>651</v>
      </c>
      <c r="C10" t="s">
        <v>79</v>
      </c>
      <c r="D10">
        <v>0</v>
      </c>
      <c r="E10">
        <v>100</v>
      </c>
      <c r="F10">
        <v>15</v>
      </c>
      <c r="G10">
        <v>100</v>
      </c>
      <c r="H10">
        <v>3</v>
      </c>
      <c r="I10">
        <v>98</v>
      </c>
      <c r="J10">
        <v>0.52</v>
      </c>
      <c r="K10">
        <v>21</v>
      </c>
      <c r="L10" t="b">
        <v>0</v>
      </c>
      <c r="M10" t="b">
        <v>0</v>
      </c>
      <c r="N10">
        <v>100</v>
      </c>
      <c r="O10">
        <v>1050</v>
      </c>
      <c r="P10">
        <v>4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100</v>
      </c>
      <c r="Y10">
        <v>1050</v>
      </c>
      <c r="Z10">
        <v>0</v>
      </c>
      <c r="AA10">
        <v>34.54</v>
      </c>
      <c r="AB10">
        <v>35.33</v>
      </c>
      <c r="AC10">
        <v>4681.09</v>
      </c>
      <c r="AD10">
        <v>4681.09</v>
      </c>
      <c r="AG10">
        <f>AG9</f>
        <v>4681.09</v>
      </c>
      <c r="AH10">
        <f t="shared" si="6"/>
        <v>1</v>
      </c>
      <c r="AI10" t="str">
        <f t="shared" si="7"/>
        <v>MISDO</v>
      </c>
      <c r="AJ10" t="b">
        <f t="shared" si="8"/>
        <v>1</v>
      </c>
      <c r="AK10">
        <f t="shared" si="0"/>
        <v>0</v>
      </c>
    </row>
    <row r="11" spans="1:43" x14ac:dyDescent="0.2">
      <c r="A11">
        <v>1071</v>
      </c>
      <c r="B11" t="s">
        <v>652</v>
      </c>
      <c r="C11" t="s">
        <v>79</v>
      </c>
      <c r="D11">
        <v>0</v>
      </c>
      <c r="E11">
        <v>100</v>
      </c>
      <c r="F11">
        <v>15</v>
      </c>
      <c r="G11">
        <v>100</v>
      </c>
      <c r="H11">
        <v>3</v>
      </c>
      <c r="I11">
        <v>98</v>
      </c>
      <c r="J11">
        <v>0.52</v>
      </c>
      <c r="K11">
        <v>21</v>
      </c>
      <c r="L11" t="b">
        <v>0</v>
      </c>
      <c r="M11" t="b">
        <v>0</v>
      </c>
      <c r="N11">
        <v>100</v>
      </c>
      <c r="O11">
        <v>1050</v>
      </c>
      <c r="P11">
        <v>4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100</v>
      </c>
      <c r="Y11">
        <v>1050</v>
      </c>
      <c r="Z11">
        <v>0</v>
      </c>
      <c r="AA11">
        <v>3600.3</v>
      </c>
      <c r="AB11">
        <v>3601.36</v>
      </c>
      <c r="AC11">
        <v>5055.01</v>
      </c>
      <c r="AD11">
        <v>0</v>
      </c>
      <c r="AG11">
        <f>AG10</f>
        <v>4681.09</v>
      </c>
      <c r="AH11">
        <f t="shared" si="6"/>
        <v>1.0798788316396395</v>
      </c>
      <c r="AI11" t="str">
        <f t="shared" si="7"/>
        <v>RP-MILO</v>
      </c>
      <c r="AJ11" t="b">
        <f t="shared" si="8"/>
        <v>1</v>
      </c>
      <c r="AK11">
        <f t="shared" si="0"/>
        <v>0</v>
      </c>
    </row>
    <row r="12" spans="1:43" x14ac:dyDescent="0.2">
      <c r="A12">
        <v>1072</v>
      </c>
      <c r="B12" t="s">
        <v>653</v>
      </c>
      <c r="C12" t="s">
        <v>194</v>
      </c>
      <c r="D12">
        <v>0</v>
      </c>
      <c r="E12">
        <v>100</v>
      </c>
      <c r="F12">
        <v>15</v>
      </c>
      <c r="G12">
        <v>100</v>
      </c>
      <c r="H12">
        <v>3</v>
      </c>
      <c r="I12">
        <v>98</v>
      </c>
      <c r="J12">
        <v>0.52</v>
      </c>
      <c r="K12">
        <v>21</v>
      </c>
      <c r="L12" t="b">
        <v>0</v>
      </c>
      <c r="M12" t="b">
        <v>0</v>
      </c>
      <c r="N12">
        <v>100</v>
      </c>
      <c r="O12">
        <v>1050</v>
      </c>
      <c r="P12">
        <v>4</v>
      </c>
      <c r="R12" t="s">
        <v>29</v>
      </c>
      <c r="S12" t="b">
        <v>0</v>
      </c>
      <c r="T12" t="b">
        <v>0</v>
      </c>
      <c r="U12" t="b">
        <v>0</v>
      </c>
      <c r="X12">
        <v>100</v>
      </c>
      <c r="Y12">
        <v>1050</v>
      </c>
      <c r="Z12">
        <v>0</v>
      </c>
      <c r="AA12">
        <v>3600.17</v>
      </c>
      <c r="AB12">
        <v>3601.26</v>
      </c>
      <c r="AC12">
        <v>4704</v>
      </c>
      <c r="AD12">
        <v>4585</v>
      </c>
      <c r="AG12">
        <f>AG11</f>
        <v>4681.09</v>
      </c>
      <c r="AH12">
        <f t="shared" si="6"/>
        <v>1.0048941592663247</v>
      </c>
      <c r="AI12" t="str">
        <f t="shared" si="7"/>
        <v>BQO</v>
      </c>
      <c r="AJ12">
        <f t="shared" si="8"/>
        <v>0</v>
      </c>
      <c r="AK12">
        <f t="shared" si="0"/>
        <v>0</v>
      </c>
    </row>
    <row r="13" spans="1:43" x14ac:dyDescent="0.2">
      <c r="A13">
        <v>1073</v>
      </c>
      <c r="B13" t="s">
        <v>654</v>
      </c>
      <c r="C13" t="s">
        <v>292</v>
      </c>
      <c r="D13">
        <v>0</v>
      </c>
      <c r="E13">
        <v>100</v>
      </c>
      <c r="F13">
        <v>15</v>
      </c>
      <c r="G13">
        <v>100</v>
      </c>
      <c r="H13">
        <v>3</v>
      </c>
      <c r="I13">
        <v>98</v>
      </c>
      <c r="J13">
        <v>0.52</v>
      </c>
      <c r="K13">
        <v>21</v>
      </c>
      <c r="L13" t="b">
        <v>0</v>
      </c>
      <c r="M13" t="b">
        <v>0</v>
      </c>
      <c r="N13">
        <v>100</v>
      </c>
      <c r="O13">
        <v>1050</v>
      </c>
      <c r="P13">
        <v>4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251</v>
      </c>
      <c r="X13">
        <v>100</v>
      </c>
      <c r="Y13">
        <v>1050</v>
      </c>
      <c r="Z13">
        <v>0</v>
      </c>
      <c r="AA13">
        <v>30.02</v>
      </c>
      <c r="AB13">
        <v>32.68</v>
      </c>
      <c r="AC13">
        <v>5410.49</v>
      </c>
      <c r="AD13">
        <v>5410.49</v>
      </c>
      <c r="AG13">
        <f>AG12</f>
        <v>4681.09</v>
      </c>
      <c r="AH13">
        <f t="shared" si="6"/>
        <v>1.1558184098148081</v>
      </c>
      <c r="AI13" t="str">
        <f t="shared" si="7"/>
        <v>BQO</v>
      </c>
      <c r="AJ13" t="b">
        <f t="shared" si="8"/>
        <v>1</v>
      </c>
      <c r="AK13" t="str">
        <f t="shared" si="0"/>
        <v>concave</v>
      </c>
    </row>
    <row r="14" spans="1:43" x14ac:dyDescent="0.2">
      <c r="A14">
        <v>1082</v>
      </c>
      <c r="B14" t="s">
        <v>655</v>
      </c>
      <c r="C14" t="s">
        <v>80</v>
      </c>
      <c r="D14">
        <v>0</v>
      </c>
      <c r="E14">
        <v>110</v>
      </c>
      <c r="F14">
        <v>15</v>
      </c>
      <c r="G14">
        <v>110</v>
      </c>
      <c r="H14">
        <v>2</v>
      </c>
      <c r="I14">
        <v>98</v>
      </c>
      <c r="J14">
        <v>0.5</v>
      </c>
      <c r="K14">
        <v>20</v>
      </c>
      <c r="L14" t="b">
        <v>0</v>
      </c>
      <c r="M14" t="b">
        <v>0</v>
      </c>
      <c r="N14">
        <v>110</v>
      </c>
      <c r="O14">
        <v>1207</v>
      </c>
      <c r="P14">
        <v>4</v>
      </c>
      <c r="Q14" t="b">
        <v>1</v>
      </c>
      <c r="R14" t="s">
        <v>28</v>
      </c>
      <c r="S14" t="b">
        <v>0</v>
      </c>
      <c r="T14" t="b">
        <v>0</v>
      </c>
      <c r="U14" t="b">
        <v>0</v>
      </c>
      <c r="X14">
        <v>110</v>
      </c>
      <c r="Y14">
        <v>1207</v>
      </c>
      <c r="Z14">
        <v>0</v>
      </c>
      <c r="AA14">
        <v>0.35</v>
      </c>
      <c r="AB14">
        <v>1.18</v>
      </c>
      <c r="AC14">
        <v>6467</v>
      </c>
      <c r="AD14">
        <v>6467</v>
      </c>
      <c r="AG14">
        <f>MIN(AC14:AC19)</f>
        <v>5477.48</v>
      </c>
      <c r="AH14">
        <f>AC14/AG14</f>
        <v>1.180652416804808</v>
      </c>
      <c r="AI14" t="str">
        <f>R14</f>
        <v>A-MILO</v>
      </c>
      <c r="AJ14" t="b">
        <f>Q14</f>
        <v>1</v>
      </c>
      <c r="AK14">
        <f t="shared" si="0"/>
        <v>0</v>
      </c>
    </row>
    <row r="15" spans="1:43" x14ac:dyDescent="0.2">
      <c r="A15">
        <v>1083</v>
      </c>
      <c r="B15" t="s">
        <v>656</v>
      </c>
      <c r="C15" t="s">
        <v>80</v>
      </c>
      <c r="D15">
        <v>0</v>
      </c>
      <c r="E15">
        <v>110</v>
      </c>
      <c r="F15">
        <v>15</v>
      </c>
      <c r="G15">
        <v>110</v>
      </c>
      <c r="H15">
        <v>2</v>
      </c>
      <c r="I15">
        <v>98</v>
      </c>
      <c r="J15">
        <v>0.5</v>
      </c>
      <c r="K15">
        <v>20</v>
      </c>
      <c r="L15" t="b">
        <v>0</v>
      </c>
      <c r="M15" t="b">
        <v>0</v>
      </c>
      <c r="N15">
        <v>110</v>
      </c>
      <c r="O15">
        <v>1207</v>
      </c>
      <c r="P15">
        <v>4</v>
      </c>
      <c r="Q15" t="b">
        <v>1</v>
      </c>
      <c r="R15" t="s">
        <v>29</v>
      </c>
      <c r="S15" t="b">
        <v>0</v>
      </c>
      <c r="T15" t="b">
        <v>0</v>
      </c>
      <c r="U15" t="b">
        <v>0</v>
      </c>
      <c r="X15">
        <v>110</v>
      </c>
      <c r="Y15">
        <v>1207</v>
      </c>
      <c r="Z15">
        <v>0</v>
      </c>
      <c r="AA15">
        <v>3600.09</v>
      </c>
      <c r="AB15">
        <v>3600.96</v>
      </c>
      <c r="AC15">
        <v>5662.22</v>
      </c>
      <c r="AD15">
        <v>5407</v>
      </c>
      <c r="AG15">
        <f>AG14</f>
        <v>5477.48</v>
      </c>
      <c r="AH15">
        <f t="shared" ref="AH15:AH19" si="9">AC15/AG15</f>
        <v>1.0337271884151107</v>
      </c>
      <c r="AI15" t="str">
        <f t="shared" ref="AI15:AI19" si="10">R15</f>
        <v>BQO</v>
      </c>
      <c r="AJ15" t="b">
        <f t="shared" ref="AJ15:AJ19" si="11">Q15</f>
        <v>1</v>
      </c>
      <c r="AK15">
        <f t="shared" si="0"/>
        <v>0</v>
      </c>
    </row>
    <row r="16" spans="1:43" x14ac:dyDescent="0.2">
      <c r="A16">
        <v>1084</v>
      </c>
      <c r="B16" t="s">
        <v>657</v>
      </c>
      <c r="C16" t="s">
        <v>80</v>
      </c>
      <c r="D16">
        <v>0</v>
      </c>
      <c r="E16">
        <v>110</v>
      </c>
      <c r="F16">
        <v>15</v>
      </c>
      <c r="G16">
        <v>110</v>
      </c>
      <c r="H16">
        <v>2</v>
      </c>
      <c r="I16">
        <v>98</v>
      </c>
      <c r="J16">
        <v>0.5</v>
      </c>
      <c r="K16">
        <v>20</v>
      </c>
      <c r="L16" t="b">
        <v>0</v>
      </c>
      <c r="M16" t="b">
        <v>0</v>
      </c>
      <c r="N16">
        <v>110</v>
      </c>
      <c r="O16">
        <v>1207</v>
      </c>
      <c r="P16">
        <v>4</v>
      </c>
      <c r="Q16" t="b">
        <v>1</v>
      </c>
      <c r="R16" t="s">
        <v>30</v>
      </c>
      <c r="S16" t="b">
        <v>0</v>
      </c>
      <c r="T16" t="b">
        <v>0</v>
      </c>
      <c r="U16" t="b">
        <v>0</v>
      </c>
      <c r="X16">
        <v>110</v>
      </c>
      <c r="Y16">
        <v>1207</v>
      </c>
      <c r="Z16">
        <v>0</v>
      </c>
      <c r="AA16">
        <v>61.29</v>
      </c>
      <c r="AB16">
        <v>62.12</v>
      </c>
      <c r="AC16">
        <v>5477.48</v>
      </c>
      <c r="AD16">
        <v>5477.48</v>
      </c>
      <c r="AG16">
        <f>AG15</f>
        <v>5477.48</v>
      </c>
      <c r="AH16">
        <f t="shared" si="9"/>
        <v>1</v>
      </c>
      <c r="AI16" t="str">
        <f t="shared" si="10"/>
        <v>MISDO</v>
      </c>
      <c r="AJ16" t="b">
        <f t="shared" si="11"/>
        <v>1</v>
      </c>
      <c r="AK16">
        <f t="shared" si="0"/>
        <v>0</v>
      </c>
    </row>
    <row r="17" spans="1:37" x14ac:dyDescent="0.2">
      <c r="A17">
        <v>1085</v>
      </c>
      <c r="B17" t="s">
        <v>658</v>
      </c>
      <c r="C17" t="s">
        <v>80</v>
      </c>
      <c r="D17">
        <v>0</v>
      </c>
      <c r="E17">
        <v>110</v>
      </c>
      <c r="F17">
        <v>15</v>
      </c>
      <c r="G17">
        <v>110</v>
      </c>
      <c r="H17">
        <v>2</v>
      </c>
      <c r="I17">
        <v>98</v>
      </c>
      <c r="J17">
        <v>0.5</v>
      </c>
      <c r="K17">
        <v>20</v>
      </c>
      <c r="L17" t="b">
        <v>0</v>
      </c>
      <c r="M17" t="b">
        <v>0</v>
      </c>
      <c r="N17">
        <v>110</v>
      </c>
      <c r="O17">
        <v>1207</v>
      </c>
      <c r="P17">
        <v>4</v>
      </c>
      <c r="Q17" t="b">
        <v>1</v>
      </c>
      <c r="R17" t="s">
        <v>31</v>
      </c>
      <c r="S17" t="b">
        <v>0</v>
      </c>
      <c r="T17" t="b">
        <v>0</v>
      </c>
      <c r="U17" t="b">
        <v>0</v>
      </c>
      <c r="X17">
        <v>110</v>
      </c>
      <c r="Y17">
        <v>1207</v>
      </c>
      <c r="Z17">
        <v>0</v>
      </c>
      <c r="AA17">
        <v>3600.21</v>
      </c>
      <c r="AB17">
        <v>3601.23</v>
      </c>
      <c r="AC17">
        <v>5900.62</v>
      </c>
      <c r="AD17">
        <v>0</v>
      </c>
      <c r="AG17">
        <f>AG16</f>
        <v>5477.48</v>
      </c>
      <c r="AH17">
        <f t="shared" si="9"/>
        <v>1.0772508525818443</v>
      </c>
      <c r="AI17" t="str">
        <f t="shared" si="10"/>
        <v>RP-MILO</v>
      </c>
      <c r="AJ17" t="b">
        <f t="shared" si="11"/>
        <v>1</v>
      </c>
      <c r="AK17">
        <f t="shared" si="0"/>
        <v>0</v>
      </c>
    </row>
    <row r="18" spans="1:37" x14ac:dyDescent="0.2">
      <c r="A18">
        <v>1086</v>
      </c>
      <c r="B18" t="s">
        <v>659</v>
      </c>
      <c r="C18" t="s">
        <v>195</v>
      </c>
      <c r="D18">
        <v>0</v>
      </c>
      <c r="E18">
        <v>110</v>
      </c>
      <c r="F18">
        <v>15</v>
      </c>
      <c r="G18">
        <v>110</v>
      </c>
      <c r="H18">
        <v>2</v>
      </c>
      <c r="I18">
        <v>98</v>
      </c>
      <c r="J18">
        <v>0.5</v>
      </c>
      <c r="K18">
        <v>20</v>
      </c>
      <c r="L18" t="b">
        <v>0</v>
      </c>
      <c r="M18" t="b">
        <v>0</v>
      </c>
      <c r="N18">
        <v>110</v>
      </c>
      <c r="O18">
        <v>1207</v>
      </c>
      <c r="P18">
        <v>4</v>
      </c>
      <c r="R18" t="s">
        <v>29</v>
      </c>
      <c r="S18" t="b">
        <v>0</v>
      </c>
      <c r="T18" t="b">
        <v>0</v>
      </c>
      <c r="U18" t="b">
        <v>0</v>
      </c>
      <c r="X18">
        <v>110</v>
      </c>
      <c r="Y18">
        <v>1207</v>
      </c>
      <c r="Z18">
        <v>0</v>
      </c>
      <c r="AA18">
        <v>3600.19</v>
      </c>
      <c r="AB18">
        <v>3601.19</v>
      </c>
      <c r="AC18">
        <v>5553</v>
      </c>
      <c r="AD18">
        <v>5397</v>
      </c>
      <c r="AG18">
        <f>AG17</f>
        <v>5477.48</v>
      </c>
      <c r="AH18">
        <f t="shared" si="9"/>
        <v>1.0137873620716096</v>
      </c>
      <c r="AI18" t="str">
        <f t="shared" si="10"/>
        <v>BQO</v>
      </c>
      <c r="AJ18">
        <f t="shared" si="11"/>
        <v>0</v>
      </c>
      <c r="AK18">
        <f t="shared" si="0"/>
        <v>0</v>
      </c>
    </row>
    <row r="19" spans="1:37" x14ac:dyDescent="0.2">
      <c r="A19">
        <v>1087</v>
      </c>
      <c r="B19" t="s">
        <v>660</v>
      </c>
      <c r="C19" t="s">
        <v>293</v>
      </c>
      <c r="D19">
        <v>0</v>
      </c>
      <c r="E19">
        <v>110</v>
      </c>
      <c r="F19">
        <v>15</v>
      </c>
      <c r="G19">
        <v>110</v>
      </c>
      <c r="H19">
        <v>2</v>
      </c>
      <c r="I19">
        <v>98</v>
      </c>
      <c r="J19">
        <v>0.5</v>
      </c>
      <c r="K19">
        <v>20</v>
      </c>
      <c r="L19" t="b">
        <v>0</v>
      </c>
      <c r="M19" t="b">
        <v>0</v>
      </c>
      <c r="N19">
        <v>110</v>
      </c>
      <c r="O19">
        <v>1207</v>
      </c>
      <c r="P19">
        <v>4</v>
      </c>
      <c r="Q19" t="b">
        <v>1</v>
      </c>
      <c r="R19" t="s">
        <v>29</v>
      </c>
      <c r="S19" t="b">
        <v>0</v>
      </c>
      <c r="T19" t="b">
        <v>0</v>
      </c>
      <c r="U19" t="b">
        <v>0</v>
      </c>
      <c r="V19" t="s">
        <v>251</v>
      </c>
      <c r="X19">
        <v>110</v>
      </c>
      <c r="Y19">
        <v>1207</v>
      </c>
      <c r="Z19">
        <v>0</v>
      </c>
      <c r="AA19">
        <v>43.43</v>
      </c>
      <c r="AB19">
        <v>46.29</v>
      </c>
      <c r="AC19">
        <v>6297.01</v>
      </c>
      <c r="AD19">
        <v>6297.01</v>
      </c>
      <c r="AG19">
        <f>AG18</f>
        <v>5477.48</v>
      </c>
      <c r="AH19">
        <f t="shared" si="9"/>
        <v>1.1496180725443088</v>
      </c>
      <c r="AI19" t="str">
        <f t="shared" si="10"/>
        <v>BQO</v>
      </c>
      <c r="AJ19" t="b">
        <f t="shared" si="11"/>
        <v>1</v>
      </c>
      <c r="AK19" t="str">
        <f t="shared" si="0"/>
        <v>concave</v>
      </c>
    </row>
    <row r="20" spans="1:37" x14ac:dyDescent="0.2">
      <c r="A20">
        <v>1088</v>
      </c>
      <c r="B20" t="s">
        <v>661</v>
      </c>
      <c r="C20" t="s">
        <v>81</v>
      </c>
      <c r="D20">
        <v>0</v>
      </c>
      <c r="E20">
        <v>110</v>
      </c>
      <c r="F20">
        <v>16</v>
      </c>
      <c r="G20">
        <v>110</v>
      </c>
      <c r="H20">
        <v>2</v>
      </c>
      <c r="I20">
        <v>96</v>
      </c>
      <c r="J20">
        <v>0.52</v>
      </c>
      <c r="K20">
        <v>21</v>
      </c>
      <c r="L20" t="b">
        <v>0</v>
      </c>
      <c r="M20" t="b">
        <v>0</v>
      </c>
      <c r="N20">
        <v>110</v>
      </c>
      <c r="O20">
        <v>1256</v>
      </c>
      <c r="P20">
        <v>4</v>
      </c>
      <c r="Q20" t="b">
        <v>1</v>
      </c>
      <c r="R20" t="s">
        <v>28</v>
      </c>
      <c r="S20" t="b">
        <v>0</v>
      </c>
      <c r="T20" t="b">
        <v>0</v>
      </c>
      <c r="U20" t="b">
        <v>0</v>
      </c>
      <c r="X20">
        <v>110</v>
      </c>
      <c r="Y20">
        <v>1256</v>
      </c>
      <c r="Z20">
        <v>0</v>
      </c>
      <c r="AA20">
        <v>0.37</v>
      </c>
      <c r="AB20">
        <v>1.21</v>
      </c>
      <c r="AC20">
        <v>6545</v>
      </c>
      <c r="AD20">
        <v>6545</v>
      </c>
      <c r="AG20">
        <f>MIN(AC20:AC25)</f>
        <v>5559.96</v>
      </c>
      <c r="AH20">
        <f>AC20/AG20</f>
        <v>1.1771667422067784</v>
      </c>
      <c r="AI20" t="str">
        <f>R20</f>
        <v>A-MILO</v>
      </c>
      <c r="AJ20" t="b">
        <f>Q20</f>
        <v>1</v>
      </c>
      <c r="AK20">
        <f t="shared" si="0"/>
        <v>0</v>
      </c>
    </row>
    <row r="21" spans="1:37" x14ac:dyDescent="0.2">
      <c r="A21">
        <v>1089</v>
      </c>
      <c r="B21" t="s">
        <v>662</v>
      </c>
      <c r="C21" t="s">
        <v>81</v>
      </c>
      <c r="D21">
        <v>0</v>
      </c>
      <c r="E21">
        <v>110</v>
      </c>
      <c r="F21">
        <v>16</v>
      </c>
      <c r="G21">
        <v>110</v>
      </c>
      <c r="H21">
        <v>2</v>
      </c>
      <c r="I21">
        <v>96</v>
      </c>
      <c r="J21">
        <v>0.52</v>
      </c>
      <c r="K21">
        <v>21</v>
      </c>
      <c r="L21" t="b">
        <v>0</v>
      </c>
      <c r="M21" t="b">
        <v>0</v>
      </c>
      <c r="N21">
        <v>110</v>
      </c>
      <c r="O21">
        <v>1256</v>
      </c>
      <c r="P21">
        <v>4</v>
      </c>
      <c r="Q21" t="b">
        <v>1</v>
      </c>
      <c r="R21" t="s">
        <v>29</v>
      </c>
      <c r="S21" t="b">
        <v>0</v>
      </c>
      <c r="T21" t="b">
        <v>0</v>
      </c>
      <c r="U21" t="b">
        <v>0</v>
      </c>
      <c r="X21">
        <v>110</v>
      </c>
      <c r="Y21">
        <v>1256</v>
      </c>
      <c r="Z21">
        <v>0</v>
      </c>
      <c r="AA21">
        <v>3600.09</v>
      </c>
      <c r="AB21">
        <v>3600.99</v>
      </c>
      <c r="AC21">
        <v>5743.71</v>
      </c>
      <c r="AD21">
        <v>5462</v>
      </c>
      <c r="AG21">
        <f>AG20</f>
        <v>5559.96</v>
      </c>
      <c r="AH21">
        <f t="shared" ref="AH21:AH25" si="12">AC21/AG21</f>
        <v>1.0330487989122223</v>
      </c>
      <c r="AI21" t="str">
        <f t="shared" ref="AI21:AI25" si="13">R21</f>
        <v>BQO</v>
      </c>
      <c r="AJ21" t="b">
        <f t="shared" ref="AJ21:AJ25" si="14">Q21</f>
        <v>1</v>
      </c>
      <c r="AK21">
        <f t="shared" si="0"/>
        <v>0</v>
      </c>
    </row>
    <row r="22" spans="1:37" x14ac:dyDescent="0.2">
      <c r="A22">
        <v>1090</v>
      </c>
      <c r="B22" t="s">
        <v>663</v>
      </c>
      <c r="C22" t="s">
        <v>81</v>
      </c>
      <c r="D22">
        <v>0</v>
      </c>
      <c r="E22">
        <v>110</v>
      </c>
      <c r="F22">
        <v>16</v>
      </c>
      <c r="G22">
        <v>110</v>
      </c>
      <c r="H22">
        <v>2</v>
      </c>
      <c r="I22">
        <v>96</v>
      </c>
      <c r="J22">
        <v>0.52</v>
      </c>
      <c r="K22">
        <v>21</v>
      </c>
      <c r="L22" t="b">
        <v>0</v>
      </c>
      <c r="M22" t="b">
        <v>0</v>
      </c>
      <c r="N22">
        <v>110</v>
      </c>
      <c r="O22">
        <v>1256</v>
      </c>
      <c r="P22">
        <v>4</v>
      </c>
      <c r="Q22" t="b">
        <v>1</v>
      </c>
      <c r="R22" t="s">
        <v>30</v>
      </c>
      <c r="S22" t="b">
        <v>0</v>
      </c>
      <c r="T22" t="b">
        <v>0</v>
      </c>
      <c r="U22" t="b">
        <v>0</v>
      </c>
      <c r="X22">
        <v>110</v>
      </c>
      <c r="Y22">
        <v>1256</v>
      </c>
      <c r="Z22">
        <v>0</v>
      </c>
      <c r="AA22">
        <v>57.93</v>
      </c>
      <c r="AB22">
        <v>58.75</v>
      </c>
      <c r="AC22">
        <v>5559.96</v>
      </c>
      <c r="AD22">
        <v>5559.96</v>
      </c>
      <c r="AG22">
        <f>AG21</f>
        <v>5559.96</v>
      </c>
      <c r="AH22">
        <f t="shared" si="12"/>
        <v>1</v>
      </c>
      <c r="AI22" t="str">
        <f t="shared" si="13"/>
        <v>MISDO</v>
      </c>
      <c r="AJ22" t="b">
        <f t="shared" si="14"/>
        <v>1</v>
      </c>
      <c r="AK22">
        <f t="shared" si="0"/>
        <v>0</v>
      </c>
    </row>
    <row r="23" spans="1:37" x14ac:dyDescent="0.2">
      <c r="A23">
        <v>1091</v>
      </c>
      <c r="B23" t="s">
        <v>664</v>
      </c>
      <c r="C23" t="s">
        <v>81</v>
      </c>
      <c r="D23">
        <v>0</v>
      </c>
      <c r="E23">
        <v>110</v>
      </c>
      <c r="F23">
        <v>16</v>
      </c>
      <c r="G23">
        <v>110</v>
      </c>
      <c r="H23">
        <v>2</v>
      </c>
      <c r="I23">
        <v>96</v>
      </c>
      <c r="J23">
        <v>0.52</v>
      </c>
      <c r="K23">
        <v>21</v>
      </c>
      <c r="L23" t="b">
        <v>0</v>
      </c>
      <c r="M23" t="b">
        <v>0</v>
      </c>
      <c r="N23">
        <v>110</v>
      </c>
      <c r="O23">
        <v>1256</v>
      </c>
      <c r="P23">
        <v>4</v>
      </c>
      <c r="Q23" t="b">
        <v>1</v>
      </c>
      <c r="R23" t="s">
        <v>31</v>
      </c>
      <c r="S23" t="b">
        <v>0</v>
      </c>
      <c r="T23" t="b">
        <v>0</v>
      </c>
      <c r="U23" t="b">
        <v>0</v>
      </c>
      <c r="X23">
        <v>110</v>
      </c>
      <c r="Y23">
        <v>1256</v>
      </c>
      <c r="Z23">
        <v>0</v>
      </c>
      <c r="AA23">
        <v>3600.39</v>
      </c>
      <c r="AB23">
        <v>3601.57</v>
      </c>
      <c r="AC23">
        <v>6064.25</v>
      </c>
      <c r="AD23">
        <v>0</v>
      </c>
      <c r="AG23">
        <f>AG22</f>
        <v>5559.96</v>
      </c>
      <c r="AH23">
        <f t="shared" si="12"/>
        <v>1.090700292807862</v>
      </c>
      <c r="AI23" t="str">
        <f t="shared" si="13"/>
        <v>RP-MILO</v>
      </c>
      <c r="AJ23" t="b">
        <f t="shared" si="14"/>
        <v>1</v>
      </c>
      <c r="AK23">
        <f t="shared" si="0"/>
        <v>0</v>
      </c>
    </row>
    <row r="24" spans="1:37" x14ac:dyDescent="0.2">
      <c r="A24">
        <v>1092</v>
      </c>
      <c r="B24" t="s">
        <v>665</v>
      </c>
      <c r="C24" t="s">
        <v>196</v>
      </c>
      <c r="D24">
        <v>0</v>
      </c>
      <c r="E24">
        <v>110</v>
      </c>
      <c r="F24">
        <v>16</v>
      </c>
      <c r="G24">
        <v>110</v>
      </c>
      <c r="H24">
        <v>2</v>
      </c>
      <c r="I24">
        <v>96</v>
      </c>
      <c r="J24">
        <v>0.52</v>
      </c>
      <c r="K24">
        <v>21</v>
      </c>
      <c r="L24" t="b">
        <v>0</v>
      </c>
      <c r="M24" t="b">
        <v>0</v>
      </c>
      <c r="N24">
        <v>110</v>
      </c>
      <c r="O24">
        <v>1256</v>
      </c>
      <c r="P24">
        <v>4</v>
      </c>
      <c r="R24" t="s">
        <v>29</v>
      </c>
      <c r="S24" t="b">
        <v>0</v>
      </c>
      <c r="T24" t="b">
        <v>0</v>
      </c>
      <c r="U24" t="b">
        <v>0</v>
      </c>
      <c r="X24">
        <v>110</v>
      </c>
      <c r="Y24">
        <v>1256</v>
      </c>
      <c r="Z24">
        <v>0</v>
      </c>
      <c r="AA24">
        <v>3600.15</v>
      </c>
      <c r="AB24">
        <v>3601.16</v>
      </c>
      <c r="AC24">
        <v>5644</v>
      </c>
      <c r="AD24">
        <v>5463</v>
      </c>
      <c r="AG24">
        <f>AG23</f>
        <v>5559.96</v>
      </c>
      <c r="AH24">
        <f t="shared" si="12"/>
        <v>1.0151152166562349</v>
      </c>
      <c r="AI24" t="str">
        <f t="shared" si="13"/>
        <v>BQO</v>
      </c>
      <c r="AJ24">
        <f t="shared" si="14"/>
        <v>0</v>
      </c>
      <c r="AK24">
        <f t="shared" si="0"/>
        <v>0</v>
      </c>
    </row>
    <row r="25" spans="1:37" x14ac:dyDescent="0.2">
      <c r="A25">
        <v>1093</v>
      </c>
      <c r="B25" t="s">
        <v>666</v>
      </c>
      <c r="C25" t="s">
        <v>294</v>
      </c>
      <c r="D25">
        <v>0</v>
      </c>
      <c r="E25">
        <v>110</v>
      </c>
      <c r="F25">
        <v>16</v>
      </c>
      <c r="G25">
        <v>110</v>
      </c>
      <c r="H25">
        <v>2</v>
      </c>
      <c r="I25">
        <v>96</v>
      </c>
      <c r="J25">
        <v>0.52</v>
      </c>
      <c r="K25">
        <v>21</v>
      </c>
      <c r="L25" t="b">
        <v>0</v>
      </c>
      <c r="M25" t="b">
        <v>0</v>
      </c>
      <c r="N25">
        <v>110</v>
      </c>
      <c r="O25">
        <v>1256</v>
      </c>
      <c r="P25">
        <v>4</v>
      </c>
      <c r="Q25" t="b">
        <v>1</v>
      </c>
      <c r="R25" t="s">
        <v>29</v>
      </c>
      <c r="S25" t="b">
        <v>0</v>
      </c>
      <c r="T25" t="b">
        <v>0</v>
      </c>
      <c r="U25" t="b">
        <v>0</v>
      </c>
      <c r="V25" t="s">
        <v>251</v>
      </c>
      <c r="X25">
        <v>110</v>
      </c>
      <c r="Y25">
        <v>1256</v>
      </c>
      <c r="Z25">
        <v>0</v>
      </c>
      <c r="AA25">
        <v>47.54</v>
      </c>
      <c r="AB25">
        <v>50.22</v>
      </c>
      <c r="AC25">
        <v>6397.19</v>
      </c>
      <c r="AD25">
        <v>6397.19</v>
      </c>
      <c r="AG25">
        <f>AG24</f>
        <v>5559.96</v>
      </c>
      <c r="AH25">
        <f t="shared" si="12"/>
        <v>1.1505820185756732</v>
      </c>
      <c r="AI25" t="str">
        <f t="shared" si="13"/>
        <v>BQO</v>
      </c>
      <c r="AJ25" t="b">
        <f t="shared" si="14"/>
        <v>1</v>
      </c>
      <c r="AK25" t="str">
        <f t="shared" si="0"/>
        <v>concave</v>
      </c>
    </row>
    <row r="26" spans="1:37" x14ac:dyDescent="0.2">
      <c r="A26">
        <v>1094</v>
      </c>
      <c r="B26" t="s">
        <v>667</v>
      </c>
      <c r="C26" t="s">
        <v>82</v>
      </c>
      <c r="D26">
        <v>0</v>
      </c>
      <c r="E26">
        <v>120</v>
      </c>
      <c r="F26">
        <v>17</v>
      </c>
      <c r="G26">
        <v>120</v>
      </c>
      <c r="H26">
        <v>2</v>
      </c>
      <c r="I26">
        <v>98</v>
      </c>
      <c r="J26">
        <v>0.5</v>
      </c>
      <c r="K26">
        <v>20</v>
      </c>
      <c r="L26" t="b">
        <v>0</v>
      </c>
      <c r="M26" t="b">
        <v>0</v>
      </c>
      <c r="N26">
        <v>120</v>
      </c>
      <c r="O26">
        <v>1434</v>
      </c>
      <c r="P26">
        <v>4</v>
      </c>
      <c r="Q26" t="b">
        <v>1</v>
      </c>
      <c r="R26" t="s">
        <v>28</v>
      </c>
      <c r="S26" t="b">
        <v>0</v>
      </c>
      <c r="T26" t="b">
        <v>0</v>
      </c>
      <c r="U26" t="b">
        <v>0</v>
      </c>
      <c r="X26">
        <v>120</v>
      </c>
      <c r="Y26">
        <v>1434</v>
      </c>
      <c r="Z26">
        <v>0</v>
      </c>
      <c r="AA26">
        <v>0.39</v>
      </c>
      <c r="AB26">
        <v>1.26</v>
      </c>
      <c r="AC26">
        <v>7729</v>
      </c>
      <c r="AD26">
        <v>7729</v>
      </c>
      <c r="AG26">
        <f>MIN(AC26:AC31)</f>
        <v>6498.49</v>
      </c>
      <c r="AH26">
        <f>AC26/AG26</f>
        <v>1.1893532189785627</v>
      </c>
      <c r="AI26" t="str">
        <f>R26</f>
        <v>A-MILO</v>
      </c>
      <c r="AJ26" t="b">
        <f>Q26</f>
        <v>1</v>
      </c>
      <c r="AK26">
        <f t="shared" si="0"/>
        <v>0</v>
      </c>
    </row>
    <row r="27" spans="1:37" x14ac:dyDescent="0.2">
      <c r="A27">
        <v>1095</v>
      </c>
      <c r="B27" t="s">
        <v>668</v>
      </c>
      <c r="C27" t="s">
        <v>82</v>
      </c>
      <c r="D27">
        <v>0</v>
      </c>
      <c r="E27">
        <v>120</v>
      </c>
      <c r="F27">
        <v>17</v>
      </c>
      <c r="G27">
        <v>120</v>
      </c>
      <c r="H27">
        <v>2</v>
      </c>
      <c r="I27">
        <v>98</v>
      </c>
      <c r="J27">
        <v>0.5</v>
      </c>
      <c r="K27">
        <v>20</v>
      </c>
      <c r="L27" t="b">
        <v>0</v>
      </c>
      <c r="M27" t="b">
        <v>0</v>
      </c>
      <c r="N27">
        <v>120</v>
      </c>
      <c r="O27">
        <v>1434</v>
      </c>
      <c r="P27">
        <v>4</v>
      </c>
      <c r="Q27" t="b">
        <v>1</v>
      </c>
      <c r="R27" t="s">
        <v>29</v>
      </c>
      <c r="S27" t="b">
        <v>0</v>
      </c>
      <c r="T27" t="b">
        <v>0</v>
      </c>
      <c r="U27" t="b">
        <v>0</v>
      </c>
      <c r="X27">
        <v>120</v>
      </c>
      <c r="Y27">
        <v>1434</v>
      </c>
      <c r="Z27">
        <v>0</v>
      </c>
      <c r="AA27">
        <v>3600.1</v>
      </c>
      <c r="AB27">
        <v>3601.01</v>
      </c>
      <c r="AC27">
        <v>6783.25</v>
      </c>
      <c r="AD27">
        <v>6404</v>
      </c>
      <c r="AG27">
        <f>AG26</f>
        <v>6498.49</v>
      </c>
      <c r="AH27">
        <f t="shared" ref="AH27:AH31" si="15">AC27/AG27</f>
        <v>1.0438194103553287</v>
      </c>
      <c r="AI27" t="str">
        <f t="shared" ref="AI27:AI31" si="16">R27</f>
        <v>BQO</v>
      </c>
      <c r="AJ27" t="b">
        <f t="shared" ref="AJ27:AJ31" si="17">Q27</f>
        <v>1</v>
      </c>
      <c r="AK27">
        <f t="shared" si="0"/>
        <v>0</v>
      </c>
    </row>
    <row r="28" spans="1:37" x14ac:dyDescent="0.2">
      <c r="A28">
        <v>1096</v>
      </c>
      <c r="B28" t="s">
        <v>669</v>
      </c>
      <c r="C28" t="s">
        <v>82</v>
      </c>
      <c r="D28">
        <v>0</v>
      </c>
      <c r="E28">
        <v>120</v>
      </c>
      <c r="F28">
        <v>17</v>
      </c>
      <c r="G28">
        <v>120</v>
      </c>
      <c r="H28">
        <v>2</v>
      </c>
      <c r="I28">
        <v>98</v>
      </c>
      <c r="J28">
        <v>0.5</v>
      </c>
      <c r="K28">
        <v>20</v>
      </c>
      <c r="L28" t="b">
        <v>0</v>
      </c>
      <c r="M28" t="b">
        <v>0</v>
      </c>
      <c r="N28">
        <v>120</v>
      </c>
      <c r="O28">
        <v>1434</v>
      </c>
      <c r="P28">
        <v>4</v>
      </c>
      <c r="Q28" t="b">
        <v>1</v>
      </c>
      <c r="R28" t="s">
        <v>30</v>
      </c>
      <c r="S28" t="b">
        <v>0</v>
      </c>
      <c r="T28" t="b">
        <v>0</v>
      </c>
      <c r="U28" t="b">
        <v>0</v>
      </c>
      <c r="X28">
        <v>120</v>
      </c>
      <c r="Y28">
        <v>1434</v>
      </c>
      <c r="Z28">
        <v>0</v>
      </c>
      <c r="AA28">
        <v>92.23</v>
      </c>
      <c r="AB28">
        <v>93.1</v>
      </c>
      <c r="AC28">
        <v>6498.49</v>
      </c>
      <c r="AD28">
        <v>6498.49</v>
      </c>
      <c r="AG28">
        <f>AG27</f>
        <v>6498.49</v>
      </c>
      <c r="AH28">
        <f t="shared" si="15"/>
        <v>1</v>
      </c>
      <c r="AI28" t="str">
        <f t="shared" si="16"/>
        <v>MISDO</v>
      </c>
      <c r="AJ28" t="b">
        <f t="shared" si="17"/>
        <v>1</v>
      </c>
      <c r="AK28">
        <f t="shared" si="0"/>
        <v>0</v>
      </c>
    </row>
    <row r="29" spans="1:37" x14ac:dyDescent="0.2">
      <c r="A29">
        <v>1097</v>
      </c>
      <c r="B29" t="s">
        <v>670</v>
      </c>
      <c r="C29" t="s">
        <v>82</v>
      </c>
      <c r="D29">
        <v>0</v>
      </c>
      <c r="E29">
        <v>120</v>
      </c>
      <c r="F29">
        <v>17</v>
      </c>
      <c r="G29">
        <v>120</v>
      </c>
      <c r="H29">
        <v>2</v>
      </c>
      <c r="I29">
        <v>98</v>
      </c>
      <c r="J29">
        <v>0.5</v>
      </c>
      <c r="K29">
        <v>20</v>
      </c>
      <c r="L29" t="b">
        <v>0</v>
      </c>
      <c r="M29" t="b">
        <v>0</v>
      </c>
      <c r="N29">
        <v>120</v>
      </c>
      <c r="O29">
        <v>1434</v>
      </c>
      <c r="P29">
        <v>4</v>
      </c>
      <c r="Q29" t="b">
        <v>1</v>
      </c>
      <c r="R29" t="s">
        <v>31</v>
      </c>
      <c r="S29" t="b">
        <v>0</v>
      </c>
      <c r="T29" t="b">
        <v>0</v>
      </c>
      <c r="U29" t="b">
        <v>0</v>
      </c>
      <c r="X29">
        <v>120</v>
      </c>
      <c r="Y29">
        <v>1434</v>
      </c>
      <c r="Z29">
        <v>0</v>
      </c>
      <c r="AA29">
        <v>3600.32</v>
      </c>
      <c r="AB29">
        <v>3601.51</v>
      </c>
      <c r="AC29">
        <v>7095.14</v>
      </c>
      <c r="AD29">
        <v>0</v>
      </c>
      <c r="AG29">
        <f>AG28</f>
        <v>6498.49</v>
      </c>
      <c r="AH29">
        <f t="shared" si="15"/>
        <v>1.0918136367063733</v>
      </c>
      <c r="AI29" t="str">
        <f t="shared" si="16"/>
        <v>RP-MILO</v>
      </c>
      <c r="AJ29" t="b">
        <f t="shared" si="17"/>
        <v>1</v>
      </c>
      <c r="AK29">
        <f t="shared" si="0"/>
        <v>0</v>
      </c>
    </row>
    <row r="30" spans="1:37" x14ac:dyDescent="0.2">
      <c r="A30">
        <v>1098</v>
      </c>
      <c r="B30" t="s">
        <v>671</v>
      </c>
      <c r="C30" t="s">
        <v>197</v>
      </c>
      <c r="D30">
        <v>0</v>
      </c>
      <c r="E30">
        <v>120</v>
      </c>
      <c r="F30">
        <v>17</v>
      </c>
      <c r="G30">
        <v>120</v>
      </c>
      <c r="H30">
        <v>2</v>
      </c>
      <c r="I30">
        <v>98</v>
      </c>
      <c r="J30">
        <v>0.5</v>
      </c>
      <c r="K30">
        <v>20</v>
      </c>
      <c r="L30" t="b">
        <v>0</v>
      </c>
      <c r="M30" t="b">
        <v>0</v>
      </c>
      <c r="N30">
        <v>120</v>
      </c>
      <c r="O30">
        <v>1434</v>
      </c>
      <c r="P30">
        <v>4</v>
      </c>
      <c r="R30" t="s">
        <v>29</v>
      </c>
      <c r="S30" t="b">
        <v>0</v>
      </c>
      <c r="T30" t="b">
        <v>0</v>
      </c>
      <c r="U30" t="b">
        <v>0</v>
      </c>
      <c r="X30">
        <v>120</v>
      </c>
      <c r="Y30">
        <v>1434</v>
      </c>
      <c r="Z30">
        <v>0</v>
      </c>
      <c r="AA30">
        <v>3600.17</v>
      </c>
      <c r="AB30">
        <v>3601.31</v>
      </c>
      <c r="AC30">
        <v>6671</v>
      </c>
      <c r="AD30">
        <v>6401</v>
      </c>
      <c r="AG30">
        <f>AG29</f>
        <v>6498.49</v>
      </c>
      <c r="AH30">
        <f t="shared" si="15"/>
        <v>1.0265461668787672</v>
      </c>
      <c r="AI30" t="str">
        <f t="shared" si="16"/>
        <v>BQO</v>
      </c>
      <c r="AJ30">
        <f t="shared" si="17"/>
        <v>0</v>
      </c>
      <c r="AK30">
        <f t="shared" si="0"/>
        <v>0</v>
      </c>
    </row>
    <row r="31" spans="1:37" x14ac:dyDescent="0.2">
      <c r="A31">
        <v>1099</v>
      </c>
      <c r="B31" t="s">
        <v>672</v>
      </c>
      <c r="C31" t="s">
        <v>295</v>
      </c>
      <c r="D31">
        <v>0</v>
      </c>
      <c r="E31">
        <v>120</v>
      </c>
      <c r="F31">
        <v>17</v>
      </c>
      <c r="G31">
        <v>120</v>
      </c>
      <c r="H31">
        <v>2</v>
      </c>
      <c r="I31">
        <v>98</v>
      </c>
      <c r="J31">
        <v>0.5</v>
      </c>
      <c r="K31">
        <v>20</v>
      </c>
      <c r="L31" t="b">
        <v>0</v>
      </c>
      <c r="M31" t="b">
        <v>0</v>
      </c>
      <c r="N31">
        <v>120</v>
      </c>
      <c r="O31">
        <v>1434</v>
      </c>
      <c r="P31">
        <v>4</v>
      </c>
      <c r="Q31" t="b">
        <v>1</v>
      </c>
      <c r="R31" t="s">
        <v>29</v>
      </c>
      <c r="S31" t="b">
        <v>0</v>
      </c>
      <c r="T31" t="b">
        <v>0</v>
      </c>
      <c r="U31" t="b">
        <v>0</v>
      </c>
      <c r="V31" t="s">
        <v>251</v>
      </c>
      <c r="X31">
        <v>120</v>
      </c>
      <c r="Y31">
        <v>1434</v>
      </c>
      <c r="Z31">
        <v>0</v>
      </c>
      <c r="AA31">
        <v>67.72</v>
      </c>
      <c r="AB31">
        <v>70.58</v>
      </c>
      <c r="AC31">
        <v>7413.47</v>
      </c>
      <c r="AD31">
        <v>7413.47</v>
      </c>
      <c r="AG31">
        <f>AG30</f>
        <v>6498.49</v>
      </c>
      <c r="AH31">
        <f t="shared" si="15"/>
        <v>1.1407988625049821</v>
      </c>
      <c r="AI31" t="str">
        <f t="shared" si="16"/>
        <v>BQO</v>
      </c>
      <c r="AJ31" t="b">
        <f t="shared" si="17"/>
        <v>1</v>
      </c>
      <c r="AK31" t="str">
        <f t="shared" si="0"/>
        <v>concave</v>
      </c>
    </row>
    <row r="32" spans="1:37" x14ac:dyDescent="0.2">
      <c r="A32">
        <v>1100</v>
      </c>
      <c r="B32" t="s">
        <v>673</v>
      </c>
      <c r="C32" t="s">
        <v>83</v>
      </c>
      <c r="D32">
        <v>0</v>
      </c>
      <c r="E32">
        <v>120</v>
      </c>
      <c r="F32">
        <v>17</v>
      </c>
      <c r="G32">
        <v>120</v>
      </c>
      <c r="H32">
        <v>2</v>
      </c>
      <c r="I32">
        <v>98</v>
      </c>
      <c r="J32">
        <v>0.52</v>
      </c>
      <c r="K32">
        <v>21</v>
      </c>
      <c r="L32" t="b">
        <v>0</v>
      </c>
      <c r="M32" t="b">
        <v>0</v>
      </c>
      <c r="N32">
        <v>120</v>
      </c>
      <c r="O32">
        <v>1491</v>
      </c>
      <c r="P32">
        <v>4</v>
      </c>
      <c r="Q32" t="b">
        <v>1</v>
      </c>
      <c r="R32" t="s">
        <v>28</v>
      </c>
      <c r="S32" t="b">
        <v>0</v>
      </c>
      <c r="T32" t="b">
        <v>0</v>
      </c>
      <c r="U32" t="b">
        <v>0</v>
      </c>
      <c r="X32">
        <v>120</v>
      </c>
      <c r="Y32">
        <v>1491</v>
      </c>
      <c r="Z32">
        <v>0</v>
      </c>
      <c r="AA32">
        <v>0.42</v>
      </c>
      <c r="AB32">
        <v>1.3</v>
      </c>
      <c r="AC32">
        <v>7851</v>
      </c>
      <c r="AD32">
        <v>7851</v>
      </c>
      <c r="AG32">
        <f>MIN(AC32:AC37)</f>
        <v>6616.88</v>
      </c>
      <c r="AH32">
        <f>AC32/AG32</f>
        <v>1.1865108631258237</v>
      </c>
      <c r="AI32" t="str">
        <f>R32</f>
        <v>A-MILO</v>
      </c>
      <c r="AJ32" t="b">
        <f>Q32</f>
        <v>1</v>
      </c>
      <c r="AK32">
        <f t="shared" si="0"/>
        <v>0</v>
      </c>
    </row>
    <row r="33" spans="1:37" x14ac:dyDescent="0.2">
      <c r="A33">
        <v>1101</v>
      </c>
      <c r="B33" t="s">
        <v>674</v>
      </c>
      <c r="C33" t="s">
        <v>83</v>
      </c>
      <c r="D33">
        <v>0</v>
      </c>
      <c r="E33">
        <v>120</v>
      </c>
      <c r="F33">
        <v>17</v>
      </c>
      <c r="G33">
        <v>120</v>
      </c>
      <c r="H33">
        <v>2</v>
      </c>
      <c r="I33">
        <v>98</v>
      </c>
      <c r="J33">
        <v>0.52</v>
      </c>
      <c r="K33">
        <v>21</v>
      </c>
      <c r="L33" t="b">
        <v>0</v>
      </c>
      <c r="M33" t="b">
        <v>0</v>
      </c>
      <c r="N33">
        <v>120</v>
      </c>
      <c r="O33">
        <v>1491</v>
      </c>
      <c r="P33">
        <v>4</v>
      </c>
      <c r="Q33" t="b">
        <v>1</v>
      </c>
      <c r="R33" t="s">
        <v>29</v>
      </c>
      <c r="S33" t="b">
        <v>0</v>
      </c>
      <c r="T33" t="b">
        <v>0</v>
      </c>
      <c r="U33" t="b">
        <v>0</v>
      </c>
      <c r="X33">
        <v>120</v>
      </c>
      <c r="Y33">
        <v>1491</v>
      </c>
      <c r="Z33">
        <v>0</v>
      </c>
      <c r="AA33">
        <v>3600.11</v>
      </c>
      <c r="AB33">
        <v>3601.06</v>
      </c>
      <c r="AC33">
        <v>6897.64</v>
      </c>
      <c r="AD33">
        <v>6517</v>
      </c>
      <c r="AG33">
        <f>AG32</f>
        <v>6616.88</v>
      </c>
      <c r="AH33">
        <f t="shared" ref="AH33:AH37" si="18">AC33/AG33</f>
        <v>1.0424308737652792</v>
      </c>
      <c r="AI33" t="str">
        <f t="shared" ref="AI33:AI37" si="19">R33</f>
        <v>BQO</v>
      </c>
      <c r="AJ33" t="b">
        <f t="shared" ref="AJ33:AJ37" si="20">Q33</f>
        <v>1</v>
      </c>
      <c r="AK33">
        <f t="shared" si="0"/>
        <v>0</v>
      </c>
    </row>
    <row r="34" spans="1:37" x14ac:dyDescent="0.2">
      <c r="A34">
        <v>1102</v>
      </c>
      <c r="B34" t="s">
        <v>675</v>
      </c>
      <c r="C34" t="s">
        <v>83</v>
      </c>
      <c r="D34">
        <v>0</v>
      </c>
      <c r="E34">
        <v>120</v>
      </c>
      <c r="F34">
        <v>17</v>
      </c>
      <c r="G34">
        <v>120</v>
      </c>
      <c r="H34">
        <v>2</v>
      </c>
      <c r="I34">
        <v>98</v>
      </c>
      <c r="J34">
        <v>0.52</v>
      </c>
      <c r="K34">
        <v>21</v>
      </c>
      <c r="L34" t="b">
        <v>0</v>
      </c>
      <c r="M34" t="b">
        <v>0</v>
      </c>
      <c r="N34">
        <v>120</v>
      </c>
      <c r="O34">
        <v>1491</v>
      </c>
      <c r="P34">
        <v>4</v>
      </c>
      <c r="Q34" t="b">
        <v>1</v>
      </c>
      <c r="R34" t="s">
        <v>30</v>
      </c>
      <c r="S34" t="b">
        <v>0</v>
      </c>
      <c r="T34" t="b">
        <v>0</v>
      </c>
      <c r="U34" t="b">
        <v>0</v>
      </c>
      <c r="X34">
        <v>120</v>
      </c>
      <c r="Y34">
        <v>1491</v>
      </c>
      <c r="Z34">
        <v>0</v>
      </c>
      <c r="AA34">
        <v>86.69</v>
      </c>
      <c r="AB34">
        <v>87.57</v>
      </c>
      <c r="AC34">
        <v>6616.88</v>
      </c>
      <c r="AD34">
        <v>6616.88</v>
      </c>
      <c r="AG34">
        <f>AG33</f>
        <v>6616.88</v>
      </c>
      <c r="AH34">
        <f t="shared" si="18"/>
        <v>1</v>
      </c>
      <c r="AI34" t="str">
        <f t="shared" si="19"/>
        <v>MISDO</v>
      </c>
      <c r="AJ34" t="b">
        <f t="shared" si="20"/>
        <v>1</v>
      </c>
      <c r="AK34">
        <f t="shared" si="0"/>
        <v>0</v>
      </c>
    </row>
    <row r="35" spans="1:37" x14ac:dyDescent="0.2">
      <c r="A35">
        <v>1103</v>
      </c>
      <c r="B35" t="s">
        <v>676</v>
      </c>
      <c r="C35" t="s">
        <v>83</v>
      </c>
      <c r="D35">
        <v>0</v>
      </c>
      <c r="E35">
        <v>120</v>
      </c>
      <c r="F35">
        <v>17</v>
      </c>
      <c r="G35">
        <v>120</v>
      </c>
      <c r="H35">
        <v>2</v>
      </c>
      <c r="I35">
        <v>98</v>
      </c>
      <c r="J35">
        <v>0.52</v>
      </c>
      <c r="K35">
        <v>21</v>
      </c>
      <c r="L35" t="b">
        <v>0</v>
      </c>
      <c r="M35" t="b">
        <v>0</v>
      </c>
      <c r="N35">
        <v>120</v>
      </c>
      <c r="O35">
        <v>1491</v>
      </c>
      <c r="P35">
        <v>4</v>
      </c>
      <c r="Q35" t="b">
        <v>1</v>
      </c>
      <c r="R35" t="s">
        <v>31</v>
      </c>
      <c r="S35" t="b">
        <v>0</v>
      </c>
      <c r="T35" t="b">
        <v>0</v>
      </c>
      <c r="U35" t="b">
        <v>0</v>
      </c>
      <c r="X35">
        <v>120</v>
      </c>
      <c r="Y35">
        <v>1491</v>
      </c>
      <c r="Z35">
        <v>0</v>
      </c>
      <c r="AA35">
        <v>3600.55</v>
      </c>
      <c r="AB35">
        <v>3601.92</v>
      </c>
      <c r="AC35">
        <v>7308.66</v>
      </c>
      <c r="AD35">
        <v>7308.66</v>
      </c>
      <c r="AG35">
        <f>AG34</f>
        <v>6616.88</v>
      </c>
      <c r="AH35">
        <f t="shared" si="18"/>
        <v>1.1045477626917821</v>
      </c>
      <c r="AI35" t="str">
        <f t="shared" si="19"/>
        <v>RP-MILO</v>
      </c>
      <c r="AJ35" t="b">
        <f t="shared" si="20"/>
        <v>1</v>
      </c>
      <c r="AK35">
        <f t="shared" si="0"/>
        <v>0</v>
      </c>
    </row>
    <row r="36" spans="1:37" x14ac:dyDescent="0.2">
      <c r="A36">
        <v>1104</v>
      </c>
      <c r="B36" t="s">
        <v>677</v>
      </c>
      <c r="C36" t="s">
        <v>198</v>
      </c>
      <c r="D36">
        <v>0</v>
      </c>
      <c r="E36">
        <v>120</v>
      </c>
      <c r="F36">
        <v>17</v>
      </c>
      <c r="G36">
        <v>120</v>
      </c>
      <c r="H36">
        <v>2</v>
      </c>
      <c r="I36">
        <v>98</v>
      </c>
      <c r="J36">
        <v>0.52</v>
      </c>
      <c r="K36">
        <v>21</v>
      </c>
      <c r="L36" t="b">
        <v>0</v>
      </c>
      <c r="M36" t="b">
        <v>0</v>
      </c>
      <c r="N36">
        <v>120</v>
      </c>
      <c r="O36">
        <v>1491</v>
      </c>
      <c r="P36">
        <v>4</v>
      </c>
      <c r="R36" t="s">
        <v>29</v>
      </c>
      <c r="S36" t="b">
        <v>0</v>
      </c>
      <c r="T36" t="b">
        <v>0</v>
      </c>
      <c r="U36" t="b">
        <v>0</v>
      </c>
      <c r="X36">
        <v>120</v>
      </c>
      <c r="Y36">
        <v>1491</v>
      </c>
      <c r="Z36">
        <v>0</v>
      </c>
      <c r="AA36">
        <v>3600.12</v>
      </c>
      <c r="AB36">
        <v>3601.3</v>
      </c>
      <c r="AC36">
        <v>6809</v>
      </c>
      <c r="AD36">
        <v>6500</v>
      </c>
      <c r="AG36">
        <f>AG35</f>
        <v>6616.88</v>
      </c>
      <c r="AH36">
        <f t="shared" si="18"/>
        <v>1.0290348321263194</v>
      </c>
      <c r="AI36" t="str">
        <f t="shared" si="19"/>
        <v>BQO</v>
      </c>
      <c r="AJ36">
        <f t="shared" si="20"/>
        <v>0</v>
      </c>
      <c r="AK36">
        <f t="shared" si="0"/>
        <v>0</v>
      </c>
    </row>
    <row r="37" spans="1:37" x14ac:dyDescent="0.2">
      <c r="A37">
        <v>1105</v>
      </c>
      <c r="B37" t="s">
        <v>678</v>
      </c>
      <c r="C37" t="s">
        <v>296</v>
      </c>
      <c r="D37">
        <v>0</v>
      </c>
      <c r="E37">
        <v>120</v>
      </c>
      <c r="F37">
        <v>17</v>
      </c>
      <c r="G37">
        <v>120</v>
      </c>
      <c r="H37">
        <v>2</v>
      </c>
      <c r="I37">
        <v>98</v>
      </c>
      <c r="J37">
        <v>0.52</v>
      </c>
      <c r="K37">
        <v>21</v>
      </c>
      <c r="L37" t="b">
        <v>0</v>
      </c>
      <c r="M37" t="b">
        <v>0</v>
      </c>
      <c r="N37">
        <v>120</v>
      </c>
      <c r="O37">
        <v>1491</v>
      </c>
      <c r="P37">
        <v>4</v>
      </c>
      <c r="Q37" t="b">
        <v>1</v>
      </c>
      <c r="R37" t="s">
        <v>29</v>
      </c>
      <c r="S37" t="b">
        <v>0</v>
      </c>
      <c r="T37" t="b">
        <v>0</v>
      </c>
      <c r="U37" t="b">
        <v>0</v>
      </c>
      <c r="V37" t="s">
        <v>251</v>
      </c>
      <c r="X37">
        <v>120</v>
      </c>
      <c r="Y37">
        <v>1491</v>
      </c>
      <c r="Z37">
        <v>0</v>
      </c>
      <c r="AA37">
        <v>75.11</v>
      </c>
      <c r="AB37">
        <v>77.66</v>
      </c>
      <c r="AC37">
        <v>7552.2</v>
      </c>
      <c r="AD37">
        <v>7552.2</v>
      </c>
      <c r="AG37">
        <f>AG36</f>
        <v>6616.88</v>
      </c>
      <c r="AH37">
        <f t="shared" si="18"/>
        <v>1.1413536289006299</v>
      </c>
      <c r="AI37" t="str">
        <f t="shared" si="19"/>
        <v>BQO</v>
      </c>
      <c r="AJ37" t="b">
        <f t="shared" si="20"/>
        <v>1</v>
      </c>
      <c r="AK37" t="str">
        <f t="shared" si="0"/>
        <v>concave</v>
      </c>
    </row>
    <row r="38" spans="1:37" x14ac:dyDescent="0.2">
      <c r="A38">
        <v>1106</v>
      </c>
      <c r="B38" t="s">
        <v>679</v>
      </c>
      <c r="C38" t="s">
        <v>45</v>
      </c>
      <c r="D38">
        <v>0</v>
      </c>
      <c r="E38">
        <v>121</v>
      </c>
      <c r="F38">
        <v>31</v>
      </c>
      <c r="G38">
        <v>121</v>
      </c>
      <c r="H38">
        <v>2</v>
      </c>
      <c r="I38">
        <v>99</v>
      </c>
      <c r="J38">
        <v>0.64</v>
      </c>
      <c r="K38">
        <v>27</v>
      </c>
      <c r="L38" t="b">
        <v>0</v>
      </c>
      <c r="M38" t="b">
        <v>0</v>
      </c>
      <c r="N38">
        <v>121</v>
      </c>
      <c r="O38">
        <v>1980</v>
      </c>
      <c r="P38">
        <v>4</v>
      </c>
      <c r="Q38" t="b">
        <v>1</v>
      </c>
      <c r="R38" t="s">
        <v>28</v>
      </c>
      <c r="S38" t="b">
        <v>0</v>
      </c>
      <c r="T38" t="b">
        <v>0</v>
      </c>
      <c r="U38" t="b">
        <v>0</v>
      </c>
      <c r="X38">
        <v>121</v>
      </c>
      <c r="Y38">
        <v>1980</v>
      </c>
      <c r="Z38">
        <v>0</v>
      </c>
      <c r="AA38">
        <v>0.5</v>
      </c>
      <c r="AB38">
        <v>1.41</v>
      </c>
      <c r="AC38">
        <v>1980</v>
      </c>
      <c r="AD38">
        <v>1980</v>
      </c>
      <c r="AG38">
        <f>MIN(AC38:AC43)</f>
        <v>1661.5</v>
      </c>
      <c r="AH38">
        <f>AC38/AG38</f>
        <v>1.1916942521817635</v>
      </c>
      <c r="AI38" t="str">
        <f>R38</f>
        <v>A-MILO</v>
      </c>
      <c r="AJ38" t="b">
        <f>Q38</f>
        <v>1</v>
      </c>
      <c r="AK38">
        <f t="shared" si="0"/>
        <v>0</v>
      </c>
    </row>
    <row r="39" spans="1:37" x14ac:dyDescent="0.2">
      <c r="A39">
        <v>1107</v>
      </c>
      <c r="B39" t="s">
        <v>680</v>
      </c>
      <c r="C39" t="s">
        <v>45</v>
      </c>
      <c r="D39">
        <v>0</v>
      </c>
      <c r="E39">
        <v>121</v>
      </c>
      <c r="F39">
        <v>31</v>
      </c>
      <c r="G39">
        <v>121</v>
      </c>
      <c r="H39">
        <v>2</v>
      </c>
      <c r="I39">
        <v>99</v>
      </c>
      <c r="J39">
        <v>0.64</v>
      </c>
      <c r="K39">
        <v>27</v>
      </c>
      <c r="L39" t="b">
        <v>0</v>
      </c>
      <c r="M39" t="b">
        <v>0</v>
      </c>
      <c r="N39">
        <v>121</v>
      </c>
      <c r="O39">
        <v>1980</v>
      </c>
      <c r="P39">
        <v>4</v>
      </c>
      <c r="Q39" t="b">
        <v>1</v>
      </c>
      <c r="R39" t="s">
        <v>29</v>
      </c>
      <c r="S39" t="b">
        <v>0</v>
      </c>
      <c r="T39" t="b">
        <v>0</v>
      </c>
      <c r="U39" t="b">
        <v>0</v>
      </c>
      <c r="X39">
        <v>121</v>
      </c>
      <c r="Y39">
        <v>1980</v>
      </c>
      <c r="Z39">
        <v>0</v>
      </c>
      <c r="AA39">
        <v>3600.11</v>
      </c>
      <c r="AB39">
        <v>3601.13</v>
      </c>
      <c r="AC39">
        <v>1728.77</v>
      </c>
      <c r="AD39">
        <v>1621.08</v>
      </c>
      <c r="AG39">
        <f>AG38</f>
        <v>1661.5</v>
      </c>
      <c r="AH39">
        <f t="shared" ref="AH39:AH43" si="21">AC39/AG39</f>
        <v>1.0404875112849834</v>
      </c>
      <c r="AI39" t="str">
        <f t="shared" ref="AI39:AI43" si="22">R39</f>
        <v>BQO</v>
      </c>
      <c r="AJ39" t="b">
        <f t="shared" ref="AJ39:AJ43" si="23">Q39</f>
        <v>1</v>
      </c>
      <c r="AK39">
        <f t="shared" si="0"/>
        <v>0</v>
      </c>
    </row>
    <row r="40" spans="1:37" x14ac:dyDescent="0.2">
      <c r="A40">
        <v>1108</v>
      </c>
      <c r="B40" t="s">
        <v>681</v>
      </c>
      <c r="C40" t="s">
        <v>45</v>
      </c>
      <c r="D40">
        <v>0</v>
      </c>
      <c r="E40">
        <v>121</v>
      </c>
      <c r="F40">
        <v>31</v>
      </c>
      <c r="G40">
        <v>121</v>
      </c>
      <c r="H40">
        <v>2</v>
      </c>
      <c r="I40">
        <v>99</v>
      </c>
      <c r="J40">
        <v>0.64</v>
      </c>
      <c r="K40">
        <v>27</v>
      </c>
      <c r="L40" t="b">
        <v>0</v>
      </c>
      <c r="M40" t="b">
        <v>0</v>
      </c>
      <c r="N40">
        <v>121</v>
      </c>
      <c r="O40">
        <v>1980</v>
      </c>
      <c r="P40">
        <v>4</v>
      </c>
      <c r="Q40" t="b">
        <v>1</v>
      </c>
      <c r="R40" t="s">
        <v>30</v>
      </c>
      <c r="S40" t="b">
        <v>0</v>
      </c>
      <c r="T40" t="b">
        <v>0</v>
      </c>
      <c r="U40" t="b">
        <v>0</v>
      </c>
      <c r="X40">
        <v>121</v>
      </c>
      <c r="Y40">
        <v>1980</v>
      </c>
      <c r="Z40">
        <v>0</v>
      </c>
      <c r="AA40">
        <v>90.79</v>
      </c>
      <c r="AB40">
        <v>91.8</v>
      </c>
      <c r="AC40">
        <v>1661.5</v>
      </c>
      <c r="AD40">
        <v>1661.5</v>
      </c>
      <c r="AG40">
        <f>AG39</f>
        <v>1661.5</v>
      </c>
      <c r="AH40">
        <f t="shared" si="21"/>
        <v>1</v>
      </c>
      <c r="AI40" t="str">
        <f t="shared" si="22"/>
        <v>MISDO</v>
      </c>
      <c r="AJ40" t="b">
        <f t="shared" si="23"/>
        <v>1</v>
      </c>
      <c r="AK40">
        <f t="shared" si="0"/>
        <v>0</v>
      </c>
    </row>
    <row r="41" spans="1:37" x14ac:dyDescent="0.2">
      <c r="A41">
        <v>1109</v>
      </c>
      <c r="B41" t="s">
        <v>682</v>
      </c>
      <c r="C41" t="s">
        <v>45</v>
      </c>
      <c r="D41">
        <v>0</v>
      </c>
      <c r="E41">
        <v>121</v>
      </c>
      <c r="F41">
        <v>31</v>
      </c>
      <c r="G41">
        <v>121</v>
      </c>
      <c r="H41">
        <v>2</v>
      </c>
      <c r="I41">
        <v>99</v>
      </c>
      <c r="J41">
        <v>0.64</v>
      </c>
      <c r="K41">
        <v>27</v>
      </c>
      <c r="L41" t="b">
        <v>0</v>
      </c>
      <c r="M41" t="b">
        <v>0</v>
      </c>
      <c r="N41">
        <v>121</v>
      </c>
      <c r="O41">
        <v>1980</v>
      </c>
      <c r="P41">
        <v>4</v>
      </c>
      <c r="Q41" t="b">
        <v>1</v>
      </c>
      <c r="R41" t="s">
        <v>31</v>
      </c>
      <c r="S41" t="b">
        <v>0</v>
      </c>
      <c r="T41" t="b">
        <v>0</v>
      </c>
      <c r="U41" t="b">
        <v>0</v>
      </c>
      <c r="X41">
        <v>121</v>
      </c>
      <c r="Y41">
        <v>1980</v>
      </c>
      <c r="Z41">
        <v>0</v>
      </c>
      <c r="AA41">
        <v>5925.02</v>
      </c>
      <c r="AB41">
        <v>5927.92</v>
      </c>
      <c r="AC41">
        <v>1931.93</v>
      </c>
      <c r="AD41">
        <v>1931.93</v>
      </c>
      <c r="AG41">
        <f>AG40</f>
        <v>1661.5</v>
      </c>
      <c r="AH41">
        <f t="shared" si="21"/>
        <v>1.1627625639482395</v>
      </c>
      <c r="AI41" t="str">
        <f t="shared" si="22"/>
        <v>RP-MILO</v>
      </c>
      <c r="AJ41" t="b">
        <f t="shared" si="23"/>
        <v>1</v>
      </c>
      <c r="AK41">
        <f t="shared" si="0"/>
        <v>0</v>
      </c>
    </row>
    <row r="42" spans="1:37" x14ac:dyDescent="0.2">
      <c r="A42">
        <v>1110</v>
      </c>
      <c r="B42" t="s">
        <v>683</v>
      </c>
      <c r="C42" t="s">
        <v>199</v>
      </c>
      <c r="D42">
        <v>0</v>
      </c>
      <c r="E42">
        <v>121</v>
      </c>
      <c r="F42">
        <v>31</v>
      </c>
      <c r="G42">
        <v>121</v>
      </c>
      <c r="H42">
        <v>2</v>
      </c>
      <c r="I42">
        <v>99</v>
      </c>
      <c r="J42">
        <v>0.64</v>
      </c>
      <c r="K42">
        <v>27</v>
      </c>
      <c r="L42" t="b">
        <v>0</v>
      </c>
      <c r="M42" t="b">
        <v>0</v>
      </c>
      <c r="N42">
        <v>121</v>
      </c>
      <c r="O42">
        <v>1980</v>
      </c>
      <c r="P42">
        <v>4</v>
      </c>
      <c r="R42" t="s">
        <v>29</v>
      </c>
      <c r="S42" t="b">
        <v>0</v>
      </c>
      <c r="T42" t="b">
        <v>0</v>
      </c>
      <c r="U42" t="b">
        <v>0</v>
      </c>
      <c r="X42">
        <v>121</v>
      </c>
      <c r="Y42">
        <v>1980</v>
      </c>
      <c r="Z42">
        <v>0</v>
      </c>
      <c r="AA42">
        <v>3601.2</v>
      </c>
      <c r="AB42">
        <v>3602.33</v>
      </c>
      <c r="AC42">
        <v>1710</v>
      </c>
      <c r="AD42">
        <v>1640</v>
      </c>
      <c r="AG42">
        <f>AG41</f>
        <v>1661.5</v>
      </c>
      <c r="AH42">
        <f t="shared" si="21"/>
        <v>1.029190490520614</v>
      </c>
      <c r="AI42" t="str">
        <f t="shared" si="22"/>
        <v>BQO</v>
      </c>
      <c r="AJ42">
        <f t="shared" si="23"/>
        <v>0</v>
      </c>
      <c r="AK42">
        <f t="shared" si="0"/>
        <v>0</v>
      </c>
    </row>
    <row r="43" spans="1:37" x14ac:dyDescent="0.2">
      <c r="A43">
        <v>1111</v>
      </c>
      <c r="B43" t="s">
        <v>684</v>
      </c>
      <c r="C43" t="s">
        <v>297</v>
      </c>
      <c r="D43">
        <v>0</v>
      </c>
      <c r="E43">
        <v>121</v>
      </c>
      <c r="F43">
        <v>31</v>
      </c>
      <c r="G43">
        <v>121</v>
      </c>
      <c r="H43">
        <v>2</v>
      </c>
      <c r="I43">
        <v>99</v>
      </c>
      <c r="J43">
        <v>0.64</v>
      </c>
      <c r="K43">
        <v>27</v>
      </c>
      <c r="L43" t="b">
        <v>0</v>
      </c>
      <c r="M43" t="b">
        <v>0</v>
      </c>
      <c r="N43">
        <v>121</v>
      </c>
      <c r="O43">
        <v>1980</v>
      </c>
      <c r="P43">
        <v>4</v>
      </c>
      <c r="Q43" t="b">
        <v>1</v>
      </c>
      <c r="R43" t="s">
        <v>29</v>
      </c>
      <c r="S43" t="b">
        <v>0</v>
      </c>
      <c r="T43" t="b">
        <v>0</v>
      </c>
      <c r="U43" t="b">
        <v>0</v>
      </c>
      <c r="V43" t="s">
        <v>251</v>
      </c>
      <c r="X43">
        <v>121</v>
      </c>
      <c r="Y43">
        <v>1980</v>
      </c>
      <c r="Z43">
        <v>0</v>
      </c>
      <c r="AA43">
        <v>53.92</v>
      </c>
      <c r="AB43">
        <v>56.73</v>
      </c>
      <c r="AC43">
        <v>1842.97</v>
      </c>
      <c r="AD43">
        <v>1842.97</v>
      </c>
      <c r="AG43">
        <f>AG42</f>
        <v>1661.5</v>
      </c>
      <c r="AH43">
        <f t="shared" si="21"/>
        <v>1.1092205838098104</v>
      </c>
      <c r="AI43" t="str">
        <f t="shared" si="22"/>
        <v>BQO</v>
      </c>
      <c r="AJ43" t="b">
        <f t="shared" si="23"/>
        <v>1</v>
      </c>
      <c r="AK43" t="str">
        <f t="shared" si="0"/>
        <v>concave</v>
      </c>
    </row>
    <row r="44" spans="1:37" x14ac:dyDescent="0.2">
      <c r="A44">
        <v>1114</v>
      </c>
      <c r="B44" t="s">
        <v>685</v>
      </c>
      <c r="C44" t="s">
        <v>46</v>
      </c>
      <c r="D44">
        <v>0</v>
      </c>
      <c r="E44">
        <v>128</v>
      </c>
      <c r="F44">
        <v>32</v>
      </c>
      <c r="G44">
        <v>128</v>
      </c>
      <c r="H44">
        <v>5</v>
      </c>
      <c r="I44">
        <v>98</v>
      </c>
      <c r="J44">
        <v>0.54</v>
      </c>
      <c r="K44">
        <v>26</v>
      </c>
      <c r="L44" t="b">
        <v>0</v>
      </c>
      <c r="M44" t="b">
        <v>0</v>
      </c>
      <c r="N44">
        <v>128</v>
      </c>
      <c r="O44">
        <v>2113</v>
      </c>
      <c r="P44">
        <v>4</v>
      </c>
      <c r="Q44" t="b">
        <v>1</v>
      </c>
      <c r="R44" t="s">
        <v>28</v>
      </c>
      <c r="S44" t="b">
        <v>0</v>
      </c>
      <c r="T44" t="b">
        <v>0</v>
      </c>
      <c r="U44" t="b">
        <v>0</v>
      </c>
      <c r="X44">
        <v>128</v>
      </c>
      <c r="Y44">
        <v>2113</v>
      </c>
      <c r="Z44">
        <v>0</v>
      </c>
      <c r="AA44">
        <v>0.73</v>
      </c>
      <c r="AB44">
        <v>1.92</v>
      </c>
      <c r="AC44">
        <v>2113</v>
      </c>
      <c r="AD44">
        <v>2113</v>
      </c>
      <c r="AG44">
        <f>MIN(AC44:AC49)</f>
        <v>1794.9</v>
      </c>
      <c r="AH44">
        <f>AC44/AG44</f>
        <v>1.1772243579029471</v>
      </c>
      <c r="AI44" t="str">
        <f>R44</f>
        <v>A-MILO</v>
      </c>
      <c r="AJ44" t="b">
        <f>Q44</f>
        <v>1</v>
      </c>
      <c r="AK44">
        <f t="shared" si="0"/>
        <v>0</v>
      </c>
    </row>
    <row r="45" spans="1:37" x14ac:dyDescent="0.2">
      <c r="A45">
        <v>1115</v>
      </c>
      <c r="B45" t="s">
        <v>686</v>
      </c>
      <c r="C45" t="s">
        <v>46</v>
      </c>
      <c r="D45">
        <v>0</v>
      </c>
      <c r="E45">
        <v>128</v>
      </c>
      <c r="F45">
        <v>32</v>
      </c>
      <c r="G45">
        <v>128</v>
      </c>
      <c r="H45">
        <v>5</v>
      </c>
      <c r="I45">
        <v>98</v>
      </c>
      <c r="J45">
        <v>0.54</v>
      </c>
      <c r="K45">
        <v>26</v>
      </c>
      <c r="L45" t="b">
        <v>0</v>
      </c>
      <c r="M45" t="b">
        <v>0</v>
      </c>
      <c r="N45">
        <v>128</v>
      </c>
      <c r="O45">
        <v>2113</v>
      </c>
      <c r="P45">
        <v>4</v>
      </c>
      <c r="Q45" t="b">
        <v>1</v>
      </c>
      <c r="R45" t="s">
        <v>29</v>
      </c>
      <c r="S45" t="b">
        <v>0</v>
      </c>
      <c r="T45" t="b">
        <v>0</v>
      </c>
      <c r="U45" t="b">
        <v>0</v>
      </c>
      <c r="X45">
        <v>128</v>
      </c>
      <c r="Y45">
        <v>2113</v>
      </c>
      <c r="Z45">
        <v>0</v>
      </c>
      <c r="AA45">
        <v>3600.23</v>
      </c>
      <c r="AB45">
        <v>3601.47</v>
      </c>
      <c r="AC45">
        <v>1898.09</v>
      </c>
      <c r="AD45">
        <v>1768</v>
      </c>
      <c r="AG45">
        <f>AG44</f>
        <v>1794.9</v>
      </c>
      <c r="AH45">
        <f t="shared" ref="AH45:AH49" si="24">AC45/AG45</f>
        <v>1.0574906680037883</v>
      </c>
      <c r="AI45" t="str">
        <f t="shared" ref="AI45:AI49" si="25">R45</f>
        <v>BQO</v>
      </c>
      <c r="AJ45" t="b">
        <f t="shared" ref="AJ45:AJ49" si="26">Q45</f>
        <v>1</v>
      </c>
      <c r="AK45">
        <f t="shared" si="0"/>
        <v>0</v>
      </c>
    </row>
    <row r="46" spans="1:37" x14ac:dyDescent="0.2">
      <c r="A46">
        <v>1116</v>
      </c>
      <c r="B46" t="s">
        <v>687</v>
      </c>
      <c r="C46" t="s">
        <v>46</v>
      </c>
      <c r="D46">
        <v>0</v>
      </c>
      <c r="E46">
        <v>128</v>
      </c>
      <c r="F46">
        <v>32</v>
      </c>
      <c r="G46">
        <v>128</v>
      </c>
      <c r="H46">
        <v>5</v>
      </c>
      <c r="I46">
        <v>96</v>
      </c>
      <c r="J46">
        <v>0.54</v>
      </c>
      <c r="K46">
        <v>26</v>
      </c>
      <c r="L46" t="b">
        <v>0</v>
      </c>
      <c r="M46" t="b">
        <v>0</v>
      </c>
      <c r="N46">
        <v>128</v>
      </c>
      <c r="O46">
        <v>2113</v>
      </c>
      <c r="P46">
        <v>4</v>
      </c>
      <c r="Q46" t="b">
        <v>1</v>
      </c>
      <c r="R46" t="s">
        <v>30</v>
      </c>
      <c r="S46" t="b">
        <v>0</v>
      </c>
      <c r="T46" t="b">
        <v>0</v>
      </c>
      <c r="U46" t="b">
        <v>0</v>
      </c>
      <c r="X46">
        <v>128</v>
      </c>
      <c r="Y46">
        <v>2113</v>
      </c>
      <c r="Z46">
        <v>0</v>
      </c>
      <c r="AA46">
        <v>165.88</v>
      </c>
      <c r="AB46">
        <v>166.84</v>
      </c>
      <c r="AC46">
        <v>1794.9</v>
      </c>
      <c r="AD46">
        <v>1794.9</v>
      </c>
      <c r="AG46">
        <f>AG45</f>
        <v>1794.9</v>
      </c>
      <c r="AH46">
        <f t="shared" si="24"/>
        <v>1</v>
      </c>
      <c r="AI46" t="str">
        <f t="shared" si="25"/>
        <v>MISDO</v>
      </c>
      <c r="AJ46" t="b">
        <f t="shared" si="26"/>
        <v>1</v>
      </c>
      <c r="AK46">
        <f t="shared" si="0"/>
        <v>0</v>
      </c>
    </row>
    <row r="47" spans="1:37" x14ac:dyDescent="0.2">
      <c r="A47">
        <v>1117</v>
      </c>
      <c r="B47" t="s">
        <v>688</v>
      </c>
      <c r="C47" t="s">
        <v>46</v>
      </c>
      <c r="D47">
        <v>0</v>
      </c>
      <c r="E47">
        <v>128</v>
      </c>
      <c r="F47">
        <v>32</v>
      </c>
      <c r="G47">
        <v>128</v>
      </c>
      <c r="H47">
        <v>5</v>
      </c>
      <c r="I47">
        <v>98</v>
      </c>
      <c r="J47">
        <v>0.54</v>
      </c>
      <c r="K47">
        <v>26</v>
      </c>
      <c r="L47" t="b">
        <v>0</v>
      </c>
      <c r="M47" t="b">
        <v>0</v>
      </c>
      <c r="N47">
        <v>128</v>
      </c>
      <c r="O47">
        <v>2113</v>
      </c>
      <c r="P47">
        <v>4</v>
      </c>
      <c r="Q47" t="b">
        <v>1</v>
      </c>
      <c r="R47" t="s">
        <v>31</v>
      </c>
      <c r="S47" t="b">
        <v>0</v>
      </c>
      <c r="T47" t="b">
        <v>0</v>
      </c>
      <c r="U47" t="b">
        <v>0</v>
      </c>
      <c r="X47">
        <v>128</v>
      </c>
      <c r="Y47">
        <v>2113</v>
      </c>
      <c r="Z47">
        <v>0</v>
      </c>
      <c r="AA47">
        <v>3531.48</v>
      </c>
      <c r="AB47">
        <v>3532.74</v>
      </c>
      <c r="AC47">
        <v>1983.8</v>
      </c>
      <c r="AD47">
        <v>1983.8</v>
      </c>
      <c r="AG47">
        <f>AG46</f>
        <v>1794.9</v>
      </c>
      <c r="AH47">
        <f t="shared" si="24"/>
        <v>1.1052426319014985</v>
      </c>
      <c r="AI47" t="str">
        <f t="shared" si="25"/>
        <v>RP-MILO</v>
      </c>
      <c r="AJ47" t="b">
        <f t="shared" si="26"/>
        <v>1</v>
      </c>
      <c r="AK47">
        <f t="shared" si="0"/>
        <v>0</v>
      </c>
    </row>
    <row r="48" spans="1:37" x14ac:dyDescent="0.2">
      <c r="A48">
        <v>1118</v>
      </c>
      <c r="B48" t="s">
        <v>689</v>
      </c>
      <c r="C48" t="s">
        <v>200</v>
      </c>
      <c r="D48">
        <v>0</v>
      </c>
      <c r="E48">
        <v>128</v>
      </c>
      <c r="F48">
        <v>32</v>
      </c>
      <c r="G48">
        <v>128</v>
      </c>
      <c r="H48">
        <v>5</v>
      </c>
      <c r="I48">
        <v>96</v>
      </c>
      <c r="J48">
        <v>0.54</v>
      </c>
      <c r="K48">
        <v>26</v>
      </c>
      <c r="L48" t="b">
        <v>0</v>
      </c>
      <c r="M48" t="b">
        <v>0</v>
      </c>
      <c r="N48">
        <v>128</v>
      </c>
      <c r="O48">
        <v>2113</v>
      </c>
      <c r="P48">
        <v>4</v>
      </c>
      <c r="R48" t="s">
        <v>29</v>
      </c>
      <c r="S48" t="b">
        <v>0</v>
      </c>
      <c r="T48" t="b">
        <v>0</v>
      </c>
      <c r="U48" t="b">
        <v>0</v>
      </c>
      <c r="X48">
        <v>128</v>
      </c>
      <c r="Y48">
        <v>2113</v>
      </c>
      <c r="Z48">
        <v>0</v>
      </c>
      <c r="AA48">
        <v>3600.43</v>
      </c>
      <c r="AB48">
        <v>3601.72</v>
      </c>
      <c r="AC48">
        <v>1890</v>
      </c>
      <c r="AD48">
        <v>1758</v>
      </c>
      <c r="AG48">
        <f>AG47</f>
        <v>1794.9</v>
      </c>
      <c r="AH48">
        <f t="shared" si="24"/>
        <v>1.0529834531171653</v>
      </c>
      <c r="AI48" t="str">
        <f t="shared" si="25"/>
        <v>BQO</v>
      </c>
      <c r="AJ48">
        <f t="shared" si="26"/>
        <v>0</v>
      </c>
      <c r="AK48">
        <f t="shared" si="0"/>
        <v>0</v>
      </c>
    </row>
    <row r="49" spans="1:37" x14ac:dyDescent="0.2">
      <c r="A49">
        <v>1119</v>
      </c>
      <c r="B49" t="s">
        <v>690</v>
      </c>
      <c r="C49" t="s">
        <v>298</v>
      </c>
      <c r="D49">
        <v>0</v>
      </c>
      <c r="E49">
        <v>128</v>
      </c>
      <c r="F49">
        <v>32</v>
      </c>
      <c r="G49">
        <v>128</v>
      </c>
      <c r="H49">
        <v>5</v>
      </c>
      <c r="I49">
        <v>96</v>
      </c>
      <c r="J49">
        <v>0.54</v>
      </c>
      <c r="K49">
        <v>26</v>
      </c>
      <c r="L49" t="b">
        <v>0</v>
      </c>
      <c r="M49" t="b">
        <v>0</v>
      </c>
      <c r="N49">
        <v>128</v>
      </c>
      <c r="O49">
        <v>2113</v>
      </c>
      <c r="P49">
        <v>4</v>
      </c>
      <c r="Q49" t="b">
        <v>1</v>
      </c>
      <c r="R49" t="s">
        <v>29</v>
      </c>
      <c r="S49" t="b">
        <v>0</v>
      </c>
      <c r="T49" t="b">
        <v>0</v>
      </c>
      <c r="U49" t="b">
        <v>0</v>
      </c>
      <c r="V49" t="s">
        <v>251</v>
      </c>
      <c r="X49">
        <v>128</v>
      </c>
      <c r="Y49">
        <v>2113</v>
      </c>
      <c r="Z49">
        <v>0</v>
      </c>
      <c r="AA49">
        <v>67.760000000000005</v>
      </c>
      <c r="AB49">
        <v>70.010000000000005</v>
      </c>
      <c r="AC49">
        <v>2154.09</v>
      </c>
      <c r="AD49">
        <v>2154.09</v>
      </c>
      <c r="AG49">
        <f>AG48</f>
        <v>1794.9</v>
      </c>
      <c r="AH49">
        <f t="shared" si="24"/>
        <v>1.2001169981614574</v>
      </c>
      <c r="AI49" t="str">
        <f t="shared" si="25"/>
        <v>BQO</v>
      </c>
      <c r="AJ49" t="b">
        <f t="shared" si="26"/>
        <v>1</v>
      </c>
      <c r="AK49" t="str">
        <f t="shared" si="0"/>
        <v>concave</v>
      </c>
    </row>
    <row r="50" spans="1:37" x14ac:dyDescent="0.2">
      <c r="A50">
        <v>1120</v>
      </c>
      <c r="B50" t="s">
        <v>691</v>
      </c>
      <c r="C50" t="s">
        <v>84</v>
      </c>
      <c r="D50">
        <v>0</v>
      </c>
      <c r="E50">
        <v>144</v>
      </c>
      <c r="F50">
        <v>34</v>
      </c>
      <c r="G50">
        <v>144</v>
      </c>
      <c r="H50">
        <v>2</v>
      </c>
      <c r="I50">
        <v>100</v>
      </c>
      <c r="J50">
        <v>0.63</v>
      </c>
      <c r="K50">
        <v>25</v>
      </c>
      <c r="L50" t="b">
        <v>0</v>
      </c>
      <c r="M50" t="b">
        <v>0</v>
      </c>
      <c r="N50">
        <v>144</v>
      </c>
      <c r="O50">
        <v>2596</v>
      </c>
      <c r="P50">
        <v>4</v>
      </c>
      <c r="Q50" t="b">
        <v>1</v>
      </c>
      <c r="R50" t="s">
        <v>28</v>
      </c>
      <c r="S50" t="b">
        <v>0</v>
      </c>
      <c r="T50" t="b">
        <v>0</v>
      </c>
      <c r="U50" t="b">
        <v>0</v>
      </c>
      <c r="X50">
        <v>144</v>
      </c>
      <c r="Y50">
        <v>2596</v>
      </c>
      <c r="Z50">
        <v>0</v>
      </c>
      <c r="AA50">
        <v>0.65</v>
      </c>
      <c r="AB50">
        <v>1.86</v>
      </c>
      <c r="AC50">
        <v>2596</v>
      </c>
      <c r="AD50">
        <v>2596</v>
      </c>
      <c r="AG50">
        <f>MIN(AC50:AC55)</f>
        <v>2158</v>
      </c>
      <c r="AH50">
        <f>AC50/AG50</f>
        <v>1.2029657089898054</v>
      </c>
      <c r="AI50" t="str">
        <f>R50</f>
        <v>A-MILO</v>
      </c>
      <c r="AJ50" t="b">
        <f>Q50</f>
        <v>1</v>
      </c>
      <c r="AK50">
        <f t="shared" si="0"/>
        <v>0</v>
      </c>
    </row>
    <row r="51" spans="1:37" x14ac:dyDescent="0.2">
      <c r="A51">
        <v>1121</v>
      </c>
      <c r="B51" t="s">
        <v>692</v>
      </c>
      <c r="C51" t="s">
        <v>84</v>
      </c>
      <c r="D51">
        <v>0</v>
      </c>
      <c r="E51">
        <v>144</v>
      </c>
      <c r="F51">
        <v>34</v>
      </c>
      <c r="G51">
        <v>144</v>
      </c>
      <c r="H51">
        <v>2</v>
      </c>
      <c r="I51">
        <v>100</v>
      </c>
      <c r="J51">
        <v>0.63</v>
      </c>
      <c r="K51">
        <v>25</v>
      </c>
      <c r="L51" t="b">
        <v>0</v>
      </c>
      <c r="M51" t="b">
        <v>0</v>
      </c>
      <c r="N51">
        <v>144</v>
      </c>
      <c r="O51">
        <v>2596</v>
      </c>
      <c r="P51">
        <v>4</v>
      </c>
      <c r="Q51" t="b">
        <v>1</v>
      </c>
      <c r="R51" t="s">
        <v>29</v>
      </c>
      <c r="S51" t="b">
        <v>0</v>
      </c>
      <c r="T51" t="b">
        <v>0</v>
      </c>
      <c r="U51" t="b">
        <v>0</v>
      </c>
      <c r="X51">
        <v>144</v>
      </c>
      <c r="Y51">
        <v>2596</v>
      </c>
      <c r="Z51">
        <v>0</v>
      </c>
      <c r="AA51">
        <v>3600.26</v>
      </c>
      <c r="AB51">
        <v>3601.3</v>
      </c>
      <c r="AC51">
        <v>2275.7399999999998</v>
      </c>
      <c r="AD51">
        <v>2050.1799999999998</v>
      </c>
      <c r="AG51">
        <f>AG50</f>
        <v>2158</v>
      </c>
      <c r="AH51">
        <f t="shared" ref="AH51:AH55" si="27">AC51/AG51</f>
        <v>1.0545597775718256</v>
      </c>
      <c r="AI51" t="str">
        <f t="shared" ref="AI51:AI55" si="28">R51</f>
        <v>BQO</v>
      </c>
      <c r="AJ51" t="b">
        <f t="shared" ref="AJ51:AJ55" si="29">Q51</f>
        <v>1</v>
      </c>
      <c r="AK51">
        <f t="shared" si="0"/>
        <v>0</v>
      </c>
    </row>
    <row r="52" spans="1:37" x14ac:dyDescent="0.2">
      <c r="A52">
        <v>1122</v>
      </c>
      <c r="B52" t="s">
        <v>693</v>
      </c>
      <c r="C52" t="s">
        <v>84</v>
      </c>
      <c r="D52">
        <v>0</v>
      </c>
      <c r="E52">
        <v>144</v>
      </c>
      <c r="F52">
        <v>34</v>
      </c>
      <c r="G52">
        <v>144</v>
      </c>
      <c r="H52">
        <v>2</v>
      </c>
      <c r="I52">
        <v>100</v>
      </c>
      <c r="J52">
        <v>0.63</v>
      </c>
      <c r="K52">
        <v>25</v>
      </c>
      <c r="L52" t="b">
        <v>0</v>
      </c>
      <c r="M52" t="b">
        <v>0</v>
      </c>
      <c r="N52">
        <v>144</v>
      </c>
      <c r="O52">
        <v>2596</v>
      </c>
      <c r="P52">
        <v>4</v>
      </c>
      <c r="Q52" t="b">
        <v>1</v>
      </c>
      <c r="R52" t="s">
        <v>30</v>
      </c>
      <c r="S52" t="b">
        <v>0</v>
      </c>
      <c r="T52" t="b">
        <v>0</v>
      </c>
      <c r="U52" t="b">
        <v>0</v>
      </c>
      <c r="X52">
        <v>144</v>
      </c>
      <c r="Y52">
        <v>2596</v>
      </c>
      <c r="Z52">
        <v>0</v>
      </c>
      <c r="AA52">
        <v>236.7</v>
      </c>
      <c r="AB52">
        <v>237.88</v>
      </c>
      <c r="AC52">
        <v>2158</v>
      </c>
      <c r="AD52">
        <v>2158</v>
      </c>
      <c r="AG52">
        <f>AG51</f>
        <v>2158</v>
      </c>
      <c r="AH52">
        <f t="shared" si="27"/>
        <v>1</v>
      </c>
      <c r="AI52" t="str">
        <f t="shared" si="28"/>
        <v>MISDO</v>
      </c>
      <c r="AJ52" t="b">
        <f t="shared" si="29"/>
        <v>1</v>
      </c>
      <c r="AK52">
        <f t="shared" si="0"/>
        <v>0</v>
      </c>
    </row>
    <row r="53" spans="1:37" x14ac:dyDescent="0.2">
      <c r="A53">
        <v>1123</v>
      </c>
      <c r="B53" t="s">
        <v>694</v>
      </c>
      <c r="C53" t="s">
        <v>84</v>
      </c>
      <c r="D53">
        <v>0</v>
      </c>
      <c r="E53">
        <v>144</v>
      </c>
      <c r="F53">
        <v>34</v>
      </c>
      <c r="G53">
        <v>144</v>
      </c>
      <c r="H53">
        <v>2</v>
      </c>
      <c r="I53">
        <v>100</v>
      </c>
      <c r="J53">
        <v>0.63</v>
      </c>
      <c r="K53">
        <v>25</v>
      </c>
      <c r="L53" t="b">
        <v>0</v>
      </c>
      <c r="M53" t="b">
        <v>0</v>
      </c>
      <c r="N53">
        <v>144</v>
      </c>
      <c r="O53">
        <v>2596</v>
      </c>
      <c r="P53">
        <v>4</v>
      </c>
      <c r="Q53" t="b">
        <v>1</v>
      </c>
      <c r="R53" t="s">
        <v>31</v>
      </c>
      <c r="S53" t="b">
        <v>0</v>
      </c>
      <c r="T53" t="b">
        <v>0</v>
      </c>
      <c r="U53" t="b">
        <v>0</v>
      </c>
      <c r="X53">
        <v>144</v>
      </c>
      <c r="Y53">
        <v>2596</v>
      </c>
      <c r="Z53">
        <v>0</v>
      </c>
      <c r="AA53">
        <v>3609.42</v>
      </c>
      <c r="AB53">
        <v>3618.87</v>
      </c>
      <c r="AC53">
        <v>2564.84</v>
      </c>
      <c r="AD53">
        <v>0</v>
      </c>
      <c r="AG53">
        <f>AG52</f>
        <v>2158</v>
      </c>
      <c r="AH53">
        <f t="shared" si="27"/>
        <v>1.1885264133456905</v>
      </c>
      <c r="AI53" t="str">
        <f t="shared" si="28"/>
        <v>RP-MILO</v>
      </c>
      <c r="AJ53" t="b">
        <f t="shared" si="29"/>
        <v>1</v>
      </c>
      <c r="AK53">
        <f t="shared" si="0"/>
        <v>0</v>
      </c>
    </row>
    <row r="54" spans="1:37" x14ac:dyDescent="0.2">
      <c r="A54">
        <v>1124</v>
      </c>
      <c r="B54" t="s">
        <v>695</v>
      </c>
      <c r="C54" t="s">
        <v>201</v>
      </c>
      <c r="D54">
        <v>0</v>
      </c>
      <c r="E54">
        <v>144</v>
      </c>
      <c r="F54">
        <v>34</v>
      </c>
      <c r="G54">
        <v>144</v>
      </c>
      <c r="H54">
        <v>2</v>
      </c>
      <c r="I54">
        <v>100</v>
      </c>
      <c r="J54">
        <v>0.63</v>
      </c>
      <c r="K54">
        <v>25</v>
      </c>
      <c r="L54" t="b">
        <v>0</v>
      </c>
      <c r="M54" t="b">
        <v>0</v>
      </c>
      <c r="N54">
        <v>144</v>
      </c>
      <c r="O54">
        <v>2596</v>
      </c>
      <c r="P54">
        <v>4</v>
      </c>
      <c r="R54" t="s">
        <v>29</v>
      </c>
      <c r="S54" t="b">
        <v>0</v>
      </c>
      <c r="T54" t="b">
        <v>0</v>
      </c>
      <c r="U54" t="b">
        <v>0</v>
      </c>
      <c r="X54">
        <v>144</v>
      </c>
      <c r="Y54">
        <v>2596</v>
      </c>
      <c r="Z54">
        <v>0</v>
      </c>
      <c r="AA54">
        <v>3601.03</v>
      </c>
      <c r="AB54">
        <v>3602.11</v>
      </c>
      <c r="AC54">
        <v>2290</v>
      </c>
      <c r="AD54">
        <v>2138</v>
      </c>
      <c r="AG54">
        <f>AG53</f>
        <v>2158</v>
      </c>
      <c r="AH54">
        <f t="shared" si="27"/>
        <v>1.0611677479147359</v>
      </c>
      <c r="AI54" t="str">
        <f t="shared" si="28"/>
        <v>BQO</v>
      </c>
      <c r="AJ54">
        <f t="shared" si="29"/>
        <v>0</v>
      </c>
      <c r="AK54">
        <f t="shared" si="0"/>
        <v>0</v>
      </c>
    </row>
    <row r="55" spans="1:37" x14ac:dyDescent="0.2">
      <c r="A55">
        <v>1125</v>
      </c>
      <c r="B55" t="s">
        <v>696</v>
      </c>
      <c r="C55" t="s">
        <v>299</v>
      </c>
      <c r="D55">
        <v>0</v>
      </c>
      <c r="E55">
        <v>144</v>
      </c>
      <c r="F55">
        <v>34</v>
      </c>
      <c r="G55">
        <v>144</v>
      </c>
      <c r="H55">
        <v>2</v>
      </c>
      <c r="I55">
        <v>100</v>
      </c>
      <c r="J55">
        <v>0.63</v>
      </c>
      <c r="K55">
        <v>25</v>
      </c>
      <c r="L55" t="b">
        <v>0</v>
      </c>
      <c r="M55" t="b">
        <v>0</v>
      </c>
      <c r="N55">
        <v>144</v>
      </c>
      <c r="O55">
        <v>2596</v>
      </c>
      <c r="P55">
        <v>4</v>
      </c>
      <c r="Q55" t="b">
        <v>1</v>
      </c>
      <c r="R55" t="s">
        <v>29</v>
      </c>
      <c r="S55" t="b">
        <v>0</v>
      </c>
      <c r="T55" t="b">
        <v>0</v>
      </c>
      <c r="U55" t="b">
        <v>0</v>
      </c>
      <c r="V55" t="s">
        <v>251</v>
      </c>
      <c r="X55">
        <v>144</v>
      </c>
      <c r="Y55">
        <v>2596</v>
      </c>
      <c r="Z55">
        <v>0</v>
      </c>
      <c r="AA55">
        <v>143.88</v>
      </c>
      <c r="AB55">
        <v>146.72</v>
      </c>
      <c r="AC55">
        <v>2374.2800000000002</v>
      </c>
      <c r="AD55">
        <v>2374.2800000000002</v>
      </c>
      <c r="AG55">
        <f>AG54</f>
        <v>2158</v>
      </c>
      <c r="AH55">
        <f t="shared" si="27"/>
        <v>1.1002224281742354</v>
      </c>
      <c r="AI55" t="str">
        <f t="shared" si="28"/>
        <v>BQO</v>
      </c>
      <c r="AJ55" t="b">
        <f t="shared" si="29"/>
        <v>1</v>
      </c>
      <c r="AK55" t="str">
        <f t="shared" si="0"/>
        <v>concave</v>
      </c>
    </row>
    <row r="85" spans="34:36" x14ac:dyDescent="0.2">
      <c r="AH85">
        <f>GEOMEAN(AH2,AH7,AH12,AH17,AH22,AH27,AH32,AH37,AH42,AH47,AH52,AH57,AH62,AH67,AH72)</f>
        <v>1.081065120810152</v>
      </c>
      <c r="AI85" t="s">
        <v>28</v>
      </c>
      <c r="AJ85" t="b">
        <v>1</v>
      </c>
    </row>
    <row r="86" spans="34:36" x14ac:dyDescent="0.2">
      <c r="AH86">
        <f t="shared" ref="AH86:AH89" si="30">GEOMEAN(AH3,AH8,AH13,AH18,AH23,AH28,AH33,AH38,AH43,AH48,AH53,AH58,AH63,AH68,AH73)</f>
        <v>1.0902047898080822</v>
      </c>
      <c r="AI86" t="s">
        <v>29</v>
      </c>
      <c r="AJ86" t="b">
        <v>1</v>
      </c>
    </row>
    <row r="87" spans="34:36" x14ac:dyDescent="0.2">
      <c r="AH87">
        <f t="shared" si="30"/>
        <v>1.0812672944382022</v>
      </c>
      <c r="AI87" t="s">
        <v>30</v>
      </c>
      <c r="AJ87" t="b">
        <v>1</v>
      </c>
    </row>
    <row r="88" spans="34:36" x14ac:dyDescent="0.2">
      <c r="AH88">
        <f t="shared" si="30"/>
        <v>1.0807128367102838</v>
      </c>
      <c r="AI88" t="s">
        <v>31</v>
      </c>
      <c r="AJ88" t="b">
        <v>1</v>
      </c>
    </row>
    <row r="89" spans="34:36" x14ac:dyDescent="0.2">
      <c r="AH89">
        <f t="shared" si="30"/>
        <v>1.0671332904406672</v>
      </c>
      <c r="AI89" t="s">
        <v>29</v>
      </c>
      <c r="AJ8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2299-17F1-3F43-8C9C-E93E261C2558}">
  <dimension ref="A1:AQ89"/>
  <sheetViews>
    <sheetView topLeftCell="Y1" workbookViewId="0">
      <selection activeCell="AK22" sqref="AK22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101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132</v>
      </c>
      <c r="AH1" t="s">
        <v>133</v>
      </c>
      <c r="AI1" t="str">
        <f>R1</f>
        <v>Method</v>
      </c>
      <c r="AJ1" t="str">
        <f>Q1</f>
        <v>Relaxed</v>
      </c>
    </row>
    <row r="2" spans="1:43" x14ac:dyDescent="0.2">
      <c r="A2">
        <v>1074</v>
      </c>
      <c r="B2" t="s">
        <v>697</v>
      </c>
      <c r="C2" t="s">
        <v>44</v>
      </c>
      <c r="D2">
        <v>0</v>
      </c>
      <c r="E2">
        <v>100</v>
      </c>
      <c r="F2">
        <v>28</v>
      </c>
      <c r="G2">
        <v>100</v>
      </c>
      <c r="H2">
        <v>3</v>
      </c>
      <c r="I2">
        <v>100</v>
      </c>
      <c r="J2">
        <v>0.65</v>
      </c>
      <c r="K2">
        <v>30</v>
      </c>
      <c r="L2" t="b">
        <v>0</v>
      </c>
      <c r="M2" t="b">
        <v>0</v>
      </c>
      <c r="N2">
        <v>100</v>
      </c>
      <c r="O2">
        <v>1470</v>
      </c>
      <c r="P2">
        <v>4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100</v>
      </c>
      <c r="Y2">
        <v>1470</v>
      </c>
      <c r="Z2">
        <v>0</v>
      </c>
      <c r="AA2">
        <v>0.41</v>
      </c>
      <c r="AB2">
        <v>1.24</v>
      </c>
      <c r="AC2">
        <v>1470</v>
      </c>
      <c r="AD2">
        <v>1470</v>
      </c>
      <c r="AG2">
        <f>MIN(AC2:AC7)</f>
        <v>1247.5</v>
      </c>
      <c r="AH2">
        <f>AC2/AG2</f>
        <v>1.1783567134268538</v>
      </c>
      <c r="AI2" t="str">
        <f>R2</f>
        <v>A-MILO</v>
      </c>
      <c r="AJ2" t="b">
        <f>Q2</f>
        <v>1</v>
      </c>
      <c r="AK2">
        <f t="shared" ref="AK2:AK19" si="0">V2</f>
        <v>0</v>
      </c>
      <c r="AN2">
        <f>GEOMEAN(AH2,AH8,AH14,AH20,AH26,AH32,AH38)</f>
        <v>1.1751054593012122</v>
      </c>
      <c r="AO2" t="s">
        <v>28</v>
      </c>
      <c r="AP2" t="b">
        <v>1</v>
      </c>
      <c r="AQ2">
        <f>AK2</f>
        <v>0</v>
      </c>
    </row>
    <row r="3" spans="1:43" x14ac:dyDescent="0.2">
      <c r="A3">
        <v>1075</v>
      </c>
      <c r="B3" t="s">
        <v>698</v>
      </c>
      <c r="C3" t="s">
        <v>44</v>
      </c>
      <c r="D3">
        <v>0</v>
      </c>
      <c r="E3">
        <v>100</v>
      </c>
      <c r="F3">
        <v>28</v>
      </c>
      <c r="G3">
        <v>100</v>
      </c>
      <c r="H3">
        <v>3</v>
      </c>
      <c r="I3">
        <v>100</v>
      </c>
      <c r="J3">
        <v>0.65</v>
      </c>
      <c r="K3">
        <v>30</v>
      </c>
      <c r="L3" t="b">
        <v>0</v>
      </c>
      <c r="M3" t="b">
        <v>0</v>
      </c>
      <c r="N3">
        <v>100</v>
      </c>
      <c r="O3">
        <v>1470</v>
      </c>
      <c r="P3">
        <v>4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100</v>
      </c>
      <c r="Y3">
        <v>1470</v>
      </c>
      <c r="Z3">
        <v>0</v>
      </c>
      <c r="AA3">
        <v>3600.09</v>
      </c>
      <c r="AB3">
        <v>3600.98</v>
      </c>
      <c r="AC3">
        <v>1283.22</v>
      </c>
      <c r="AD3">
        <v>1227.8599999999999</v>
      </c>
      <c r="AG3">
        <f>AG2</f>
        <v>1247.5</v>
      </c>
      <c r="AH3">
        <f t="shared" ref="AH3:AH7" si="1">AC3/AG3</f>
        <v>1.0286332665330662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7" si="4">GEOMEAN(AH3,AH9,AH15,AH21,AH27,AH33,AH39)</f>
        <v>1.0589735595635859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1076</v>
      </c>
      <c r="B4" t="s">
        <v>699</v>
      </c>
      <c r="C4" t="s">
        <v>44</v>
      </c>
      <c r="D4">
        <v>0</v>
      </c>
      <c r="E4">
        <v>100</v>
      </c>
      <c r="F4">
        <v>28</v>
      </c>
      <c r="G4">
        <v>100</v>
      </c>
      <c r="H4">
        <v>3</v>
      </c>
      <c r="I4">
        <v>100</v>
      </c>
      <c r="J4">
        <v>0.65</v>
      </c>
      <c r="K4">
        <v>30</v>
      </c>
      <c r="L4" t="b">
        <v>0</v>
      </c>
      <c r="M4" t="b">
        <v>0</v>
      </c>
      <c r="N4">
        <v>100</v>
      </c>
      <c r="O4">
        <v>1470</v>
      </c>
      <c r="P4">
        <v>4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100</v>
      </c>
      <c r="Y4">
        <v>1470</v>
      </c>
      <c r="Z4">
        <v>0</v>
      </c>
      <c r="AA4">
        <v>35.56</v>
      </c>
      <c r="AB4">
        <v>36.61</v>
      </c>
      <c r="AC4">
        <v>1247.5</v>
      </c>
      <c r="AD4">
        <v>1247.5</v>
      </c>
      <c r="AG4">
        <f>AG3</f>
        <v>1247.5</v>
      </c>
      <c r="AH4">
        <f t="shared" si="1"/>
        <v>1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si="4"/>
        <v>1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1077</v>
      </c>
      <c r="B5" t="s">
        <v>700</v>
      </c>
      <c r="C5" t="s">
        <v>44</v>
      </c>
      <c r="D5">
        <v>0</v>
      </c>
      <c r="E5">
        <v>100</v>
      </c>
      <c r="F5">
        <v>28</v>
      </c>
      <c r="G5">
        <v>100</v>
      </c>
      <c r="H5">
        <v>3</v>
      </c>
      <c r="I5">
        <v>100</v>
      </c>
      <c r="J5">
        <v>0.65</v>
      </c>
      <c r="K5">
        <v>30</v>
      </c>
      <c r="L5" t="b">
        <v>0</v>
      </c>
      <c r="M5" t="b">
        <v>0</v>
      </c>
      <c r="N5">
        <v>100</v>
      </c>
      <c r="O5">
        <v>1470</v>
      </c>
      <c r="P5">
        <v>4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100</v>
      </c>
      <c r="Y5">
        <v>1470</v>
      </c>
      <c r="Z5">
        <v>0</v>
      </c>
      <c r="AA5">
        <v>5671.3</v>
      </c>
      <c r="AB5">
        <v>5673.12</v>
      </c>
      <c r="AC5">
        <v>1438.46</v>
      </c>
      <c r="AD5">
        <v>1438.46</v>
      </c>
      <c r="AG5">
        <f>AG4</f>
        <v>1247.5</v>
      </c>
      <c r="AH5">
        <f t="shared" si="1"/>
        <v>1.1530741482965932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4"/>
        <v>1.1476121366903773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1078</v>
      </c>
      <c r="B6" t="s">
        <v>701</v>
      </c>
      <c r="C6" t="s">
        <v>202</v>
      </c>
      <c r="D6">
        <v>0</v>
      </c>
      <c r="E6">
        <v>100</v>
      </c>
      <c r="F6">
        <v>28</v>
      </c>
      <c r="G6">
        <v>100</v>
      </c>
      <c r="H6">
        <v>3</v>
      </c>
      <c r="I6">
        <v>100</v>
      </c>
      <c r="J6">
        <v>0.65</v>
      </c>
      <c r="K6">
        <v>30</v>
      </c>
      <c r="L6" t="b">
        <v>0</v>
      </c>
      <c r="M6" t="b">
        <v>0</v>
      </c>
      <c r="N6">
        <v>100</v>
      </c>
      <c r="O6">
        <v>1470</v>
      </c>
      <c r="P6">
        <v>4</v>
      </c>
      <c r="R6" t="s">
        <v>29</v>
      </c>
      <c r="S6" t="b">
        <v>0</v>
      </c>
      <c r="T6" t="b">
        <v>0</v>
      </c>
      <c r="U6" t="b">
        <v>0</v>
      </c>
      <c r="X6">
        <v>100</v>
      </c>
      <c r="Y6">
        <v>1470</v>
      </c>
      <c r="Z6">
        <v>0</v>
      </c>
      <c r="AA6">
        <v>3600.11</v>
      </c>
      <c r="AB6">
        <v>3601.01</v>
      </c>
      <c r="AC6">
        <v>1264</v>
      </c>
      <c r="AD6">
        <v>1228</v>
      </c>
      <c r="AG6">
        <f>AG5</f>
        <v>1247.5</v>
      </c>
      <c r="AH6">
        <f t="shared" si="1"/>
        <v>1.0132264529058117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1.0832092435705398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1079</v>
      </c>
      <c r="B7" t="s">
        <v>702</v>
      </c>
      <c r="C7" t="s">
        <v>288</v>
      </c>
      <c r="D7">
        <v>0</v>
      </c>
      <c r="E7">
        <v>100</v>
      </c>
      <c r="F7">
        <v>28</v>
      </c>
      <c r="G7">
        <v>100</v>
      </c>
      <c r="H7">
        <v>3</v>
      </c>
      <c r="I7">
        <v>100</v>
      </c>
      <c r="J7">
        <v>0.65</v>
      </c>
      <c r="K7">
        <v>30</v>
      </c>
      <c r="L7" t="b">
        <v>0</v>
      </c>
      <c r="M7" t="b">
        <v>0</v>
      </c>
      <c r="N7">
        <v>100</v>
      </c>
      <c r="O7">
        <v>1470</v>
      </c>
      <c r="P7">
        <v>4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251</v>
      </c>
      <c r="X7">
        <v>100</v>
      </c>
      <c r="Y7">
        <v>1470</v>
      </c>
      <c r="Z7">
        <v>0</v>
      </c>
      <c r="AA7">
        <v>23.88</v>
      </c>
      <c r="AB7">
        <v>26.56</v>
      </c>
      <c r="AC7">
        <v>1397.67</v>
      </c>
      <c r="AD7">
        <v>1397.67</v>
      </c>
      <c r="AG7">
        <f>AG6</f>
        <v>1247.5</v>
      </c>
      <c r="AH7">
        <f t="shared" si="1"/>
        <v>1.1203767535070142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4"/>
        <v>1.2202040574337965</v>
      </c>
      <c r="AO7" t="s">
        <v>29</v>
      </c>
      <c r="AP7" t="b">
        <v>1</v>
      </c>
      <c r="AQ7" t="str">
        <f t="shared" si="5"/>
        <v>concave</v>
      </c>
    </row>
    <row r="8" spans="1:43" x14ac:dyDescent="0.2">
      <c r="A8">
        <v>1135</v>
      </c>
      <c r="B8" t="s">
        <v>703</v>
      </c>
      <c r="C8" t="s">
        <v>85</v>
      </c>
      <c r="D8">
        <v>0</v>
      </c>
      <c r="E8">
        <v>128</v>
      </c>
      <c r="F8">
        <v>42</v>
      </c>
      <c r="G8">
        <v>128</v>
      </c>
      <c r="H8">
        <v>13</v>
      </c>
      <c r="I8">
        <v>100</v>
      </c>
      <c r="J8">
        <v>0.65</v>
      </c>
      <c r="K8">
        <v>40</v>
      </c>
      <c r="L8" t="b">
        <v>0</v>
      </c>
      <c r="M8" t="b">
        <v>0</v>
      </c>
      <c r="N8">
        <v>128</v>
      </c>
      <c r="O8">
        <v>3216</v>
      </c>
      <c r="P8">
        <v>4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128</v>
      </c>
      <c r="Y8">
        <v>3216</v>
      </c>
      <c r="Z8">
        <v>0</v>
      </c>
      <c r="AA8">
        <v>0.98</v>
      </c>
      <c r="AB8">
        <v>2.4300000000000002</v>
      </c>
      <c r="AC8">
        <v>3216</v>
      </c>
      <c r="AD8">
        <v>3216</v>
      </c>
      <c r="AG8">
        <f>MIN(AC8:AC13)</f>
        <v>2685.9</v>
      </c>
      <c r="AH8">
        <f>AC8/AG8</f>
        <v>1.1973640120629956</v>
      </c>
      <c r="AI8" t="str">
        <f>R8</f>
        <v>A-MILO</v>
      </c>
      <c r="AJ8" t="b">
        <f>Q8</f>
        <v>1</v>
      </c>
      <c r="AK8">
        <f t="shared" si="0"/>
        <v>0</v>
      </c>
    </row>
    <row r="9" spans="1:43" x14ac:dyDescent="0.2">
      <c r="A9">
        <v>1136</v>
      </c>
      <c r="B9" t="s">
        <v>704</v>
      </c>
      <c r="C9" t="s">
        <v>85</v>
      </c>
      <c r="D9">
        <v>0</v>
      </c>
      <c r="E9">
        <v>128</v>
      </c>
      <c r="F9">
        <v>42</v>
      </c>
      <c r="G9">
        <v>128</v>
      </c>
      <c r="H9">
        <v>13</v>
      </c>
      <c r="I9">
        <v>100</v>
      </c>
      <c r="J9">
        <v>0.65</v>
      </c>
      <c r="K9">
        <v>40</v>
      </c>
      <c r="L9" t="b">
        <v>0</v>
      </c>
      <c r="M9" t="b">
        <v>0</v>
      </c>
      <c r="N9">
        <v>128</v>
      </c>
      <c r="O9">
        <v>3216</v>
      </c>
      <c r="P9">
        <v>4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128</v>
      </c>
      <c r="Y9">
        <v>3216</v>
      </c>
      <c r="Z9">
        <v>0</v>
      </c>
      <c r="AA9">
        <v>3600.22</v>
      </c>
      <c r="AB9">
        <v>3601.39</v>
      </c>
      <c r="AC9">
        <v>2911.4</v>
      </c>
      <c r="AD9">
        <v>2650.27</v>
      </c>
      <c r="AG9">
        <f>AG8</f>
        <v>2685.9</v>
      </c>
      <c r="AH9">
        <f t="shared" ref="AH9:AH12" si="6">AC9/AG9</f>
        <v>1.0839569604229495</v>
      </c>
      <c r="AI9" t="str">
        <f t="shared" ref="AI9:AI13" si="7">R9</f>
        <v>BQO</v>
      </c>
      <c r="AJ9" t="b">
        <f t="shared" ref="AJ9:AJ13" si="8">Q9</f>
        <v>1</v>
      </c>
      <c r="AK9">
        <f t="shared" si="0"/>
        <v>0</v>
      </c>
    </row>
    <row r="10" spans="1:43" x14ac:dyDescent="0.2">
      <c r="A10">
        <v>1137</v>
      </c>
      <c r="B10" t="s">
        <v>705</v>
      </c>
      <c r="C10" t="s">
        <v>85</v>
      </c>
      <c r="D10">
        <v>0</v>
      </c>
      <c r="E10">
        <v>128</v>
      </c>
      <c r="F10">
        <v>42</v>
      </c>
      <c r="G10">
        <v>128</v>
      </c>
      <c r="H10">
        <v>13</v>
      </c>
      <c r="I10">
        <v>100</v>
      </c>
      <c r="J10">
        <v>0.65</v>
      </c>
      <c r="K10">
        <v>40</v>
      </c>
      <c r="L10" t="b">
        <v>0</v>
      </c>
      <c r="M10" t="b">
        <v>0</v>
      </c>
      <c r="N10">
        <v>128</v>
      </c>
      <c r="O10">
        <v>3216</v>
      </c>
      <c r="P10">
        <v>4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128</v>
      </c>
      <c r="Y10">
        <v>3216</v>
      </c>
      <c r="Z10">
        <v>0</v>
      </c>
      <c r="AA10">
        <v>139.15</v>
      </c>
      <c r="AB10">
        <v>140.53</v>
      </c>
      <c r="AC10">
        <v>2685.9</v>
      </c>
      <c r="AD10">
        <v>2685.9</v>
      </c>
      <c r="AG10">
        <f>AG9</f>
        <v>2685.9</v>
      </c>
      <c r="AH10">
        <f t="shared" si="6"/>
        <v>1</v>
      </c>
      <c r="AI10" t="str">
        <f t="shared" si="7"/>
        <v>MISDO</v>
      </c>
      <c r="AJ10" t="b">
        <f t="shared" si="8"/>
        <v>1</v>
      </c>
      <c r="AK10">
        <f t="shared" si="0"/>
        <v>0</v>
      </c>
    </row>
    <row r="11" spans="1:43" x14ac:dyDescent="0.2">
      <c r="A11">
        <v>1138</v>
      </c>
      <c r="B11" t="s">
        <v>706</v>
      </c>
      <c r="C11" t="s">
        <v>85</v>
      </c>
      <c r="D11">
        <v>0</v>
      </c>
      <c r="E11">
        <v>128</v>
      </c>
      <c r="F11">
        <v>42</v>
      </c>
      <c r="G11">
        <v>128</v>
      </c>
      <c r="H11">
        <v>13</v>
      </c>
      <c r="I11">
        <v>100</v>
      </c>
      <c r="J11">
        <v>0.65</v>
      </c>
      <c r="K11">
        <v>40</v>
      </c>
      <c r="L11" t="b">
        <v>0</v>
      </c>
      <c r="M11" t="b">
        <v>0</v>
      </c>
      <c r="N11">
        <v>128</v>
      </c>
      <c r="O11">
        <v>3216</v>
      </c>
      <c r="P11">
        <v>4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128</v>
      </c>
      <c r="Y11">
        <v>3216</v>
      </c>
      <c r="Z11">
        <v>0</v>
      </c>
      <c r="AA11">
        <v>3600.75</v>
      </c>
      <c r="AB11">
        <v>3602.65</v>
      </c>
      <c r="AC11">
        <v>3096.99</v>
      </c>
      <c r="AD11">
        <v>0</v>
      </c>
      <c r="AG11">
        <f>AG10</f>
        <v>2685.9</v>
      </c>
      <c r="AH11">
        <f t="shared" si="6"/>
        <v>1.153054841952418</v>
      </c>
      <c r="AI11" t="str">
        <f t="shared" si="7"/>
        <v>RP-MILO</v>
      </c>
      <c r="AJ11" t="b">
        <f t="shared" si="8"/>
        <v>1</v>
      </c>
      <c r="AK11">
        <f t="shared" si="0"/>
        <v>0</v>
      </c>
    </row>
    <row r="12" spans="1:43" x14ac:dyDescent="0.2">
      <c r="A12">
        <v>1139</v>
      </c>
      <c r="B12" t="s">
        <v>707</v>
      </c>
      <c r="C12" t="s">
        <v>203</v>
      </c>
      <c r="D12">
        <v>0</v>
      </c>
      <c r="E12">
        <v>128</v>
      </c>
      <c r="F12">
        <v>42</v>
      </c>
      <c r="G12">
        <v>128</v>
      </c>
      <c r="H12">
        <v>13</v>
      </c>
      <c r="I12">
        <v>100</v>
      </c>
      <c r="J12">
        <v>0.65</v>
      </c>
      <c r="K12">
        <v>40</v>
      </c>
      <c r="L12" t="b">
        <v>0</v>
      </c>
      <c r="M12" t="b">
        <v>0</v>
      </c>
      <c r="N12">
        <v>128</v>
      </c>
      <c r="O12">
        <v>3216</v>
      </c>
      <c r="P12">
        <v>4</v>
      </c>
      <c r="R12" t="s">
        <v>29</v>
      </c>
      <c r="S12" t="b">
        <v>0</v>
      </c>
      <c r="T12" t="b">
        <v>0</v>
      </c>
      <c r="U12" t="b">
        <v>0</v>
      </c>
      <c r="X12">
        <v>128</v>
      </c>
      <c r="Y12">
        <v>3216</v>
      </c>
      <c r="Z12">
        <v>0</v>
      </c>
      <c r="AA12">
        <v>3600.58</v>
      </c>
      <c r="AB12">
        <v>3601.76</v>
      </c>
      <c r="AC12">
        <v>2965</v>
      </c>
      <c r="AD12">
        <v>2641</v>
      </c>
      <c r="AG12">
        <f>AG11</f>
        <v>2685.9</v>
      </c>
      <c r="AH12">
        <f t="shared" si="6"/>
        <v>1.1039130272906661</v>
      </c>
      <c r="AI12" t="str">
        <f t="shared" si="7"/>
        <v>BQO</v>
      </c>
      <c r="AJ12">
        <f t="shared" si="8"/>
        <v>0</v>
      </c>
      <c r="AK12">
        <f t="shared" si="0"/>
        <v>0</v>
      </c>
    </row>
    <row r="13" spans="1:43" x14ac:dyDescent="0.2">
      <c r="A13">
        <v>1140</v>
      </c>
      <c r="B13" t="s">
        <v>708</v>
      </c>
      <c r="C13" t="s">
        <v>289</v>
      </c>
      <c r="D13">
        <v>0</v>
      </c>
      <c r="E13">
        <v>128</v>
      </c>
      <c r="F13">
        <v>42</v>
      </c>
      <c r="G13">
        <v>128</v>
      </c>
      <c r="H13">
        <v>13</v>
      </c>
      <c r="I13">
        <v>98</v>
      </c>
      <c r="J13">
        <v>0.65</v>
      </c>
      <c r="K13">
        <v>40</v>
      </c>
      <c r="L13" t="b">
        <v>0</v>
      </c>
      <c r="M13" t="b">
        <v>0</v>
      </c>
      <c r="N13">
        <v>128</v>
      </c>
      <c r="O13">
        <v>3216</v>
      </c>
      <c r="P13">
        <v>4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251</v>
      </c>
      <c r="X13">
        <v>128</v>
      </c>
      <c r="Y13">
        <v>3216</v>
      </c>
      <c r="Z13">
        <v>0</v>
      </c>
      <c r="AA13">
        <v>94.89</v>
      </c>
      <c r="AB13">
        <v>98.03</v>
      </c>
      <c r="AC13">
        <v>3186.1</v>
      </c>
      <c r="AD13">
        <v>3186.1</v>
      </c>
      <c r="AG13">
        <f>AG12</f>
        <v>2685.9</v>
      </c>
      <c r="AH13">
        <f>AC13/AG13</f>
        <v>1.186231803119997</v>
      </c>
      <c r="AI13" t="str">
        <f t="shared" si="7"/>
        <v>BQO</v>
      </c>
      <c r="AJ13" t="b">
        <f t="shared" si="8"/>
        <v>1</v>
      </c>
      <c r="AK13" t="str">
        <f t="shared" si="0"/>
        <v>concave</v>
      </c>
    </row>
    <row r="14" spans="1:43" x14ac:dyDescent="0.2">
      <c r="A14">
        <v>1141</v>
      </c>
      <c r="B14" t="s">
        <v>709</v>
      </c>
      <c r="C14" t="s">
        <v>48</v>
      </c>
      <c r="D14">
        <v>0</v>
      </c>
      <c r="E14">
        <v>138</v>
      </c>
      <c r="F14">
        <v>49</v>
      </c>
      <c r="G14">
        <v>138</v>
      </c>
      <c r="H14">
        <v>14</v>
      </c>
      <c r="I14">
        <v>81</v>
      </c>
      <c r="J14">
        <v>0.71</v>
      </c>
      <c r="K14">
        <v>42</v>
      </c>
      <c r="L14" t="b">
        <v>0</v>
      </c>
      <c r="M14" t="b">
        <v>0</v>
      </c>
      <c r="N14">
        <v>138</v>
      </c>
      <c r="O14">
        <v>3925</v>
      </c>
      <c r="P14">
        <v>4</v>
      </c>
      <c r="Q14" t="b">
        <v>1</v>
      </c>
      <c r="R14" t="s">
        <v>28</v>
      </c>
      <c r="S14" t="b">
        <v>0</v>
      </c>
      <c r="T14" t="b">
        <v>0</v>
      </c>
      <c r="U14" t="b">
        <v>0</v>
      </c>
      <c r="X14">
        <v>138</v>
      </c>
      <c r="Y14">
        <v>3925</v>
      </c>
      <c r="Z14">
        <v>0</v>
      </c>
      <c r="AA14">
        <v>1.01</v>
      </c>
      <c r="AB14">
        <v>2.2200000000000002</v>
      </c>
      <c r="AC14">
        <v>3925</v>
      </c>
      <c r="AD14">
        <v>3925</v>
      </c>
      <c r="AG14">
        <f>MIN(AC14:AC19)</f>
        <v>3412.81</v>
      </c>
      <c r="AH14">
        <f>AC14/AG14</f>
        <v>1.1500786741717237</v>
      </c>
      <c r="AI14" t="str">
        <f>R14</f>
        <v>A-MILO</v>
      </c>
      <c r="AJ14" t="b">
        <f>Q14</f>
        <v>1</v>
      </c>
      <c r="AK14">
        <f t="shared" si="0"/>
        <v>0</v>
      </c>
    </row>
    <row r="15" spans="1:43" x14ac:dyDescent="0.2">
      <c r="A15">
        <v>1142</v>
      </c>
      <c r="B15" t="s">
        <v>710</v>
      </c>
      <c r="C15" t="s">
        <v>48</v>
      </c>
      <c r="D15">
        <v>0</v>
      </c>
      <c r="E15">
        <v>138</v>
      </c>
      <c r="F15">
        <v>49</v>
      </c>
      <c r="G15">
        <v>138</v>
      </c>
      <c r="H15">
        <v>14</v>
      </c>
      <c r="I15">
        <v>81</v>
      </c>
      <c r="J15">
        <v>0.71</v>
      </c>
      <c r="K15">
        <v>42</v>
      </c>
      <c r="L15" t="b">
        <v>0</v>
      </c>
      <c r="M15" t="b">
        <v>0</v>
      </c>
      <c r="N15">
        <v>138</v>
      </c>
      <c r="O15">
        <v>3925</v>
      </c>
      <c r="P15">
        <v>4</v>
      </c>
      <c r="Q15" t="b">
        <v>1</v>
      </c>
      <c r="R15" t="s">
        <v>29</v>
      </c>
      <c r="S15" t="b">
        <v>0</v>
      </c>
      <c r="T15" t="b">
        <v>0</v>
      </c>
      <c r="U15" t="b">
        <v>0</v>
      </c>
      <c r="X15">
        <v>138</v>
      </c>
      <c r="Y15">
        <v>3925</v>
      </c>
      <c r="Z15">
        <v>0</v>
      </c>
      <c r="AA15">
        <v>3600.2</v>
      </c>
      <c r="AB15">
        <v>3601.45</v>
      </c>
      <c r="AC15">
        <v>3634.92</v>
      </c>
      <c r="AD15">
        <v>3411</v>
      </c>
      <c r="AG15">
        <f>AG14</f>
        <v>3412.81</v>
      </c>
      <c r="AH15">
        <f t="shared" ref="AH15:AH19" si="9">AC15/AG15</f>
        <v>1.065081267342747</v>
      </c>
      <c r="AI15" t="str">
        <f t="shared" ref="AI15:AI19" si="10">R15</f>
        <v>BQO</v>
      </c>
      <c r="AJ15" t="b">
        <f t="shared" ref="AJ15:AJ19" si="11">Q15</f>
        <v>1</v>
      </c>
      <c r="AK15">
        <f t="shared" si="0"/>
        <v>0</v>
      </c>
    </row>
    <row r="16" spans="1:43" x14ac:dyDescent="0.2">
      <c r="A16">
        <v>1143</v>
      </c>
      <c r="B16" t="s">
        <v>711</v>
      </c>
      <c r="C16" t="s">
        <v>48</v>
      </c>
      <c r="D16">
        <v>0</v>
      </c>
      <c r="E16">
        <v>138</v>
      </c>
      <c r="F16">
        <v>49</v>
      </c>
      <c r="G16">
        <v>138</v>
      </c>
      <c r="H16">
        <v>14</v>
      </c>
      <c r="I16">
        <v>81</v>
      </c>
      <c r="J16">
        <v>0.71</v>
      </c>
      <c r="K16">
        <v>42</v>
      </c>
      <c r="L16" t="b">
        <v>0</v>
      </c>
      <c r="M16" t="b">
        <v>0</v>
      </c>
      <c r="N16">
        <v>138</v>
      </c>
      <c r="O16">
        <v>3925</v>
      </c>
      <c r="P16">
        <v>4</v>
      </c>
      <c r="Q16" t="b">
        <v>1</v>
      </c>
      <c r="R16" t="s">
        <v>30</v>
      </c>
      <c r="S16" t="b">
        <v>0</v>
      </c>
      <c r="T16" t="b">
        <v>0</v>
      </c>
      <c r="U16" t="b">
        <v>0</v>
      </c>
      <c r="X16">
        <v>138</v>
      </c>
      <c r="Y16">
        <v>3925</v>
      </c>
      <c r="Z16">
        <v>0</v>
      </c>
      <c r="AA16">
        <v>205.91</v>
      </c>
      <c r="AB16">
        <v>207.29</v>
      </c>
      <c r="AC16">
        <v>3412.81</v>
      </c>
      <c r="AD16">
        <v>3412.81</v>
      </c>
      <c r="AG16">
        <f>AG15</f>
        <v>3412.81</v>
      </c>
      <c r="AH16">
        <f t="shared" si="9"/>
        <v>1</v>
      </c>
      <c r="AI16" t="str">
        <f t="shared" si="10"/>
        <v>MISDO</v>
      </c>
      <c r="AJ16" t="b">
        <f t="shared" si="11"/>
        <v>1</v>
      </c>
      <c r="AK16">
        <f t="shared" si="0"/>
        <v>0</v>
      </c>
    </row>
    <row r="17" spans="1:37" x14ac:dyDescent="0.2">
      <c r="A17">
        <v>1144</v>
      </c>
      <c r="B17" t="s">
        <v>712</v>
      </c>
      <c r="C17" t="s">
        <v>48</v>
      </c>
      <c r="D17">
        <v>0</v>
      </c>
      <c r="E17">
        <v>138</v>
      </c>
      <c r="F17">
        <v>49</v>
      </c>
      <c r="G17">
        <v>138</v>
      </c>
      <c r="H17">
        <v>14</v>
      </c>
      <c r="I17">
        <v>81</v>
      </c>
      <c r="J17">
        <v>0.71</v>
      </c>
      <c r="K17">
        <v>42</v>
      </c>
      <c r="L17" t="b">
        <v>0</v>
      </c>
      <c r="M17" t="b">
        <v>0</v>
      </c>
      <c r="N17">
        <v>138</v>
      </c>
      <c r="O17">
        <v>3925</v>
      </c>
      <c r="P17">
        <v>4</v>
      </c>
      <c r="Q17" t="b">
        <v>1</v>
      </c>
      <c r="R17" t="s">
        <v>31</v>
      </c>
      <c r="S17" t="b">
        <v>0</v>
      </c>
      <c r="T17" t="b">
        <v>0</v>
      </c>
      <c r="U17" t="b">
        <v>0</v>
      </c>
      <c r="X17">
        <v>138</v>
      </c>
      <c r="Y17">
        <v>3925</v>
      </c>
      <c r="Z17">
        <v>0</v>
      </c>
      <c r="AA17">
        <v>3537.85</v>
      </c>
      <c r="AB17">
        <v>3540.79</v>
      </c>
      <c r="AC17">
        <v>3879.63</v>
      </c>
      <c r="AD17">
        <v>3879.63</v>
      </c>
      <c r="AG17">
        <f>AG16</f>
        <v>3412.81</v>
      </c>
      <c r="AH17">
        <f t="shared" si="9"/>
        <v>1.1367846437393234</v>
      </c>
      <c r="AI17" t="str">
        <f t="shared" si="10"/>
        <v>RP-MILO</v>
      </c>
      <c r="AJ17" t="b">
        <f t="shared" si="11"/>
        <v>1</v>
      </c>
      <c r="AK17">
        <f t="shared" si="0"/>
        <v>0</v>
      </c>
    </row>
    <row r="18" spans="1:37" x14ac:dyDescent="0.2">
      <c r="A18">
        <v>1145</v>
      </c>
      <c r="B18" t="s">
        <v>713</v>
      </c>
      <c r="C18" t="s">
        <v>204</v>
      </c>
      <c r="D18">
        <v>0</v>
      </c>
      <c r="E18">
        <v>138</v>
      </c>
      <c r="F18">
        <v>49</v>
      </c>
      <c r="G18">
        <v>138</v>
      </c>
      <c r="H18">
        <v>14</v>
      </c>
      <c r="I18">
        <v>81</v>
      </c>
      <c r="J18">
        <v>0.71</v>
      </c>
      <c r="K18">
        <v>42</v>
      </c>
      <c r="L18" t="b">
        <v>0</v>
      </c>
      <c r="M18" t="b">
        <v>0</v>
      </c>
      <c r="N18">
        <v>138</v>
      </c>
      <c r="O18">
        <v>3925</v>
      </c>
      <c r="P18">
        <v>4</v>
      </c>
      <c r="R18" t="s">
        <v>29</v>
      </c>
      <c r="S18" t="b">
        <v>0</v>
      </c>
      <c r="T18" t="b">
        <v>0</v>
      </c>
      <c r="U18" t="b">
        <v>0</v>
      </c>
      <c r="X18">
        <v>138</v>
      </c>
      <c r="Y18">
        <v>3925</v>
      </c>
      <c r="Z18">
        <v>0</v>
      </c>
      <c r="AA18">
        <v>3610.07</v>
      </c>
      <c r="AB18">
        <v>3611.35</v>
      </c>
      <c r="AC18">
        <v>3878</v>
      </c>
      <c r="AD18">
        <v>3411</v>
      </c>
      <c r="AG18">
        <f>AG17</f>
        <v>3412.81</v>
      </c>
      <c r="AH18">
        <f t="shared" si="9"/>
        <v>1.1363070314491577</v>
      </c>
      <c r="AI18" t="str">
        <f t="shared" si="10"/>
        <v>BQO</v>
      </c>
      <c r="AJ18">
        <f t="shared" si="11"/>
        <v>0</v>
      </c>
      <c r="AK18">
        <f t="shared" si="0"/>
        <v>0</v>
      </c>
    </row>
    <row r="19" spans="1:37" x14ac:dyDescent="0.2">
      <c r="A19">
        <v>1146</v>
      </c>
      <c r="B19" t="s">
        <v>714</v>
      </c>
      <c r="C19" t="s">
        <v>290</v>
      </c>
      <c r="D19">
        <v>0</v>
      </c>
      <c r="E19">
        <v>138</v>
      </c>
      <c r="F19">
        <v>49</v>
      </c>
      <c r="G19">
        <v>138</v>
      </c>
      <c r="H19">
        <v>14</v>
      </c>
      <c r="I19">
        <v>78</v>
      </c>
      <c r="J19">
        <v>0.71</v>
      </c>
      <c r="K19">
        <v>42</v>
      </c>
      <c r="L19" t="b">
        <v>0</v>
      </c>
      <c r="M19" t="b">
        <v>0</v>
      </c>
      <c r="N19">
        <v>138</v>
      </c>
      <c r="O19">
        <v>3925</v>
      </c>
      <c r="P19">
        <v>4</v>
      </c>
      <c r="Q19" t="b">
        <v>1</v>
      </c>
      <c r="R19" t="s">
        <v>29</v>
      </c>
      <c r="S19" t="b">
        <v>0</v>
      </c>
      <c r="T19" t="b">
        <v>0</v>
      </c>
      <c r="U19" t="b">
        <v>0</v>
      </c>
      <c r="V19" t="s">
        <v>251</v>
      </c>
      <c r="X19">
        <v>138</v>
      </c>
      <c r="Y19">
        <v>3925</v>
      </c>
      <c r="Z19">
        <v>0</v>
      </c>
      <c r="AA19">
        <v>175.39</v>
      </c>
      <c r="AB19">
        <v>178.43</v>
      </c>
      <c r="AC19">
        <v>4665.26</v>
      </c>
      <c r="AD19">
        <v>4665.26</v>
      </c>
      <c r="AG19">
        <f>AG18</f>
        <v>3412.81</v>
      </c>
      <c r="AH19">
        <f t="shared" si="9"/>
        <v>1.3669849771888856</v>
      </c>
      <c r="AI19" t="str">
        <f t="shared" si="10"/>
        <v>BQO</v>
      </c>
      <c r="AJ19" t="b">
        <f t="shared" si="11"/>
        <v>1</v>
      </c>
      <c r="AK19" t="str">
        <f t="shared" si="0"/>
        <v>concave</v>
      </c>
    </row>
    <row r="85" spans="34:36" x14ac:dyDescent="0.2">
      <c r="AH85">
        <f>GEOMEAN(AH2,AH7,AH12,AH17,AH22,AH27,AH32,AH37,AH42,AH47,AH52,AH57,AH62,AH67,AH72)</f>
        <v>1.1345234621304185</v>
      </c>
      <c r="AI85" t="s">
        <v>28</v>
      </c>
      <c r="AJ85" t="b">
        <v>1</v>
      </c>
    </row>
    <row r="86" spans="34:36" x14ac:dyDescent="0.2">
      <c r="AH86">
        <f t="shared" ref="AH86:AH89" si="12">GEOMEAN(AH3,AH8,AH13,AH18,AH23,AH28,AH33,AH38,AH43,AH48,AH53,AH58,AH63,AH68,AH73)</f>
        <v>1.1351101470468361</v>
      </c>
      <c r="AI86" t="s">
        <v>29</v>
      </c>
      <c r="AJ86" t="b">
        <v>1</v>
      </c>
    </row>
    <row r="87" spans="34:36" x14ac:dyDescent="0.2">
      <c r="AH87">
        <f t="shared" si="12"/>
        <v>1.1425516259134034</v>
      </c>
      <c r="AI87" t="s">
        <v>30</v>
      </c>
      <c r="AJ87" t="b">
        <v>1</v>
      </c>
    </row>
    <row r="88" spans="34:36" x14ac:dyDescent="0.2">
      <c r="AH88">
        <f t="shared" si="12"/>
        <v>1.0708944322541318</v>
      </c>
      <c r="AI88" t="s">
        <v>31</v>
      </c>
      <c r="AJ88" t="b">
        <v>1</v>
      </c>
    </row>
    <row r="89" spans="34:36" x14ac:dyDescent="0.2">
      <c r="AH89">
        <f t="shared" si="12"/>
        <v>1.053219346018663</v>
      </c>
      <c r="AI89" t="s">
        <v>29</v>
      </c>
      <c r="AJ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8AA1-D0CE-2841-814E-31B3CEDD568B}">
  <dimension ref="A1:AQ89"/>
  <sheetViews>
    <sheetView topLeftCell="Z1" workbookViewId="0">
      <selection activeCell="AN23" sqref="AN23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101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132</v>
      </c>
      <c r="AH1" t="s">
        <v>133</v>
      </c>
      <c r="AI1" t="str">
        <f>R1</f>
        <v>Method</v>
      </c>
      <c r="AJ1" t="str">
        <f>Q1</f>
        <v>Relaxed</v>
      </c>
      <c r="AK1" t="str">
        <f t="shared" ref="AK1:AK24" si="0">V1</f>
        <v>Curvature Type</v>
      </c>
    </row>
    <row r="2" spans="1:43" x14ac:dyDescent="0.2">
      <c r="A2">
        <v>1128</v>
      </c>
      <c r="B2" t="s">
        <v>715</v>
      </c>
      <c r="C2" t="s">
        <v>47</v>
      </c>
      <c r="D2">
        <v>0</v>
      </c>
      <c r="E2">
        <v>100</v>
      </c>
      <c r="F2">
        <v>42</v>
      </c>
      <c r="G2">
        <v>100</v>
      </c>
      <c r="H2">
        <v>12</v>
      </c>
      <c r="I2">
        <v>98</v>
      </c>
      <c r="J2">
        <v>0.75</v>
      </c>
      <c r="K2">
        <v>50</v>
      </c>
      <c r="L2" t="b">
        <v>0</v>
      </c>
      <c r="M2" t="b">
        <v>0</v>
      </c>
      <c r="N2">
        <v>100</v>
      </c>
      <c r="O2">
        <v>2456</v>
      </c>
      <c r="P2">
        <v>4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100</v>
      </c>
      <c r="Y2">
        <v>2456</v>
      </c>
      <c r="Z2">
        <v>0</v>
      </c>
      <c r="AA2">
        <v>0.89</v>
      </c>
      <c r="AB2">
        <v>2.08</v>
      </c>
      <c r="AC2">
        <v>2456</v>
      </c>
      <c r="AD2">
        <v>2456</v>
      </c>
      <c r="AG2">
        <f>MIN(AC2:AC7)</f>
        <v>2137.5700000000002</v>
      </c>
      <c r="AH2">
        <f>AC2/AG2</f>
        <v>1.1489682209237591</v>
      </c>
      <c r="AI2" t="str">
        <f>R2</f>
        <v>A-MILO</v>
      </c>
      <c r="AJ2" t="b">
        <f>Q2</f>
        <v>1</v>
      </c>
      <c r="AK2">
        <f t="shared" si="0"/>
        <v>0</v>
      </c>
      <c r="AN2">
        <f>GEOMEAN(AH2,AH8,AH14,AH20,AH26,AH32,AH38)</f>
        <v>1.1701946790647471</v>
      </c>
      <c r="AO2" t="s">
        <v>28</v>
      </c>
      <c r="AP2" t="b">
        <v>1</v>
      </c>
      <c r="AQ2">
        <f>AK2</f>
        <v>0</v>
      </c>
    </row>
    <row r="3" spans="1:43" x14ac:dyDescent="0.2">
      <c r="A3">
        <v>1129</v>
      </c>
      <c r="B3" t="s">
        <v>716</v>
      </c>
      <c r="C3" t="s">
        <v>47</v>
      </c>
      <c r="D3">
        <v>0</v>
      </c>
      <c r="E3">
        <v>100</v>
      </c>
      <c r="F3">
        <v>42</v>
      </c>
      <c r="G3">
        <v>100</v>
      </c>
      <c r="H3">
        <v>12</v>
      </c>
      <c r="I3">
        <v>98</v>
      </c>
      <c r="J3">
        <v>0.75</v>
      </c>
      <c r="K3">
        <v>50</v>
      </c>
      <c r="L3" t="b">
        <v>0</v>
      </c>
      <c r="M3" t="b">
        <v>0</v>
      </c>
      <c r="N3">
        <v>100</v>
      </c>
      <c r="O3">
        <v>2456</v>
      </c>
      <c r="P3">
        <v>4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100</v>
      </c>
      <c r="Y3">
        <v>2456</v>
      </c>
      <c r="Z3">
        <v>0</v>
      </c>
      <c r="AA3">
        <v>3600.37</v>
      </c>
      <c r="AB3">
        <v>3601.56</v>
      </c>
      <c r="AC3">
        <v>2184.5100000000002</v>
      </c>
      <c r="AD3">
        <v>2064</v>
      </c>
      <c r="AG3">
        <f>AG2</f>
        <v>2137.5700000000002</v>
      </c>
      <c r="AH3">
        <f t="shared" ref="AH3:AH7" si="1">AC3/AG3</f>
        <v>1.0219595147761242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7" si="4">GEOMEAN(AH3,AH9,AH15,AH21,AH27,AH33,AH39)</f>
        <v>1.0628013247170225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1130</v>
      </c>
      <c r="B4" t="s">
        <v>717</v>
      </c>
      <c r="C4" t="s">
        <v>47</v>
      </c>
      <c r="D4">
        <v>0</v>
      </c>
      <c r="E4">
        <v>100</v>
      </c>
      <c r="F4">
        <v>42</v>
      </c>
      <c r="G4">
        <v>100</v>
      </c>
      <c r="H4">
        <v>12</v>
      </c>
      <c r="I4">
        <v>98</v>
      </c>
      <c r="J4">
        <v>0.75</v>
      </c>
      <c r="K4">
        <v>50</v>
      </c>
      <c r="L4" t="b">
        <v>0</v>
      </c>
      <c r="M4" t="b">
        <v>0</v>
      </c>
      <c r="N4">
        <v>100</v>
      </c>
      <c r="O4">
        <v>2456</v>
      </c>
      <c r="P4">
        <v>4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100</v>
      </c>
      <c r="Y4">
        <v>2456</v>
      </c>
      <c r="Z4">
        <v>0</v>
      </c>
      <c r="AA4">
        <v>35.75</v>
      </c>
      <c r="AB4">
        <v>36.9</v>
      </c>
      <c r="AC4">
        <v>2137.5700000000002</v>
      </c>
      <c r="AD4">
        <v>2137.5700000000002</v>
      </c>
      <c r="AG4">
        <f>AG3</f>
        <v>2137.5700000000002</v>
      </c>
      <c r="AH4">
        <f t="shared" si="1"/>
        <v>1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si="4"/>
        <v>1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1131</v>
      </c>
      <c r="B5" t="s">
        <v>718</v>
      </c>
      <c r="C5" t="s">
        <v>47</v>
      </c>
      <c r="D5">
        <v>0</v>
      </c>
      <c r="E5">
        <v>100</v>
      </c>
      <c r="F5">
        <v>42</v>
      </c>
      <c r="G5">
        <v>100</v>
      </c>
      <c r="H5">
        <v>12</v>
      </c>
      <c r="I5">
        <v>98</v>
      </c>
      <c r="J5">
        <v>0.75</v>
      </c>
      <c r="K5">
        <v>50</v>
      </c>
      <c r="L5" t="b">
        <v>0</v>
      </c>
      <c r="M5" t="b">
        <v>0</v>
      </c>
      <c r="N5">
        <v>100</v>
      </c>
      <c r="O5">
        <v>2456</v>
      </c>
      <c r="P5">
        <v>4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100</v>
      </c>
      <c r="Y5">
        <v>2456</v>
      </c>
      <c r="Z5">
        <v>0</v>
      </c>
      <c r="AA5">
        <v>3641.82</v>
      </c>
      <c r="AB5">
        <v>3643.9</v>
      </c>
      <c r="AC5">
        <v>2412.69</v>
      </c>
      <c r="AD5">
        <v>2412.69</v>
      </c>
      <c r="AG5">
        <f>AG4</f>
        <v>2137.5700000000002</v>
      </c>
      <c r="AH5">
        <f t="shared" si="1"/>
        <v>1.1287068961484301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4"/>
        <v>1.1592111844155544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1132</v>
      </c>
      <c r="B6" t="s">
        <v>719</v>
      </c>
      <c r="C6" t="s">
        <v>205</v>
      </c>
      <c r="D6">
        <v>0</v>
      </c>
      <c r="E6">
        <v>100</v>
      </c>
      <c r="F6">
        <v>42</v>
      </c>
      <c r="G6">
        <v>100</v>
      </c>
      <c r="H6">
        <v>12</v>
      </c>
      <c r="I6">
        <v>98</v>
      </c>
      <c r="J6">
        <v>0.75</v>
      </c>
      <c r="K6">
        <v>50</v>
      </c>
      <c r="L6" t="b">
        <v>0</v>
      </c>
      <c r="M6" t="b">
        <v>0</v>
      </c>
      <c r="N6">
        <v>100</v>
      </c>
      <c r="O6">
        <v>2456</v>
      </c>
      <c r="P6">
        <v>4</v>
      </c>
      <c r="R6" t="s">
        <v>29</v>
      </c>
      <c r="S6" t="b">
        <v>0</v>
      </c>
      <c r="T6" t="b">
        <v>0</v>
      </c>
      <c r="U6" t="b">
        <v>0</v>
      </c>
      <c r="X6">
        <v>100</v>
      </c>
      <c r="Y6">
        <v>2456</v>
      </c>
      <c r="Z6">
        <v>0</v>
      </c>
      <c r="AA6">
        <v>3600.51</v>
      </c>
      <c r="AB6">
        <v>3601.54</v>
      </c>
      <c r="AC6">
        <v>2261</v>
      </c>
      <c r="AD6">
        <v>2054</v>
      </c>
      <c r="AG6">
        <f>AG5</f>
        <v>2137.5700000000002</v>
      </c>
      <c r="AH6">
        <f t="shared" si="1"/>
        <v>1.0577431382364086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1.0628463241562787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1133</v>
      </c>
      <c r="B7" t="s">
        <v>720</v>
      </c>
      <c r="C7" t="s">
        <v>284</v>
      </c>
      <c r="D7">
        <v>0</v>
      </c>
      <c r="E7">
        <v>100</v>
      </c>
      <c r="F7">
        <v>42</v>
      </c>
      <c r="G7">
        <v>100</v>
      </c>
      <c r="H7">
        <v>12</v>
      </c>
      <c r="I7">
        <v>98</v>
      </c>
      <c r="J7">
        <v>0.75</v>
      </c>
      <c r="K7">
        <v>50</v>
      </c>
      <c r="L7" t="b">
        <v>0</v>
      </c>
      <c r="M7" t="b">
        <v>0</v>
      </c>
      <c r="N7">
        <v>100</v>
      </c>
      <c r="O7">
        <v>2456</v>
      </c>
      <c r="P7">
        <v>4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251</v>
      </c>
      <c r="X7">
        <v>100</v>
      </c>
      <c r="Y7">
        <v>2456</v>
      </c>
      <c r="Z7">
        <v>0</v>
      </c>
      <c r="AA7">
        <v>31.75</v>
      </c>
      <c r="AB7">
        <v>34.799999999999997</v>
      </c>
      <c r="AC7">
        <v>2509.31</v>
      </c>
      <c r="AD7">
        <v>2509.31</v>
      </c>
      <c r="AG7">
        <f>AG6</f>
        <v>2137.5700000000002</v>
      </c>
      <c r="AH7">
        <f t="shared" si="1"/>
        <v>1.1739077550676702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4"/>
        <v>1.2236913558499181</v>
      </c>
      <c r="AO7" t="s">
        <v>29</v>
      </c>
      <c r="AP7" t="b">
        <v>1</v>
      </c>
      <c r="AQ7" t="str">
        <f t="shared" si="5"/>
        <v>concave</v>
      </c>
    </row>
    <row r="8" spans="1:43" x14ac:dyDescent="0.2">
      <c r="A8">
        <v>1147</v>
      </c>
      <c r="B8" t="s">
        <v>721</v>
      </c>
      <c r="C8" t="s">
        <v>49</v>
      </c>
      <c r="D8">
        <v>0</v>
      </c>
      <c r="E8">
        <v>125</v>
      </c>
      <c r="F8">
        <v>54</v>
      </c>
      <c r="G8">
        <v>125</v>
      </c>
      <c r="H8">
        <v>12</v>
      </c>
      <c r="I8">
        <v>99</v>
      </c>
      <c r="J8">
        <v>0.75</v>
      </c>
      <c r="K8">
        <v>50</v>
      </c>
      <c r="L8" t="b">
        <v>0</v>
      </c>
      <c r="M8" t="b">
        <v>0</v>
      </c>
      <c r="N8">
        <v>125</v>
      </c>
      <c r="O8">
        <v>3891</v>
      </c>
      <c r="P8">
        <v>4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125</v>
      </c>
      <c r="Y8">
        <v>3891</v>
      </c>
      <c r="Z8">
        <v>0</v>
      </c>
      <c r="AA8">
        <v>1.19</v>
      </c>
      <c r="AB8">
        <v>2.33</v>
      </c>
      <c r="AC8">
        <v>3891</v>
      </c>
      <c r="AD8">
        <v>3891</v>
      </c>
      <c r="AG8">
        <f>MIN(AC8:AC13)</f>
        <v>3334.2</v>
      </c>
      <c r="AH8">
        <f>AC8/AG8</f>
        <v>1.1669965808889688</v>
      </c>
      <c r="AI8" t="str">
        <f>R8</f>
        <v>A-MILO</v>
      </c>
      <c r="AJ8" t="b">
        <f>Q8</f>
        <v>1</v>
      </c>
      <c r="AK8">
        <f t="shared" si="0"/>
        <v>0</v>
      </c>
    </row>
    <row r="9" spans="1:43" x14ac:dyDescent="0.2">
      <c r="A9">
        <v>1148</v>
      </c>
      <c r="B9" t="s">
        <v>722</v>
      </c>
      <c r="C9" t="s">
        <v>49</v>
      </c>
      <c r="D9">
        <v>0</v>
      </c>
      <c r="E9">
        <v>125</v>
      </c>
      <c r="F9">
        <v>54</v>
      </c>
      <c r="G9">
        <v>125</v>
      </c>
      <c r="H9">
        <v>12</v>
      </c>
      <c r="I9">
        <v>99</v>
      </c>
      <c r="J9">
        <v>0.75</v>
      </c>
      <c r="K9">
        <v>50</v>
      </c>
      <c r="L9" t="b">
        <v>0</v>
      </c>
      <c r="M9" t="b">
        <v>0</v>
      </c>
      <c r="N9">
        <v>125</v>
      </c>
      <c r="O9">
        <v>3891</v>
      </c>
      <c r="P9">
        <v>4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125</v>
      </c>
      <c r="Y9">
        <v>3891</v>
      </c>
      <c r="Z9">
        <v>0</v>
      </c>
      <c r="AA9">
        <v>3600.47</v>
      </c>
      <c r="AB9">
        <v>3601.62</v>
      </c>
      <c r="AC9">
        <v>3483.26</v>
      </c>
      <c r="AD9">
        <v>3081.07</v>
      </c>
      <c r="AG9">
        <f>AG8</f>
        <v>3334.2</v>
      </c>
      <c r="AH9">
        <f t="shared" ref="AH9:AH12" si="6">AC9/AG9</f>
        <v>1.0447063763421511</v>
      </c>
      <c r="AI9" t="str">
        <f t="shared" ref="AI9:AI13" si="7">R9</f>
        <v>BQO</v>
      </c>
      <c r="AJ9" t="b">
        <f t="shared" ref="AJ9:AJ13" si="8">Q9</f>
        <v>1</v>
      </c>
      <c r="AK9">
        <f t="shared" si="0"/>
        <v>0</v>
      </c>
    </row>
    <row r="10" spans="1:43" x14ac:dyDescent="0.2">
      <c r="A10">
        <v>1149</v>
      </c>
      <c r="B10" t="s">
        <v>723</v>
      </c>
      <c r="C10" t="s">
        <v>49</v>
      </c>
      <c r="D10">
        <v>0</v>
      </c>
      <c r="E10">
        <v>125</v>
      </c>
      <c r="F10">
        <v>54</v>
      </c>
      <c r="G10">
        <v>125</v>
      </c>
      <c r="H10">
        <v>12</v>
      </c>
      <c r="I10">
        <v>99</v>
      </c>
      <c r="J10">
        <v>0.75</v>
      </c>
      <c r="K10">
        <v>50</v>
      </c>
      <c r="L10" t="b">
        <v>0</v>
      </c>
      <c r="M10" t="b">
        <v>0</v>
      </c>
      <c r="N10">
        <v>125</v>
      </c>
      <c r="O10">
        <v>3891</v>
      </c>
      <c r="P10">
        <v>4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125</v>
      </c>
      <c r="Y10">
        <v>3891</v>
      </c>
      <c r="Z10">
        <v>0</v>
      </c>
      <c r="AA10">
        <v>105.26</v>
      </c>
      <c r="AB10">
        <v>106.69</v>
      </c>
      <c r="AC10">
        <v>3334.2</v>
      </c>
      <c r="AD10">
        <v>3334.2</v>
      </c>
      <c r="AG10">
        <f>AG9</f>
        <v>3334.2</v>
      </c>
      <c r="AH10">
        <f t="shared" si="6"/>
        <v>1</v>
      </c>
      <c r="AI10" t="str">
        <f t="shared" si="7"/>
        <v>MISDO</v>
      </c>
      <c r="AJ10" t="b">
        <f t="shared" si="8"/>
        <v>1</v>
      </c>
      <c r="AK10">
        <f t="shared" si="0"/>
        <v>0</v>
      </c>
    </row>
    <row r="11" spans="1:43" x14ac:dyDescent="0.2">
      <c r="A11">
        <v>1150</v>
      </c>
      <c r="B11" t="s">
        <v>724</v>
      </c>
      <c r="C11" t="s">
        <v>49</v>
      </c>
      <c r="D11">
        <v>0</v>
      </c>
      <c r="E11">
        <v>125</v>
      </c>
      <c r="F11">
        <v>54</v>
      </c>
      <c r="G11">
        <v>125</v>
      </c>
      <c r="H11">
        <v>12</v>
      </c>
      <c r="I11">
        <v>99</v>
      </c>
      <c r="J11">
        <v>0.75</v>
      </c>
      <c r="K11">
        <v>50</v>
      </c>
      <c r="L11" t="b">
        <v>0</v>
      </c>
      <c r="M11" t="b">
        <v>0</v>
      </c>
      <c r="N11">
        <v>125</v>
      </c>
      <c r="O11">
        <v>3891</v>
      </c>
      <c r="P11">
        <v>4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125</v>
      </c>
      <c r="Y11">
        <v>3891</v>
      </c>
      <c r="Z11">
        <v>0</v>
      </c>
      <c r="AA11">
        <v>6381.13</v>
      </c>
      <c r="AB11">
        <v>6384.33</v>
      </c>
      <c r="AC11">
        <v>3871.75</v>
      </c>
      <c r="AD11">
        <v>0</v>
      </c>
      <c r="AG11">
        <f>AG10</f>
        <v>3334.2</v>
      </c>
      <c r="AH11">
        <f t="shared" si="6"/>
        <v>1.1612230819986804</v>
      </c>
      <c r="AI11" t="str">
        <f t="shared" si="7"/>
        <v>RP-MILO</v>
      </c>
      <c r="AJ11" t="b">
        <f t="shared" si="8"/>
        <v>1</v>
      </c>
      <c r="AK11">
        <f t="shared" si="0"/>
        <v>0</v>
      </c>
    </row>
    <row r="12" spans="1:43" x14ac:dyDescent="0.2">
      <c r="A12">
        <v>1151</v>
      </c>
      <c r="B12" t="s">
        <v>725</v>
      </c>
      <c r="C12" t="s">
        <v>206</v>
      </c>
      <c r="D12">
        <v>0</v>
      </c>
      <c r="E12">
        <v>125</v>
      </c>
      <c r="F12">
        <v>54</v>
      </c>
      <c r="G12">
        <v>125</v>
      </c>
      <c r="H12">
        <v>12</v>
      </c>
      <c r="I12">
        <v>99</v>
      </c>
      <c r="J12">
        <v>0.75</v>
      </c>
      <c r="K12">
        <v>50</v>
      </c>
      <c r="L12" t="b">
        <v>0</v>
      </c>
      <c r="M12" t="b">
        <v>0</v>
      </c>
      <c r="N12">
        <v>125</v>
      </c>
      <c r="O12">
        <v>3891</v>
      </c>
      <c r="P12">
        <v>4</v>
      </c>
      <c r="R12" t="s">
        <v>29</v>
      </c>
      <c r="S12" t="b">
        <v>0</v>
      </c>
      <c r="T12" t="b">
        <v>0</v>
      </c>
      <c r="U12" t="b">
        <v>0</v>
      </c>
      <c r="X12">
        <v>125</v>
      </c>
      <c r="Y12">
        <v>3891</v>
      </c>
      <c r="Z12">
        <v>0</v>
      </c>
      <c r="AA12">
        <v>3603.92</v>
      </c>
      <c r="AB12">
        <v>3605.59</v>
      </c>
      <c r="AC12">
        <v>3420.49</v>
      </c>
      <c r="AD12">
        <v>3244</v>
      </c>
      <c r="AG12">
        <f>AG11</f>
        <v>3334.2</v>
      </c>
      <c r="AH12">
        <f t="shared" si="6"/>
        <v>1.0258802711295063</v>
      </c>
      <c r="AI12" t="str">
        <f t="shared" si="7"/>
        <v>BQO</v>
      </c>
      <c r="AJ12">
        <f t="shared" si="8"/>
        <v>0</v>
      </c>
      <c r="AK12">
        <f t="shared" si="0"/>
        <v>0</v>
      </c>
    </row>
    <row r="13" spans="1:43" x14ac:dyDescent="0.2">
      <c r="A13">
        <v>1152</v>
      </c>
      <c r="B13" t="s">
        <v>726</v>
      </c>
      <c r="C13" t="s">
        <v>285</v>
      </c>
      <c r="D13">
        <v>0</v>
      </c>
      <c r="E13">
        <v>125</v>
      </c>
      <c r="F13">
        <v>54</v>
      </c>
      <c r="G13">
        <v>125</v>
      </c>
      <c r="H13">
        <v>12</v>
      </c>
      <c r="I13">
        <v>99</v>
      </c>
      <c r="J13">
        <v>0.75</v>
      </c>
      <c r="K13">
        <v>50</v>
      </c>
      <c r="L13" t="b">
        <v>0</v>
      </c>
      <c r="M13" t="b">
        <v>0</v>
      </c>
      <c r="N13">
        <v>125</v>
      </c>
      <c r="O13">
        <v>3891</v>
      </c>
      <c r="P13">
        <v>4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251</v>
      </c>
      <c r="X13">
        <v>125</v>
      </c>
      <c r="Y13">
        <v>3891</v>
      </c>
      <c r="Z13">
        <v>0</v>
      </c>
      <c r="AA13">
        <v>80.75</v>
      </c>
      <c r="AB13">
        <v>83.55</v>
      </c>
      <c r="AC13">
        <v>3859.38</v>
      </c>
      <c r="AD13">
        <v>3859.38</v>
      </c>
      <c r="AG13">
        <f>AG12</f>
        <v>3334.2</v>
      </c>
      <c r="AH13">
        <f>AC13/AG13</f>
        <v>1.157513046607882</v>
      </c>
      <c r="AI13" t="str">
        <f t="shared" si="7"/>
        <v>BQO</v>
      </c>
      <c r="AJ13" t="b">
        <f t="shared" si="8"/>
        <v>1</v>
      </c>
      <c r="AK13" t="str">
        <f t="shared" si="0"/>
        <v>concave</v>
      </c>
    </row>
    <row r="14" spans="1:43" x14ac:dyDescent="0.2">
      <c r="A14">
        <v>1155</v>
      </c>
      <c r="B14" t="s">
        <v>727</v>
      </c>
      <c r="C14" t="s">
        <v>50</v>
      </c>
      <c r="D14">
        <v>0</v>
      </c>
      <c r="E14">
        <v>126</v>
      </c>
      <c r="F14">
        <v>49</v>
      </c>
      <c r="G14">
        <v>126</v>
      </c>
      <c r="H14">
        <v>22</v>
      </c>
      <c r="I14">
        <v>82</v>
      </c>
      <c r="J14">
        <v>0.76</v>
      </c>
      <c r="K14">
        <v>52</v>
      </c>
      <c r="L14" t="b">
        <v>0</v>
      </c>
      <c r="M14" t="b">
        <v>0</v>
      </c>
      <c r="N14">
        <v>126</v>
      </c>
      <c r="O14">
        <v>4100</v>
      </c>
      <c r="P14">
        <v>4</v>
      </c>
      <c r="Q14" t="b">
        <v>1</v>
      </c>
      <c r="R14" t="s">
        <v>28</v>
      </c>
      <c r="S14" t="b">
        <v>0</v>
      </c>
      <c r="T14" t="b">
        <v>0</v>
      </c>
      <c r="U14" t="b">
        <v>0</v>
      </c>
      <c r="X14">
        <v>126</v>
      </c>
      <c r="Y14">
        <v>4100</v>
      </c>
      <c r="Z14">
        <v>0</v>
      </c>
      <c r="AA14">
        <v>1.25</v>
      </c>
      <c r="AB14">
        <v>2.67</v>
      </c>
      <c r="AC14">
        <v>4100</v>
      </c>
      <c r="AD14">
        <v>4100</v>
      </c>
      <c r="AG14">
        <f>MIN(AC14:AC19)</f>
        <v>3621.13</v>
      </c>
      <c r="AH14">
        <f>AC14/AG14</f>
        <v>1.13224325003521</v>
      </c>
      <c r="AI14" t="str">
        <f>R14</f>
        <v>A-MILO</v>
      </c>
      <c r="AJ14" t="b">
        <f>Q14</f>
        <v>1</v>
      </c>
      <c r="AK14">
        <f t="shared" si="0"/>
        <v>0</v>
      </c>
    </row>
    <row r="15" spans="1:43" x14ac:dyDescent="0.2">
      <c r="A15">
        <v>1156</v>
      </c>
      <c r="B15" t="s">
        <v>728</v>
      </c>
      <c r="C15" t="s">
        <v>50</v>
      </c>
      <c r="D15">
        <v>0</v>
      </c>
      <c r="E15">
        <v>126</v>
      </c>
      <c r="F15">
        <v>49</v>
      </c>
      <c r="G15">
        <v>126</v>
      </c>
      <c r="H15">
        <v>22</v>
      </c>
      <c r="I15">
        <v>82</v>
      </c>
      <c r="J15">
        <v>0.76</v>
      </c>
      <c r="K15">
        <v>52</v>
      </c>
      <c r="L15" t="b">
        <v>0</v>
      </c>
      <c r="M15" t="b">
        <v>0</v>
      </c>
      <c r="N15">
        <v>126</v>
      </c>
      <c r="O15">
        <v>4100</v>
      </c>
      <c r="P15">
        <v>4</v>
      </c>
      <c r="Q15" t="b">
        <v>1</v>
      </c>
      <c r="R15" t="s">
        <v>29</v>
      </c>
      <c r="S15" t="b">
        <v>0</v>
      </c>
      <c r="T15" t="b">
        <v>0</v>
      </c>
      <c r="U15" t="b">
        <v>0</v>
      </c>
      <c r="X15">
        <v>126</v>
      </c>
      <c r="Y15">
        <v>4100</v>
      </c>
      <c r="Z15">
        <v>0</v>
      </c>
      <c r="AA15">
        <v>3600.22</v>
      </c>
      <c r="AB15">
        <v>3601.61</v>
      </c>
      <c r="AC15">
        <v>3817.74</v>
      </c>
      <c r="AD15">
        <v>3613</v>
      </c>
      <c r="AG15">
        <f>AG14</f>
        <v>3621.13</v>
      </c>
      <c r="AH15">
        <f t="shared" ref="AH15:AH19" si="9">AC15/AG15</f>
        <v>1.0542952061925419</v>
      </c>
      <c r="AI15" t="str">
        <f t="shared" ref="AI15:AI19" si="10">R15</f>
        <v>BQO</v>
      </c>
      <c r="AJ15" t="b">
        <f t="shared" ref="AJ15:AJ19" si="11">Q15</f>
        <v>1</v>
      </c>
      <c r="AK15">
        <f t="shared" si="0"/>
        <v>0</v>
      </c>
    </row>
    <row r="16" spans="1:43" x14ac:dyDescent="0.2">
      <c r="A16">
        <v>1157</v>
      </c>
      <c r="B16" t="s">
        <v>729</v>
      </c>
      <c r="C16" t="s">
        <v>50</v>
      </c>
      <c r="D16">
        <v>0</v>
      </c>
      <c r="E16">
        <v>126</v>
      </c>
      <c r="F16">
        <v>49</v>
      </c>
      <c r="G16">
        <v>126</v>
      </c>
      <c r="H16">
        <v>22</v>
      </c>
      <c r="I16">
        <v>80</v>
      </c>
      <c r="J16">
        <v>0.76</v>
      </c>
      <c r="K16">
        <v>52</v>
      </c>
      <c r="L16" t="b">
        <v>0</v>
      </c>
      <c r="M16" t="b">
        <v>0</v>
      </c>
      <c r="N16">
        <v>126</v>
      </c>
      <c r="O16">
        <v>4100</v>
      </c>
      <c r="P16">
        <v>4</v>
      </c>
      <c r="Q16" t="b">
        <v>1</v>
      </c>
      <c r="R16" t="s">
        <v>30</v>
      </c>
      <c r="S16" t="b">
        <v>0</v>
      </c>
      <c r="T16" t="b">
        <v>0</v>
      </c>
      <c r="U16" t="b">
        <v>0</v>
      </c>
      <c r="X16">
        <v>126</v>
      </c>
      <c r="Y16">
        <v>4100</v>
      </c>
      <c r="Z16">
        <v>0</v>
      </c>
      <c r="AA16">
        <v>154.91</v>
      </c>
      <c r="AB16">
        <v>156.47</v>
      </c>
      <c r="AC16">
        <v>3621.13</v>
      </c>
      <c r="AD16">
        <v>3621.13</v>
      </c>
      <c r="AG16">
        <f>AG15</f>
        <v>3621.13</v>
      </c>
      <c r="AH16">
        <f t="shared" si="9"/>
        <v>1</v>
      </c>
      <c r="AI16" t="str">
        <f t="shared" si="10"/>
        <v>MISDO</v>
      </c>
      <c r="AJ16" t="b">
        <f t="shared" si="11"/>
        <v>1</v>
      </c>
      <c r="AK16">
        <f t="shared" si="0"/>
        <v>0</v>
      </c>
    </row>
    <row r="17" spans="1:37" x14ac:dyDescent="0.2">
      <c r="A17">
        <v>1158</v>
      </c>
      <c r="B17" t="s">
        <v>730</v>
      </c>
      <c r="C17" t="s">
        <v>50</v>
      </c>
      <c r="D17">
        <v>0</v>
      </c>
      <c r="E17">
        <v>126</v>
      </c>
      <c r="F17">
        <v>49</v>
      </c>
      <c r="G17">
        <v>126</v>
      </c>
      <c r="H17">
        <v>22</v>
      </c>
      <c r="I17">
        <v>82</v>
      </c>
      <c r="J17">
        <v>0.76</v>
      </c>
      <c r="K17">
        <v>52</v>
      </c>
      <c r="L17" t="b">
        <v>0</v>
      </c>
      <c r="M17" t="b">
        <v>0</v>
      </c>
      <c r="N17">
        <v>126</v>
      </c>
      <c r="O17">
        <v>4100</v>
      </c>
      <c r="P17">
        <v>4</v>
      </c>
      <c r="Q17" t="b">
        <v>1</v>
      </c>
      <c r="R17" t="s">
        <v>31</v>
      </c>
      <c r="S17" t="b">
        <v>0</v>
      </c>
      <c r="T17" t="b">
        <v>0</v>
      </c>
      <c r="U17" t="b">
        <v>0</v>
      </c>
      <c r="X17">
        <v>126</v>
      </c>
      <c r="Y17">
        <v>4100</v>
      </c>
      <c r="Z17">
        <v>0</v>
      </c>
      <c r="AA17">
        <v>3682.13</v>
      </c>
      <c r="AB17">
        <v>3686.48</v>
      </c>
      <c r="AC17">
        <v>4042.19</v>
      </c>
      <c r="AD17">
        <v>4042.19</v>
      </c>
      <c r="AG17">
        <f>AG16</f>
        <v>3621.13</v>
      </c>
      <c r="AH17">
        <f t="shared" si="9"/>
        <v>1.1162786202097135</v>
      </c>
      <c r="AI17" t="str">
        <f t="shared" si="10"/>
        <v>RP-MILO</v>
      </c>
      <c r="AJ17" t="b">
        <f t="shared" si="11"/>
        <v>1</v>
      </c>
      <c r="AK17">
        <f t="shared" si="0"/>
        <v>0</v>
      </c>
    </row>
    <row r="18" spans="1:37" x14ac:dyDescent="0.2">
      <c r="A18">
        <v>1159</v>
      </c>
      <c r="B18" t="s">
        <v>731</v>
      </c>
      <c r="C18" t="s">
        <v>207</v>
      </c>
      <c r="D18">
        <v>0</v>
      </c>
      <c r="E18">
        <v>126</v>
      </c>
      <c r="F18">
        <v>49</v>
      </c>
      <c r="G18">
        <v>126</v>
      </c>
      <c r="H18">
        <v>22</v>
      </c>
      <c r="I18">
        <v>80</v>
      </c>
      <c r="J18">
        <v>0.76</v>
      </c>
      <c r="K18">
        <v>52</v>
      </c>
      <c r="L18" t="b">
        <v>0</v>
      </c>
      <c r="M18" t="b">
        <v>0</v>
      </c>
      <c r="N18">
        <v>126</v>
      </c>
      <c r="O18">
        <v>4100</v>
      </c>
      <c r="P18">
        <v>4</v>
      </c>
      <c r="R18" t="s">
        <v>29</v>
      </c>
      <c r="S18" t="b">
        <v>0</v>
      </c>
      <c r="T18" t="b">
        <v>0</v>
      </c>
      <c r="U18" t="b">
        <v>0</v>
      </c>
      <c r="X18">
        <v>126</v>
      </c>
      <c r="Y18">
        <v>4100</v>
      </c>
      <c r="Z18">
        <v>0</v>
      </c>
      <c r="AA18">
        <v>3612.08</v>
      </c>
      <c r="AB18">
        <v>3613.94</v>
      </c>
      <c r="AC18">
        <v>4050</v>
      </c>
      <c r="AD18">
        <v>3611</v>
      </c>
      <c r="AG18">
        <f>AG17</f>
        <v>3621.13</v>
      </c>
      <c r="AH18">
        <f t="shared" si="9"/>
        <v>1.1184354055225854</v>
      </c>
      <c r="AI18" t="str">
        <f t="shared" si="10"/>
        <v>BQO</v>
      </c>
      <c r="AJ18">
        <f t="shared" si="11"/>
        <v>0</v>
      </c>
      <c r="AK18">
        <f t="shared" si="0"/>
        <v>0</v>
      </c>
    </row>
    <row r="19" spans="1:37" x14ac:dyDescent="0.2">
      <c r="A19">
        <v>1160</v>
      </c>
      <c r="B19" t="s">
        <v>732</v>
      </c>
      <c r="C19" t="s">
        <v>286</v>
      </c>
      <c r="D19">
        <v>0</v>
      </c>
      <c r="E19">
        <v>126</v>
      </c>
      <c r="F19">
        <v>49</v>
      </c>
      <c r="G19">
        <v>126</v>
      </c>
      <c r="H19">
        <v>22</v>
      </c>
      <c r="I19">
        <v>80</v>
      </c>
      <c r="J19">
        <v>0.76</v>
      </c>
      <c r="K19">
        <v>52</v>
      </c>
      <c r="L19" t="b">
        <v>0</v>
      </c>
      <c r="M19" t="b">
        <v>0</v>
      </c>
      <c r="N19">
        <v>126</v>
      </c>
      <c r="O19">
        <v>4100</v>
      </c>
      <c r="P19">
        <v>4</v>
      </c>
      <c r="Q19" t="b">
        <v>1</v>
      </c>
      <c r="R19" t="s">
        <v>29</v>
      </c>
      <c r="S19" t="b">
        <v>0</v>
      </c>
      <c r="T19" t="b">
        <v>0</v>
      </c>
      <c r="U19" t="b">
        <v>0</v>
      </c>
      <c r="V19" t="s">
        <v>251</v>
      </c>
      <c r="X19">
        <v>126</v>
      </c>
      <c r="Y19">
        <v>4100</v>
      </c>
      <c r="Z19">
        <v>0</v>
      </c>
      <c r="AA19">
        <v>102.2</v>
      </c>
      <c r="AB19">
        <v>104.92</v>
      </c>
      <c r="AC19">
        <v>5254.53</v>
      </c>
      <c r="AD19">
        <v>5254.53</v>
      </c>
      <c r="AG19">
        <f>AG18</f>
        <v>3621.13</v>
      </c>
      <c r="AH19">
        <f t="shared" si="9"/>
        <v>1.4510746645384174</v>
      </c>
      <c r="AI19" t="str">
        <f t="shared" si="10"/>
        <v>BQO</v>
      </c>
      <c r="AJ19" t="b">
        <f t="shared" si="11"/>
        <v>1</v>
      </c>
      <c r="AK19" t="str">
        <f t="shared" si="0"/>
        <v>concave</v>
      </c>
    </row>
    <row r="20" spans="1:37" x14ac:dyDescent="0.2">
      <c r="A20">
        <v>1161</v>
      </c>
      <c r="B20" t="s">
        <v>733</v>
      </c>
      <c r="C20" t="s">
        <v>51</v>
      </c>
      <c r="D20">
        <v>0</v>
      </c>
      <c r="E20">
        <v>128</v>
      </c>
      <c r="F20">
        <v>73</v>
      </c>
      <c r="G20">
        <v>128</v>
      </c>
      <c r="H20">
        <v>38</v>
      </c>
      <c r="I20">
        <v>98</v>
      </c>
      <c r="J20">
        <v>0.81</v>
      </c>
      <c r="K20">
        <v>64</v>
      </c>
      <c r="L20" t="b">
        <v>0</v>
      </c>
      <c r="M20" t="b">
        <v>0</v>
      </c>
      <c r="N20">
        <v>128</v>
      </c>
      <c r="O20">
        <v>5198</v>
      </c>
      <c r="P20">
        <v>4</v>
      </c>
      <c r="Q20" t="b">
        <v>1</v>
      </c>
      <c r="R20" t="s">
        <v>28</v>
      </c>
      <c r="S20" t="b">
        <v>0</v>
      </c>
      <c r="T20" t="b">
        <v>0</v>
      </c>
      <c r="U20" t="b">
        <v>0</v>
      </c>
      <c r="X20">
        <v>128</v>
      </c>
      <c r="Y20">
        <v>5198</v>
      </c>
      <c r="Z20">
        <v>0</v>
      </c>
      <c r="AA20">
        <v>1.39</v>
      </c>
      <c r="AB20">
        <v>2.91</v>
      </c>
      <c r="AC20">
        <v>5198</v>
      </c>
      <c r="AD20">
        <v>5198</v>
      </c>
      <c r="AG20">
        <f>MIN(AC20:AC25)</f>
        <v>4208.4399999999996</v>
      </c>
      <c r="AH20">
        <f>AC20/AG20</f>
        <v>1.2351370103886476</v>
      </c>
      <c r="AI20" t="str">
        <f>R20</f>
        <v>A-MILO</v>
      </c>
      <c r="AJ20" t="b">
        <f>Q20</f>
        <v>1</v>
      </c>
      <c r="AK20">
        <f t="shared" si="0"/>
        <v>0</v>
      </c>
    </row>
    <row r="21" spans="1:37" x14ac:dyDescent="0.2">
      <c r="A21">
        <v>1162</v>
      </c>
      <c r="B21" t="s">
        <v>734</v>
      </c>
      <c r="C21" t="s">
        <v>51</v>
      </c>
      <c r="D21">
        <v>0</v>
      </c>
      <c r="E21">
        <v>128</v>
      </c>
      <c r="F21">
        <v>73</v>
      </c>
      <c r="G21">
        <v>128</v>
      </c>
      <c r="H21">
        <v>38</v>
      </c>
      <c r="I21">
        <v>98</v>
      </c>
      <c r="J21">
        <v>0.81</v>
      </c>
      <c r="K21">
        <v>64</v>
      </c>
      <c r="L21" t="b">
        <v>0</v>
      </c>
      <c r="M21" t="b">
        <v>0</v>
      </c>
      <c r="N21">
        <v>128</v>
      </c>
      <c r="O21">
        <v>5198</v>
      </c>
      <c r="P21">
        <v>4</v>
      </c>
      <c r="Q21" t="b">
        <v>1</v>
      </c>
      <c r="R21" t="s">
        <v>29</v>
      </c>
      <c r="S21" t="b">
        <v>0</v>
      </c>
      <c r="T21" t="b">
        <v>0</v>
      </c>
      <c r="U21" t="b">
        <v>0</v>
      </c>
      <c r="X21">
        <v>128</v>
      </c>
      <c r="Y21">
        <v>5198</v>
      </c>
      <c r="Z21">
        <v>0</v>
      </c>
      <c r="AA21">
        <v>3600.33</v>
      </c>
      <c r="AB21">
        <v>3601.74</v>
      </c>
      <c r="AC21">
        <v>4770.2299999999996</v>
      </c>
      <c r="AD21">
        <v>4185</v>
      </c>
      <c r="AG21">
        <f>AG20</f>
        <v>4208.4399999999996</v>
      </c>
      <c r="AH21">
        <f t="shared" ref="AH21:AH25" si="12">AC21/AG21</f>
        <v>1.1334912699242474</v>
      </c>
      <c r="AI21" t="str">
        <f t="shared" ref="AI21:AI25" si="13">R21</f>
        <v>BQO</v>
      </c>
      <c r="AJ21" t="b">
        <f t="shared" ref="AJ21:AJ25" si="14">Q21</f>
        <v>1</v>
      </c>
      <c r="AK21">
        <f t="shared" si="0"/>
        <v>0</v>
      </c>
    </row>
    <row r="22" spans="1:37" x14ac:dyDescent="0.2">
      <c r="A22">
        <v>1163</v>
      </c>
      <c r="B22" t="s">
        <v>735</v>
      </c>
      <c r="C22" t="s">
        <v>51</v>
      </c>
      <c r="D22">
        <v>0</v>
      </c>
      <c r="E22">
        <v>128</v>
      </c>
      <c r="F22">
        <v>73</v>
      </c>
      <c r="G22">
        <v>128</v>
      </c>
      <c r="H22">
        <v>38</v>
      </c>
      <c r="I22">
        <v>98</v>
      </c>
      <c r="J22">
        <v>0.81</v>
      </c>
      <c r="K22">
        <v>64</v>
      </c>
      <c r="L22" t="b">
        <v>0</v>
      </c>
      <c r="M22" t="b">
        <v>0</v>
      </c>
      <c r="N22">
        <v>128</v>
      </c>
      <c r="O22">
        <v>5198</v>
      </c>
      <c r="P22">
        <v>4</v>
      </c>
      <c r="Q22" t="b">
        <v>1</v>
      </c>
      <c r="R22" t="s">
        <v>30</v>
      </c>
      <c r="S22" t="b">
        <v>0</v>
      </c>
      <c r="T22" t="b">
        <v>0</v>
      </c>
      <c r="U22" t="b">
        <v>0</v>
      </c>
      <c r="X22">
        <v>128</v>
      </c>
      <c r="Y22">
        <v>5198</v>
      </c>
      <c r="Z22">
        <v>0</v>
      </c>
      <c r="AA22">
        <v>141.27000000000001</v>
      </c>
      <c r="AB22">
        <v>142.76</v>
      </c>
      <c r="AC22">
        <v>4208.4399999999996</v>
      </c>
      <c r="AD22">
        <v>4208.4399999999996</v>
      </c>
      <c r="AG22">
        <f>AG21</f>
        <v>4208.4399999999996</v>
      </c>
      <c r="AH22">
        <f t="shared" si="12"/>
        <v>1</v>
      </c>
      <c r="AI22" t="str">
        <f t="shared" si="13"/>
        <v>MISDO</v>
      </c>
      <c r="AJ22" t="b">
        <f t="shared" si="14"/>
        <v>1</v>
      </c>
      <c r="AK22">
        <f t="shared" si="0"/>
        <v>0</v>
      </c>
    </row>
    <row r="23" spans="1:37" x14ac:dyDescent="0.2">
      <c r="A23">
        <v>1164</v>
      </c>
      <c r="B23" t="s">
        <v>736</v>
      </c>
      <c r="C23" t="s">
        <v>51</v>
      </c>
      <c r="D23">
        <v>0</v>
      </c>
      <c r="E23">
        <v>128</v>
      </c>
      <c r="F23">
        <v>73</v>
      </c>
      <c r="G23">
        <v>128</v>
      </c>
      <c r="H23">
        <v>38</v>
      </c>
      <c r="I23">
        <v>98</v>
      </c>
      <c r="J23">
        <v>0.81</v>
      </c>
      <c r="K23">
        <v>64</v>
      </c>
      <c r="L23" t="b">
        <v>0</v>
      </c>
      <c r="M23" t="b">
        <v>0</v>
      </c>
      <c r="N23">
        <v>128</v>
      </c>
      <c r="O23">
        <v>5198</v>
      </c>
      <c r="P23">
        <v>4</v>
      </c>
      <c r="Q23" t="b">
        <v>1</v>
      </c>
      <c r="R23" t="s">
        <v>31</v>
      </c>
      <c r="S23" t="b">
        <v>0</v>
      </c>
      <c r="T23" t="b">
        <v>0</v>
      </c>
      <c r="U23" t="b">
        <v>0</v>
      </c>
      <c r="X23">
        <v>128</v>
      </c>
      <c r="Y23">
        <v>5198</v>
      </c>
      <c r="Z23">
        <v>0</v>
      </c>
      <c r="AA23">
        <v>102.67</v>
      </c>
      <c r="AB23">
        <v>105.69</v>
      </c>
      <c r="AC23">
        <v>5194</v>
      </c>
      <c r="AD23">
        <v>5194</v>
      </c>
      <c r="AG23">
        <f>AG22</f>
        <v>4208.4399999999996</v>
      </c>
      <c r="AH23">
        <f t="shared" si="12"/>
        <v>1.2341865394302878</v>
      </c>
      <c r="AI23" t="str">
        <f t="shared" si="13"/>
        <v>RP-MILO</v>
      </c>
      <c r="AJ23" t="b">
        <f t="shared" si="14"/>
        <v>1</v>
      </c>
      <c r="AK23">
        <f t="shared" si="0"/>
        <v>0</v>
      </c>
    </row>
    <row r="24" spans="1:37" x14ac:dyDescent="0.2">
      <c r="A24">
        <v>1165</v>
      </c>
      <c r="B24" t="s">
        <v>737</v>
      </c>
      <c r="C24" t="s">
        <v>208</v>
      </c>
      <c r="D24">
        <v>0</v>
      </c>
      <c r="E24">
        <v>128</v>
      </c>
      <c r="F24">
        <v>73</v>
      </c>
      <c r="G24">
        <v>128</v>
      </c>
      <c r="H24">
        <v>38</v>
      </c>
      <c r="I24">
        <v>98</v>
      </c>
      <c r="J24">
        <v>0.81</v>
      </c>
      <c r="K24">
        <v>64</v>
      </c>
      <c r="L24" t="b">
        <v>0</v>
      </c>
      <c r="M24" t="b">
        <v>0</v>
      </c>
      <c r="N24">
        <v>128</v>
      </c>
      <c r="O24">
        <v>5198</v>
      </c>
      <c r="P24">
        <v>4</v>
      </c>
      <c r="R24" t="s">
        <v>29</v>
      </c>
      <c r="S24" t="b">
        <v>0</v>
      </c>
      <c r="T24" t="b">
        <v>0</v>
      </c>
      <c r="U24" t="b">
        <v>0</v>
      </c>
      <c r="X24">
        <v>128</v>
      </c>
      <c r="Y24">
        <v>5198</v>
      </c>
      <c r="Z24">
        <v>0</v>
      </c>
      <c r="AA24">
        <v>3603.46</v>
      </c>
      <c r="AB24">
        <v>3605.45</v>
      </c>
      <c r="AC24">
        <v>4425.0200000000004</v>
      </c>
      <c r="AD24">
        <v>4186</v>
      </c>
      <c r="AG24">
        <f>AG23</f>
        <v>4208.4399999999996</v>
      </c>
      <c r="AH24">
        <f t="shared" si="12"/>
        <v>1.0514632500403953</v>
      </c>
      <c r="AI24" t="str">
        <f t="shared" si="13"/>
        <v>BQO</v>
      </c>
      <c r="AJ24">
        <f t="shared" si="14"/>
        <v>0</v>
      </c>
      <c r="AK24">
        <f t="shared" si="0"/>
        <v>0</v>
      </c>
    </row>
    <row r="25" spans="1:37" x14ac:dyDescent="0.2">
      <c r="A25">
        <v>1166</v>
      </c>
      <c r="B25" t="s">
        <v>738</v>
      </c>
      <c r="C25" t="s">
        <v>287</v>
      </c>
      <c r="D25">
        <v>0</v>
      </c>
      <c r="E25">
        <v>128</v>
      </c>
      <c r="F25">
        <v>73</v>
      </c>
      <c r="G25">
        <v>128</v>
      </c>
      <c r="H25">
        <v>38</v>
      </c>
      <c r="I25">
        <v>98</v>
      </c>
      <c r="J25">
        <v>0.81</v>
      </c>
      <c r="K25">
        <v>64</v>
      </c>
      <c r="L25" t="b">
        <v>0</v>
      </c>
      <c r="M25" t="b">
        <v>0</v>
      </c>
      <c r="N25">
        <v>128</v>
      </c>
      <c r="O25">
        <v>5198</v>
      </c>
      <c r="P25">
        <v>4</v>
      </c>
      <c r="Q25" t="b">
        <v>1</v>
      </c>
      <c r="R25" t="s">
        <v>29</v>
      </c>
      <c r="S25" t="b">
        <v>0</v>
      </c>
      <c r="T25" t="b">
        <v>0</v>
      </c>
      <c r="U25" t="b">
        <v>0</v>
      </c>
      <c r="V25" t="s">
        <v>251</v>
      </c>
      <c r="X25">
        <v>128</v>
      </c>
      <c r="Y25">
        <v>5198</v>
      </c>
      <c r="Z25">
        <v>0</v>
      </c>
      <c r="AA25">
        <v>86.6</v>
      </c>
      <c r="AB25">
        <v>89.49</v>
      </c>
      <c r="AC25">
        <v>4785.8500000000004</v>
      </c>
      <c r="AD25">
        <v>4785.8500000000004</v>
      </c>
      <c r="AG25">
        <f>AG24</f>
        <v>4208.4399999999996</v>
      </c>
      <c r="AH25">
        <f t="shared" si="12"/>
        <v>1.137202859016643</v>
      </c>
      <c r="AI25" t="str">
        <f t="shared" si="13"/>
        <v>BQO</v>
      </c>
      <c r="AJ25" t="b">
        <f t="shared" si="14"/>
        <v>1</v>
      </c>
      <c r="AK25" t="str">
        <f t="shared" ref="AK25" si="15">V25</f>
        <v>concave</v>
      </c>
    </row>
    <row r="85" spans="34:36" x14ac:dyDescent="0.2">
      <c r="AH85">
        <f>GEOMEAN(AH2,AH7,AH12,AH17,AH22,AH27,AH32,AH37,AH42,AH47,AH52,AH57,AH62,AH67,AH72)</f>
        <v>1.0908430139826117</v>
      </c>
      <c r="AI85" t="s">
        <v>28</v>
      </c>
      <c r="AJ85" t="b">
        <v>1</v>
      </c>
    </row>
    <row r="86" spans="34:36" x14ac:dyDescent="0.2">
      <c r="AH86">
        <f t="shared" ref="AH86:AH89" si="16">GEOMEAN(AH3,AH8,AH13,AH18,AH23,AH28,AH33,AH38,AH43,AH48,AH53,AH58,AH63,AH68,AH73)</f>
        <v>1.137638225941177</v>
      </c>
      <c r="AI86" t="s">
        <v>29</v>
      </c>
      <c r="AJ86" t="b">
        <v>1</v>
      </c>
    </row>
    <row r="87" spans="34:36" x14ac:dyDescent="0.2">
      <c r="AH87">
        <f t="shared" si="16"/>
        <v>1.1253395144256644</v>
      </c>
      <c r="AI87" t="s">
        <v>30</v>
      </c>
      <c r="AJ87" t="b">
        <v>1</v>
      </c>
    </row>
    <row r="88" spans="34:36" x14ac:dyDescent="0.2">
      <c r="AH88">
        <f t="shared" si="16"/>
        <v>1.1082029393024848</v>
      </c>
      <c r="AI88" t="s">
        <v>31</v>
      </c>
      <c r="AJ88" t="b">
        <v>1</v>
      </c>
    </row>
    <row r="89" spans="34:36" x14ac:dyDescent="0.2">
      <c r="AH89">
        <f t="shared" si="16"/>
        <v>1.0862468099106153</v>
      </c>
      <c r="AI89" t="s">
        <v>29</v>
      </c>
      <c r="AJ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61F4-AF81-7A44-A473-51C520EA4F09}">
  <dimension ref="A1:AQ89"/>
  <sheetViews>
    <sheetView topLeftCell="T1" workbookViewId="0">
      <selection activeCell="AO14" sqref="AO14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101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132</v>
      </c>
      <c r="AH1" t="s">
        <v>133</v>
      </c>
      <c r="AI1" t="str">
        <f>R1</f>
        <v>Method</v>
      </c>
      <c r="AJ1" t="str">
        <f>Q1</f>
        <v>Relaxed</v>
      </c>
    </row>
    <row r="2" spans="1:43" x14ac:dyDescent="0.2">
      <c r="A2">
        <v>1167</v>
      </c>
      <c r="B2" t="s">
        <v>739</v>
      </c>
      <c r="C2" t="s">
        <v>86</v>
      </c>
      <c r="D2">
        <v>0</v>
      </c>
      <c r="E2">
        <v>100</v>
      </c>
      <c r="F2">
        <v>83</v>
      </c>
      <c r="G2">
        <v>100</v>
      </c>
      <c r="H2">
        <v>72</v>
      </c>
      <c r="I2">
        <v>98</v>
      </c>
      <c r="J2">
        <v>0.95</v>
      </c>
      <c r="K2">
        <v>90</v>
      </c>
      <c r="L2" t="b">
        <v>0</v>
      </c>
      <c r="M2" t="b">
        <v>0</v>
      </c>
      <c r="N2">
        <v>100</v>
      </c>
      <c r="O2">
        <v>4438</v>
      </c>
      <c r="P2">
        <v>4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100</v>
      </c>
      <c r="Y2">
        <v>4438</v>
      </c>
      <c r="Z2">
        <v>0</v>
      </c>
      <c r="AA2">
        <v>1.29</v>
      </c>
      <c r="AB2">
        <v>2.4900000000000002</v>
      </c>
      <c r="AC2">
        <v>4438</v>
      </c>
      <c r="AD2">
        <v>4438</v>
      </c>
      <c r="AG2">
        <f>MIN(AC2:AC7)</f>
        <v>3534.21</v>
      </c>
      <c r="AH2">
        <f>AC2/AG2</f>
        <v>1.2557261736003236</v>
      </c>
      <c r="AI2" t="str">
        <f>R2</f>
        <v>A-MILO</v>
      </c>
      <c r="AJ2" t="b">
        <f>Q2</f>
        <v>1</v>
      </c>
      <c r="AK2">
        <f t="shared" ref="AK2:AK12" si="0">V2</f>
        <v>0</v>
      </c>
      <c r="AN2">
        <f>GEOMEAN(AH2,AH8,AH14,AH20,AH26,AH32,AH38)</f>
        <v>1.2593624739881162</v>
      </c>
      <c r="AO2" t="s">
        <v>28</v>
      </c>
      <c r="AP2" t="b">
        <v>1</v>
      </c>
      <c r="AQ2">
        <f>AK2</f>
        <v>0</v>
      </c>
    </row>
    <row r="3" spans="1:43" x14ac:dyDescent="0.2">
      <c r="A3">
        <v>1168</v>
      </c>
      <c r="B3" t="s">
        <v>740</v>
      </c>
      <c r="C3" t="s">
        <v>86</v>
      </c>
      <c r="D3">
        <v>0</v>
      </c>
      <c r="E3">
        <v>100</v>
      </c>
      <c r="F3">
        <v>83</v>
      </c>
      <c r="G3">
        <v>100</v>
      </c>
      <c r="H3">
        <v>72</v>
      </c>
      <c r="I3">
        <v>98</v>
      </c>
      <c r="J3">
        <v>0.95</v>
      </c>
      <c r="K3">
        <v>90</v>
      </c>
      <c r="L3" t="b">
        <v>0</v>
      </c>
      <c r="M3" t="b">
        <v>0</v>
      </c>
      <c r="N3">
        <v>100</v>
      </c>
      <c r="O3">
        <v>4438</v>
      </c>
      <c r="P3">
        <v>4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100</v>
      </c>
      <c r="Y3">
        <v>4438</v>
      </c>
      <c r="Z3">
        <v>0</v>
      </c>
      <c r="AA3">
        <v>3600.27</v>
      </c>
      <c r="AB3">
        <v>3601.46</v>
      </c>
      <c r="AC3">
        <v>4053.17</v>
      </c>
      <c r="AD3">
        <v>3503</v>
      </c>
      <c r="AG3">
        <f>AG2</f>
        <v>3534.21</v>
      </c>
      <c r="AH3">
        <f t="shared" ref="AH3:AH7" si="1">AC3/AG3</f>
        <v>1.1468390389931555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6" si="4">GEOMEAN(AH3,AH9,AH15,AH21,AH27,AH33,AH39)</f>
        <v>1.1599427166450367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1169</v>
      </c>
      <c r="B4" t="s">
        <v>741</v>
      </c>
      <c r="C4" t="s">
        <v>86</v>
      </c>
      <c r="D4">
        <v>0</v>
      </c>
      <c r="E4">
        <v>100</v>
      </c>
      <c r="F4">
        <v>83</v>
      </c>
      <c r="G4">
        <v>100</v>
      </c>
      <c r="H4">
        <v>72</v>
      </c>
      <c r="I4">
        <v>98</v>
      </c>
      <c r="J4">
        <v>0.95</v>
      </c>
      <c r="K4">
        <v>90</v>
      </c>
      <c r="L4" t="b">
        <v>0</v>
      </c>
      <c r="M4" t="b">
        <v>0</v>
      </c>
      <c r="N4">
        <v>100</v>
      </c>
      <c r="O4">
        <v>4438</v>
      </c>
      <c r="P4">
        <v>4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100</v>
      </c>
      <c r="Y4">
        <v>4438</v>
      </c>
      <c r="Z4">
        <v>0</v>
      </c>
      <c r="AA4">
        <v>35.770000000000003</v>
      </c>
      <c r="AB4">
        <v>37.130000000000003</v>
      </c>
      <c r="AC4">
        <v>3534.21</v>
      </c>
      <c r="AD4">
        <v>3534.21</v>
      </c>
      <c r="AG4">
        <f>AG3</f>
        <v>3534.21</v>
      </c>
      <c r="AH4">
        <f t="shared" si="1"/>
        <v>1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si="4"/>
        <v>1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1170</v>
      </c>
      <c r="B5" t="s">
        <v>742</v>
      </c>
      <c r="C5" t="s">
        <v>86</v>
      </c>
      <c r="D5">
        <v>0</v>
      </c>
      <c r="E5">
        <v>100</v>
      </c>
      <c r="F5">
        <v>83</v>
      </c>
      <c r="G5">
        <v>100</v>
      </c>
      <c r="H5">
        <v>72</v>
      </c>
      <c r="I5">
        <v>98</v>
      </c>
      <c r="J5">
        <v>0.95</v>
      </c>
      <c r="K5">
        <v>90</v>
      </c>
      <c r="L5" t="b">
        <v>0</v>
      </c>
      <c r="M5" t="b">
        <v>0</v>
      </c>
      <c r="N5">
        <v>100</v>
      </c>
      <c r="O5">
        <v>4438</v>
      </c>
      <c r="P5">
        <v>4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100</v>
      </c>
      <c r="Y5">
        <v>4438</v>
      </c>
      <c r="Z5">
        <v>0</v>
      </c>
      <c r="AA5">
        <v>3601.91</v>
      </c>
      <c r="AB5">
        <v>3604.85</v>
      </c>
      <c r="AC5">
        <v>4314.2</v>
      </c>
      <c r="AD5">
        <v>0</v>
      </c>
      <c r="AG5">
        <f>AG4</f>
        <v>3534.21</v>
      </c>
      <c r="AH5">
        <f t="shared" si="1"/>
        <v>1.2206971289199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4"/>
        <v>1.2333955321986623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1171</v>
      </c>
      <c r="B6" t="s">
        <v>743</v>
      </c>
      <c r="C6" t="s">
        <v>209</v>
      </c>
      <c r="D6">
        <v>0</v>
      </c>
      <c r="E6">
        <v>100</v>
      </c>
      <c r="F6">
        <v>83</v>
      </c>
      <c r="G6">
        <v>100</v>
      </c>
      <c r="H6">
        <v>72</v>
      </c>
      <c r="I6">
        <v>98</v>
      </c>
      <c r="J6">
        <v>0.95</v>
      </c>
      <c r="K6">
        <v>90</v>
      </c>
      <c r="L6" t="b">
        <v>0</v>
      </c>
      <c r="M6" t="b">
        <v>0</v>
      </c>
      <c r="N6">
        <v>100</v>
      </c>
      <c r="O6">
        <v>4438</v>
      </c>
      <c r="P6">
        <v>4</v>
      </c>
      <c r="R6" t="s">
        <v>29</v>
      </c>
      <c r="S6" t="b">
        <v>0</v>
      </c>
      <c r="T6" t="b">
        <v>0</v>
      </c>
      <c r="U6" t="b">
        <v>0</v>
      </c>
      <c r="X6">
        <v>100</v>
      </c>
      <c r="Y6">
        <v>4438</v>
      </c>
      <c r="Z6">
        <v>0</v>
      </c>
      <c r="AA6">
        <v>3605.93</v>
      </c>
      <c r="AB6">
        <v>3607.48</v>
      </c>
      <c r="AC6">
        <v>3564.96</v>
      </c>
      <c r="AD6">
        <v>3501</v>
      </c>
      <c r="AG6">
        <f>AG5</f>
        <v>3534.21</v>
      </c>
      <c r="AH6">
        <f t="shared" si="1"/>
        <v>1.0087006714371811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1.0084935147718701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1172</v>
      </c>
      <c r="B7" t="s">
        <v>744</v>
      </c>
      <c r="C7" t="s">
        <v>282</v>
      </c>
      <c r="D7">
        <v>0</v>
      </c>
      <c r="E7">
        <v>100</v>
      </c>
      <c r="F7">
        <v>83</v>
      </c>
      <c r="G7">
        <v>100</v>
      </c>
      <c r="H7">
        <v>72</v>
      </c>
      <c r="I7">
        <v>98</v>
      </c>
      <c r="J7">
        <v>0.95</v>
      </c>
      <c r="K7">
        <v>90</v>
      </c>
      <c r="L7" t="b">
        <v>0</v>
      </c>
      <c r="M7" t="b">
        <v>0</v>
      </c>
      <c r="N7">
        <v>100</v>
      </c>
      <c r="O7">
        <v>4438</v>
      </c>
      <c r="P7">
        <v>4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251</v>
      </c>
      <c r="X7">
        <v>100</v>
      </c>
      <c r="Y7">
        <v>4438</v>
      </c>
      <c r="Z7">
        <v>0</v>
      </c>
      <c r="AA7">
        <v>40.729999999999997</v>
      </c>
      <c r="AB7">
        <v>44.52</v>
      </c>
      <c r="AC7">
        <v>3767.29</v>
      </c>
      <c r="AD7">
        <v>3767.29</v>
      </c>
      <c r="AG7">
        <f>AG6</f>
        <v>3534.21</v>
      </c>
      <c r="AH7">
        <f t="shared" si="1"/>
        <v>1.0659496747505099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>GEOMEAN(AH7,AH13,AH19,AH25,AH31,AH37,AH43)</f>
        <v>1.062930062828332</v>
      </c>
      <c r="AO7" t="s">
        <v>29</v>
      </c>
      <c r="AP7" t="b">
        <v>1</v>
      </c>
      <c r="AQ7" t="str">
        <f t="shared" si="5"/>
        <v>concave</v>
      </c>
    </row>
    <row r="8" spans="1:43" x14ac:dyDescent="0.2">
      <c r="A8">
        <v>1174</v>
      </c>
      <c r="B8" t="s">
        <v>745</v>
      </c>
      <c r="C8" t="s">
        <v>87</v>
      </c>
      <c r="D8">
        <v>0</v>
      </c>
      <c r="E8">
        <v>125</v>
      </c>
      <c r="F8">
        <v>104</v>
      </c>
      <c r="G8">
        <v>125</v>
      </c>
      <c r="H8">
        <v>72</v>
      </c>
      <c r="I8">
        <v>99</v>
      </c>
      <c r="J8">
        <v>0.95</v>
      </c>
      <c r="K8">
        <v>90</v>
      </c>
      <c r="L8" t="b">
        <v>0</v>
      </c>
      <c r="M8" t="b">
        <v>0</v>
      </c>
      <c r="N8">
        <v>125</v>
      </c>
      <c r="O8">
        <v>6961</v>
      </c>
      <c r="P8">
        <v>4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125</v>
      </c>
      <c r="Y8">
        <v>6961</v>
      </c>
      <c r="Z8">
        <v>0</v>
      </c>
      <c r="AA8">
        <v>2.33</v>
      </c>
      <c r="AB8">
        <v>3.84</v>
      </c>
      <c r="AC8">
        <v>6961</v>
      </c>
      <c r="AD8">
        <v>6961</v>
      </c>
      <c r="AG8">
        <f>MIN(AC8:AC13)</f>
        <v>5511.44</v>
      </c>
      <c r="AH8">
        <f>AC8/AG8</f>
        <v>1.263009304283454</v>
      </c>
      <c r="AI8" t="str">
        <f>R8</f>
        <v>A-MILO</v>
      </c>
      <c r="AJ8" t="b">
        <f>Q8</f>
        <v>1</v>
      </c>
      <c r="AK8">
        <f t="shared" si="0"/>
        <v>0</v>
      </c>
    </row>
    <row r="9" spans="1:43" x14ac:dyDescent="0.2">
      <c r="A9">
        <v>1175</v>
      </c>
      <c r="B9" t="s">
        <v>746</v>
      </c>
      <c r="C9" t="s">
        <v>87</v>
      </c>
      <c r="D9">
        <v>0</v>
      </c>
      <c r="E9">
        <v>125</v>
      </c>
      <c r="F9">
        <v>104</v>
      </c>
      <c r="G9">
        <v>125</v>
      </c>
      <c r="H9">
        <v>72</v>
      </c>
      <c r="I9">
        <v>99</v>
      </c>
      <c r="J9">
        <v>0.95</v>
      </c>
      <c r="K9">
        <v>90</v>
      </c>
      <c r="L9" t="b">
        <v>0</v>
      </c>
      <c r="M9" t="b">
        <v>0</v>
      </c>
      <c r="N9">
        <v>125</v>
      </c>
      <c r="O9">
        <v>6961</v>
      </c>
      <c r="P9">
        <v>4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125</v>
      </c>
      <c r="Y9">
        <v>6961</v>
      </c>
      <c r="Z9">
        <v>0</v>
      </c>
      <c r="AA9">
        <v>3600.43</v>
      </c>
      <c r="AB9">
        <v>3602.05</v>
      </c>
      <c r="AC9">
        <v>6466</v>
      </c>
      <c r="AD9">
        <v>5454</v>
      </c>
      <c r="AG9">
        <f>AG8</f>
        <v>5511.44</v>
      </c>
      <c r="AH9">
        <f t="shared" ref="AH9:AH12" si="6">AC9/AG9</f>
        <v>1.1731961157156752</v>
      </c>
      <c r="AI9" t="str">
        <f t="shared" ref="AI9:AI12" si="7">R9</f>
        <v>BQO</v>
      </c>
      <c r="AJ9" t="b">
        <f t="shared" ref="AJ9:AJ12" si="8">Q9</f>
        <v>1</v>
      </c>
      <c r="AK9">
        <f t="shared" si="0"/>
        <v>0</v>
      </c>
    </row>
    <row r="10" spans="1:43" x14ac:dyDescent="0.2">
      <c r="A10">
        <v>1176</v>
      </c>
      <c r="B10" t="s">
        <v>747</v>
      </c>
      <c r="C10" t="s">
        <v>87</v>
      </c>
      <c r="D10">
        <v>0</v>
      </c>
      <c r="E10">
        <v>125</v>
      </c>
      <c r="F10">
        <v>104</v>
      </c>
      <c r="G10">
        <v>125</v>
      </c>
      <c r="H10">
        <v>72</v>
      </c>
      <c r="I10">
        <v>99</v>
      </c>
      <c r="J10">
        <v>0.95</v>
      </c>
      <c r="K10">
        <v>90</v>
      </c>
      <c r="L10" t="b">
        <v>0</v>
      </c>
      <c r="M10" t="b">
        <v>0</v>
      </c>
      <c r="N10">
        <v>125</v>
      </c>
      <c r="O10">
        <v>6961</v>
      </c>
      <c r="P10">
        <v>4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125</v>
      </c>
      <c r="Y10">
        <v>6961</v>
      </c>
      <c r="Z10">
        <v>0</v>
      </c>
      <c r="AA10">
        <v>99.05</v>
      </c>
      <c r="AB10">
        <v>101</v>
      </c>
      <c r="AC10">
        <v>5511.44</v>
      </c>
      <c r="AD10">
        <v>5511.44</v>
      </c>
      <c r="AG10">
        <f>AG9</f>
        <v>5511.44</v>
      </c>
      <c r="AH10">
        <f t="shared" si="6"/>
        <v>1</v>
      </c>
      <c r="AI10" t="str">
        <f t="shared" si="7"/>
        <v>MISDO</v>
      </c>
      <c r="AJ10" t="b">
        <f t="shared" si="8"/>
        <v>1</v>
      </c>
      <c r="AK10">
        <f t="shared" si="0"/>
        <v>0</v>
      </c>
    </row>
    <row r="11" spans="1:43" x14ac:dyDescent="0.2">
      <c r="A11">
        <v>1177</v>
      </c>
      <c r="B11" t="s">
        <v>748</v>
      </c>
      <c r="C11" t="s">
        <v>87</v>
      </c>
      <c r="D11">
        <v>0</v>
      </c>
      <c r="E11">
        <v>125</v>
      </c>
      <c r="F11">
        <v>104</v>
      </c>
      <c r="G11">
        <v>125</v>
      </c>
      <c r="H11">
        <v>72</v>
      </c>
      <c r="I11">
        <v>99</v>
      </c>
      <c r="J11">
        <v>0.95</v>
      </c>
      <c r="K11">
        <v>90</v>
      </c>
      <c r="L11" t="b">
        <v>0</v>
      </c>
      <c r="M11" t="b">
        <v>0</v>
      </c>
      <c r="N11">
        <v>125</v>
      </c>
      <c r="O11">
        <v>6961</v>
      </c>
      <c r="P11">
        <v>4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125</v>
      </c>
      <c r="Y11">
        <v>6961</v>
      </c>
      <c r="Z11">
        <v>0</v>
      </c>
      <c r="AA11">
        <v>3602.17</v>
      </c>
      <c r="AB11">
        <v>3606.3</v>
      </c>
      <c r="AC11">
        <v>6868.5</v>
      </c>
      <c r="AD11">
        <v>0</v>
      </c>
      <c r="AG11">
        <f>AG10</f>
        <v>5511.44</v>
      </c>
      <c r="AH11">
        <f t="shared" si="6"/>
        <v>1.2462260316723035</v>
      </c>
      <c r="AI11" t="str">
        <f t="shared" si="7"/>
        <v>RP-MILO</v>
      </c>
      <c r="AJ11" t="b">
        <f t="shared" si="8"/>
        <v>1</v>
      </c>
      <c r="AK11">
        <f t="shared" si="0"/>
        <v>0</v>
      </c>
    </row>
    <row r="12" spans="1:43" x14ac:dyDescent="0.2">
      <c r="A12">
        <v>1178</v>
      </c>
      <c r="B12" t="s">
        <v>749</v>
      </c>
      <c r="C12" t="s">
        <v>210</v>
      </c>
      <c r="D12">
        <v>0</v>
      </c>
      <c r="E12">
        <v>125</v>
      </c>
      <c r="F12">
        <v>104</v>
      </c>
      <c r="G12">
        <v>125</v>
      </c>
      <c r="H12">
        <v>72</v>
      </c>
      <c r="I12">
        <v>99</v>
      </c>
      <c r="J12">
        <v>0.95</v>
      </c>
      <c r="K12">
        <v>90</v>
      </c>
      <c r="L12" t="b">
        <v>0</v>
      </c>
      <c r="M12" t="b">
        <v>0</v>
      </c>
      <c r="N12">
        <v>125</v>
      </c>
      <c r="O12">
        <v>6961</v>
      </c>
      <c r="P12">
        <v>4</v>
      </c>
      <c r="R12" t="s">
        <v>29</v>
      </c>
      <c r="S12" t="b">
        <v>0</v>
      </c>
      <c r="T12" t="b">
        <v>0</v>
      </c>
      <c r="U12" t="b">
        <v>0</v>
      </c>
      <c r="X12">
        <v>125</v>
      </c>
      <c r="Y12">
        <v>6961</v>
      </c>
      <c r="Z12">
        <v>0</v>
      </c>
      <c r="AA12">
        <v>3603.48</v>
      </c>
      <c r="AB12">
        <v>3605.57</v>
      </c>
      <c r="AC12">
        <v>5557.11</v>
      </c>
      <c r="AD12">
        <v>5458</v>
      </c>
      <c r="AG12">
        <f>AG11</f>
        <v>5511.44</v>
      </c>
      <c r="AH12">
        <f t="shared" si="6"/>
        <v>1.0082864006502839</v>
      </c>
      <c r="AI12" t="str">
        <f t="shared" si="7"/>
        <v>BQO</v>
      </c>
      <c r="AJ12">
        <f t="shared" si="8"/>
        <v>0</v>
      </c>
      <c r="AK12">
        <f t="shared" si="0"/>
        <v>0</v>
      </c>
    </row>
    <row r="13" spans="1:43" x14ac:dyDescent="0.2">
      <c r="A13">
        <v>1179</v>
      </c>
      <c r="B13" t="s">
        <v>750</v>
      </c>
      <c r="C13" t="s">
        <v>283</v>
      </c>
      <c r="D13">
        <v>0</v>
      </c>
      <c r="E13">
        <v>125</v>
      </c>
      <c r="F13">
        <v>104</v>
      </c>
      <c r="G13">
        <v>125</v>
      </c>
      <c r="H13">
        <v>72</v>
      </c>
      <c r="I13">
        <v>99</v>
      </c>
      <c r="J13">
        <v>0.95</v>
      </c>
      <c r="K13">
        <v>90</v>
      </c>
      <c r="L13" t="b">
        <v>0</v>
      </c>
      <c r="M13" t="b">
        <v>0</v>
      </c>
      <c r="N13">
        <v>125</v>
      </c>
      <c r="O13">
        <v>6961</v>
      </c>
      <c r="P13">
        <v>4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251</v>
      </c>
      <c r="X13">
        <v>125</v>
      </c>
      <c r="Y13">
        <v>6961</v>
      </c>
      <c r="Z13">
        <v>0</v>
      </c>
      <c r="AA13">
        <v>73.31</v>
      </c>
      <c r="AB13">
        <v>76.790000000000006</v>
      </c>
      <c r="AC13">
        <v>5841.68</v>
      </c>
      <c r="AD13">
        <v>5841.68</v>
      </c>
      <c r="AG13">
        <f>AG12</f>
        <v>5511.44</v>
      </c>
      <c r="AH13">
        <f t="shared" ref="AH13" si="9">AC13/AG13</f>
        <v>1.0599190048335827</v>
      </c>
      <c r="AI13" t="str">
        <f t="shared" ref="AI13" si="10">R13</f>
        <v>BQO</v>
      </c>
      <c r="AJ13" t="b">
        <f t="shared" ref="AJ13" si="11">Q13</f>
        <v>1</v>
      </c>
      <c r="AK13" t="str">
        <f t="shared" ref="AK13" si="12">V13</f>
        <v>concave</v>
      </c>
    </row>
    <row r="85" spans="34:36" x14ac:dyDescent="0.2">
      <c r="AH85">
        <f>GEOMEAN(AH2,AH7,AH12,AH17,AH22,AH27,AH32,AH37,AH42,AH47,AH52,AH57,AH62,AH67,AH72)</f>
        <v>1.1051091782302702</v>
      </c>
      <c r="AI85" t="s">
        <v>28</v>
      </c>
      <c r="AJ85" t="b">
        <v>1</v>
      </c>
    </row>
    <row r="86" spans="34:36" x14ac:dyDescent="0.2">
      <c r="AH86">
        <f t="shared" ref="AH86:AH89" si="13">GEOMEAN(AH3,AH8,AH13,AH18,AH23,AH28,AH33,AH38,AH43,AH48,AH53,AH58,AH63,AH68,AH73)</f>
        <v>1.1536141271876867</v>
      </c>
      <c r="AI86" t="s">
        <v>29</v>
      </c>
      <c r="AJ86" t="b">
        <v>1</v>
      </c>
    </row>
    <row r="87" spans="34:36" x14ac:dyDescent="0.2">
      <c r="AH87">
        <f t="shared" si="13"/>
        <v>1.0831417800619063</v>
      </c>
      <c r="AI87" t="s">
        <v>30</v>
      </c>
      <c r="AJ87" t="b">
        <v>1</v>
      </c>
    </row>
    <row r="88" spans="34:36" x14ac:dyDescent="0.2">
      <c r="AH88">
        <f t="shared" si="13"/>
        <v>1.1048516320845527</v>
      </c>
      <c r="AI88" t="s">
        <v>31</v>
      </c>
      <c r="AJ88" t="b">
        <v>1</v>
      </c>
    </row>
    <row r="89" spans="34:36" x14ac:dyDescent="0.2">
      <c r="AH89">
        <f t="shared" si="13"/>
        <v>1.1211909002976908</v>
      </c>
      <c r="AI89" t="s">
        <v>29</v>
      </c>
      <c r="AJ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26E7-2DDD-2B42-BEB2-89B1F48A0300}">
  <dimension ref="A1:AQ87"/>
  <sheetViews>
    <sheetView topLeftCell="V1" workbookViewId="0">
      <selection activeCell="AM16" sqref="AM16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s="2" t="s">
        <v>12</v>
      </c>
      <c r="O1" t="s">
        <v>13</v>
      </c>
      <c r="P1" t="s">
        <v>14</v>
      </c>
      <c r="Q1" t="s">
        <v>101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132</v>
      </c>
      <c r="AH1" t="s">
        <v>133</v>
      </c>
      <c r="AI1" t="str">
        <f>R1</f>
        <v>Method</v>
      </c>
      <c r="AJ1" t="str">
        <f>Q1</f>
        <v>Relaxed</v>
      </c>
      <c r="AK1" t="str">
        <f t="shared" ref="AK1:AK43" si="0">V1</f>
        <v>Curvature Type</v>
      </c>
    </row>
    <row r="2" spans="1:43" x14ac:dyDescent="0.2">
      <c r="A2">
        <v>1182</v>
      </c>
      <c r="B2" t="s">
        <v>751</v>
      </c>
      <c r="C2" t="s">
        <v>224</v>
      </c>
      <c r="D2">
        <v>0</v>
      </c>
      <c r="E2">
        <v>150</v>
      </c>
      <c r="F2">
        <v>5</v>
      </c>
      <c r="G2">
        <v>150</v>
      </c>
      <c r="H2">
        <v>0</v>
      </c>
      <c r="I2">
        <v>100</v>
      </c>
      <c r="J2">
        <v>0.17</v>
      </c>
      <c r="K2">
        <v>5</v>
      </c>
      <c r="L2" t="b">
        <v>0</v>
      </c>
      <c r="M2" t="b">
        <v>1</v>
      </c>
      <c r="N2">
        <v>150</v>
      </c>
      <c r="O2">
        <v>590</v>
      </c>
      <c r="P2">
        <v>4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150</v>
      </c>
      <c r="Y2">
        <v>590</v>
      </c>
      <c r="Z2">
        <v>0</v>
      </c>
      <c r="AA2">
        <v>0.49</v>
      </c>
      <c r="AB2">
        <v>2.27</v>
      </c>
      <c r="AC2">
        <v>296</v>
      </c>
      <c r="AD2">
        <v>296</v>
      </c>
      <c r="AG2">
        <f>MIN(AC2:AC7)</f>
        <v>150</v>
      </c>
      <c r="AH2">
        <f>AC2/AG2</f>
        <v>1.9733333333333334</v>
      </c>
      <c r="AI2" t="str">
        <f>R2</f>
        <v>A-MILO</v>
      </c>
      <c r="AJ2" t="b">
        <f>Q2</f>
        <v>1</v>
      </c>
      <c r="AK2">
        <f t="shared" si="0"/>
        <v>0</v>
      </c>
      <c r="AN2">
        <f>GEOMEAN(AH2,AH8,AH14,AH20,AH26,AH32,AH38)</f>
        <v>1.2284223124692568</v>
      </c>
      <c r="AO2" t="s">
        <v>28</v>
      </c>
      <c r="AP2" t="b">
        <v>1</v>
      </c>
      <c r="AQ2">
        <f>AK2</f>
        <v>0</v>
      </c>
    </row>
    <row r="3" spans="1:43" x14ac:dyDescent="0.2">
      <c r="A3">
        <v>1183</v>
      </c>
      <c r="B3" t="s">
        <v>752</v>
      </c>
      <c r="C3" t="s">
        <v>224</v>
      </c>
      <c r="D3">
        <v>0</v>
      </c>
      <c r="E3">
        <v>150</v>
      </c>
      <c r="F3">
        <v>5</v>
      </c>
      <c r="G3">
        <v>150</v>
      </c>
      <c r="H3">
        <v>0</v>
      </c>
      <c r="I3">
        <v>100</v>
      </c>
      <c r="J3">
        <v>0.17</v>
      </c>
      <c r="K3">
        <v>5</v>
      </c>
      <c r="L3" t="b">
        <v>0</v>
      </c>
      <c r="M3" t="b">
        <v>1</v>
      </c>
      <c r="N3">
        <v>150</v>
      </c>
      <c r="O3">
        <v>590</v>
      </c>
      <c r="P3">
        <v>4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150</v>
      </c>
      <c r="Y3">
        <v>590</v>
      </c>
      <c r="Z3">
        <v>0</v>
      </c>
      <c r="AA3">
        <v>3.68</v>
      </c>
      <c r="AB3">
        <v>5.63</v>
      </c>
      <c r="AC3">
        <v>150</v>
      </c>
      <c r="AD3">
        <v>150</v>
      </c>
      <c r="AG3">
        <f>AG2</f>
        <v>150</v>
      </c>
      <c r="AH3">
        <f t="shared" ref="AH3:AH7" si="1">AC3/AG3</f>
        <v>1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7" si="4">GEOMEAN(AH3,AH9,AH15,AH21,AH27,AH33,AH39)</f>
        <v>1.0010763652900894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1184</v>
      </c>
      <c r="B4" t="s">
        <v>753</v>
      </c>
      <c r="C4" t="s">
        <v>224</v>
      </c>
      <c r="D4">
        <v>0</v>
      </c>
      <c r="E4">
        <v>150</v>
      </c>
      <c r="F4">
        <v>5</v>
      </c>
      <c r="G4">
        <v>150</v>
      </c>
      <c r="H4">
        <v>0</v>
      </c>
      <c r="I4">
        <v>100</v>
      </c>
      <c r="J4">
        <v>0.17</v>
      </c>
      <c r="K4">
        <v>5</v>
      </c>
      <c r="L4" t="b">
        <v>0</v>
      </c>
      <c r="M4" t="b">
        <v>1</v>
      </c>
      <c r="N4">
        <v>150</v>
      </c>
      <c r="O4">
        <v>590</v>
      </c>
      <c r="P4">
        <v>4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150</v>
      </c>
      <c r="Y4">
        <v>590</v>
      </c>
      <c r="Z4">
        <v>0</v>
      </c>
      <c r="AA4">
        <v>535.63</v>
      </c>
      <c r="AB4">
        <v>536.57000000000005</v>
      </c>
      <c r="AC4">
        <v>174.09</v>
      </c>
      <c r="AD4">
        <v>174.09</v>
      </c>
      <c r="AG4">
        <f>AG3</f>
        <v>150</v>
      </c>
      <c r="AH4">
        <f t="shared" si="1"/>
        <v>1.1606000000000001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si="4"/>
        <v>1.0483077658120659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1185</v>
      </c>
      <c r="B5" t="s">
        <v>754</v>
      </c>
      <c r="C5" t="s">
        <v>224</v>
      </c>
      <c r="D5">
        <v>0</v>
      </c>
      <c r="E5">
        <v>150</v>
      </c>
      <c r="F5">
        <v>5</v>
      </c>
      <c r="G5">
        <v>150</v>
      </c>
      <c r="H5">
        <v>0</v>
      </c>
      <c r="I5">
        <v>100</v>
      </c>
      <c r="J5">
        <v>0.17</v>
      </c>
      <c r="K5">
        <v>5</v>
      </c>
      <c r="L5" t="b">
        <v>0</v>
      </c>
      <c r="M5" t="b">
        <v>1</v>
      </c>
      <c r="N5">
        <v>150</v>
      </c>
      <c r="O5">
        <v>590</v>
      </c>
      <c r="P5">
        <v>4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150</v>
      </c>
      <c r="Y5">
        <v>590</v>
      </c>
      <c r="Z5">
        <v>0</v>
      </c>
      <c r="AA5">
        <v>0.9</v>
      </c>
      <c r="AB5">
        <v>2.69</v>
      </c>
      <c r="AC5">
        <v>164.16</v>
      </c>
      <c r="AD5">
        <v>164.16</v>
      </c>
      <c r="AG5">
        <f>AG4</f>
        <v>150</v>
      </c>
      <c r="AH5">
        <f t="shared" si="1"/>
        <v>1.0944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4"/>
        <v>1.035495077351384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1186</v>
      </c>
      <c r="B6" t="s">
        <v>755</v>
      </c>
      <c r="C6" t="s">
        <v>225</v>
      </c>
      <c r="D6">
        <v>0</v>
      </c>
      <c r="E6">
        <v>150</v>
      </c>
      <c r="F6">
        <v>5</v>
      </c>
      <c r="G6">
        <v>150</v>
      </c>
      <c r="H6">
        <v>0</v>
      </c>
      <c r="I6">
        <v>100</v>
      </c>
      <c r="J6">
        <v>0.17</v>
      </c>
      <c r="K6">
        <v>5</v>
      </c>
      <c r="L6" t="b">
        <v>0</v>
      </c>
      <c r="M6" t="b">
        <v>1</v>
      </c>
      <c r="N6">
        <v>150</v>
      </c>
      <c r="O6">
        <v>590</v>
      </c>
      <c r="P6">
        <v>4</v>
      </c>
      <c r="R6" t="s">
        <v>29</v>
      </c>
      <c r="S6" t="b">
        <v>0</v>
      </c>
      <c r="T6" t="b">
        <v>0</v>
      </c>
      <c r="U6" t="b">
        <v>0</v>
      </c>
      <c r="X6">
        <v>150</v>
      </c>
      <c r="Y6">
        <v>590</v>
      </c>
      <c r="Z6">
        <v>0</v>
      </c>
      <c r="AA6">
        <v>15.14</v>
      </c>
      <c r="AB6">
        <v>16.96</v>
      </c>
      <c r="AC6">
        <v>150</v>
      </c>
      <c r="AD6">
        <v>150</v>
      </c>
      <c r="AG6">
        <f>AG5</f>
        <v>150</v>
      </c>
      <c r="AH6">
        <f t="shared" si="1"/>
        <v>1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1.0004879640300275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1187</v>
      </c>
      <c r="B7" t="s">
        <v>756</v>
      </c>
      <c r="C7" t="s">
        <v>275</v>
      </c>
      <c r="D7">
        <v>0</v>
      </c>
      <c r="E7">
        <v>150</v>
      </c>
      <c r="F7">
        <v>5</v>
      </c>
      <c r="G7">
        <v>150</v>
      </c>
      <c r="H7">
        <v>0</v>
      </c>
      <c r="I7">
        <v>100</v>
      </c>
      <c r="J7">
        <v>0.17</v>
      </c>
      <c r="K7">
        <v>5</v>
      </c>
      <c r="L7" t="b">
        <v>0</v>
      </c>
      <c r="M7" t="b">
        <v>1</v>
      </c>
      <c r="N7">
        <v>150</v>
      </c>
      <c r="O7">
        <v>590</v>
      </c>
      <c r="P7">
        <v>4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251</v>
      </c>
      <c r="X7">
        <v>150</v>
      </c>
      <c r="Y7">
        <v>590</v>
      </c>
      <c r="Z7">
        <v>0</v>
      </c>
      <c r="AA7">
        <v>150.97</v>
      </c>
      <c r="AB7">
        <v>153.74</v>
      </c>
      <c r="AC7">
        <v>407.19</v>
      </c>
      <c r="AD7">
        <v>407.19</v>
      </c>
      <c r="AG7">
        <f>AG6</f>
        <v>150</v>
      </c>
      <c r="AH7">
        <f t="shared" si="1"/>
        <v>2.7145999999999999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4"/>
        <v>1.9166284156163562</v>
      </c>
      <c r="AO7" t="s">
        <v>29</v>
      </c>
      <c r="AP7" t="b">
        <v>1</v>
      </c>
      <c r="AQ7" t="str">
        <f t="shared" si="5"/>
        <v>concave</v>
      </c>
    </row>
    <row r="8" spans="1:43" x14ac:dyDescent="0.2">
      <c r="A8">
        <v>1188</v>
      </c>
      <c r="B8" t="s">
        <v>757</v>
      </c>
      <c r="C8" t="s">
        <v>226</v>
      </c>
      <c r="D8">
        <v>0</v>
      </c>
      <c r="E8">
        <v>150</v>
      </c>
      <c r="F8">
        <v>6</v>
      </c>
      <c r="G8">
        <v>150</v>
      </c>
      <c r="H8">
        <v>0</v>
      </c>
      <c r="I8">
        <v>100</v>
      </c>
      <c r="J8">
        <v>0.2</v>
      </c>
      <c r="K8">
        <v>7</v>
      </c>
      <c r="L8" t="b">
        <v>0</v>
      </c>
      <c r="M8" t="b">
        <v>1</v>
      </c>
      <c r="N8">
        <v>150</v>
      </c>
      <c r="O8">
        <v>735</v>
      </c>
      <c r="P8">
        <v>4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150</v>
      </c>
      <c r="Y8">
        <v>735</v>
      </c>
      <c r="Z8">
        <v>0</v>
      </c>
      <c r="AA8">
        <v>0.34</v>
      </c>
      <c r="AB8">
        <v>1.49</v>
      </c>
      <c r="AC8">
        <v>369</v>
      </c>
      <c r="AD8">
        <v>369</v>
      </c>
      <c r="AG8">
        <f>MIN(AC8:AC13)</f>
        <v>175.4</v>
      </c>
      <c r="AH8">
        <f>AC8/AG8</f>
        <v>2.1037628278221208</v>
      </c>
      <c r="AI8" t="str">
        <f>R8</f>
        <v>A-MILO</v>
      </c>
      <c r="AJ8" t="b">
        <f>Q8</f>
        <v>1</v>
      </c>
      <c r="AK8">
        <f t="shared" si="0"/>
        <v>0</v>
      </c>
    </row>
    <row r="9" spans="1:43" x14ac:dyDescent="0.2">
      <c r="A9">
        <v>1189</v>
      </c>
      <c r="B9" t="s">
        <v>758</v>
      </c>
      <c r="C9" t="s">
        <v>226</v>
      </c>
      <c r="D9">
        <v>0</v>
      </c>
      <c r="E9">
        <v>150</v>
      </c>
      <c r="F9">
        <v>6</v>
      </c>
      <c r="G9">
        <v>150</v>
      </c>
      <c r="H9">
        <v>0</v>
      </c>
      <c r="I9">
        <v>100</v>
      </c>
      <c r="J9">
        <v>0.2</v>
      </c>
      <c r="K9">
        <v>7</v>
      </c>
      <c r="L9" t="b">
        <v>0</v>
      </c>
      <c r="M9" t="b">
        <v>1</v>
      </c>
      <c r="N9">
        <v>150</v>
      </c>
      <c r="O9">
        <v>735</v>
      </c>
      <c r="P9">
        <v>4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150</v>
      </c>
      <c r="Y9">
        <v>735</v>
      </c>
      <c r="Z9">
        <v>0</v>
      </c>
      <c r="AA9">
        <v>3600.12</v>
      </c>
      <c r="AB9">
        <v>3601.38</v>
      </c>
      <c r="AC9">
        <v>175.4</v>
      </c>
      <c r="AD9">
        <v>173.44</v>
      </c>
      <c r="AG9">
        <f>AG8</f>
        <v>175.4</v>
      </c>
      <c r="AH9">
        <f t="shared" ref="AH9:AH12" si="6">AC9/AG9</f>
        <v>1</v>
      </c>
      <c r="AI9" t="str">
        <f t="shared" ref="AI9:AI13" si="7">R9</f>
        <v>BQO</v>
      </c>
      <c r="AJ9" t="b">
        <f t="shared" ref="AJ9:AJ13" si="8">Q9</f>
        <v>1</v>
      </c>
      <c r="AK9">
        <f t="shared" si="0"/>
        <v>0</v>
      </c>
    </row>
    <row r="10" spans="1:43" x14ac:dyDescent="0.2">
      <c r="A10">
        <v>1190</v>
      </c>
      <c r="B10" t="s">
        <v>759</v>
      </c>
      <c r="C10" t="s">
        <v>226</v>
      </c>
      <c r="D10">
        <v>0</v>
      </c>
      <c r="E10">
        <v>150</v>
      </c>
      <c r="F10">
        <v>6</v>
      </c>
      <c r="G10">
        <v>150</v>
      </c>
      <c r="H10">
        <v>0</v>
      </c>
      <c r="I10">
        <v>100</v>
      </c>
      <c r="J10">
        <v>0.2</v>
      </c>
      <c r="K10">
        <v>7</v>
      </c>
      <c r="L10" t="b">
        <v>0</v>
      </c>
      <c r="M10" t="b">
        <v>1</v>
      </c>
      <c r="N10">
        <v>150</v>
      </c>
      <c r="O10">
        <v>735</v>
      </c>
      <c r="P10">
        <v>4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150</v>
      </c>
      <c r="Y10">
        <v>735</v>
      </c>
      <c r="Z10">
        <v>0</v>
      </c>
      <c r="AA10">
        <v>290.67</v>
      </c>
      <c r="AB10">
        <v>291.62</v>
      </c>
      <c r="AC10">
        <v>208.59</v>
      </c>
      <c r="AD10">
        <v>208.59</v>
      </c>
      <c r="AG10">
        <f>AG9</f>
        <v>175.4</v>
      </c>
      <c r="AH10">
        <f t="shared" si="6"/>
        <v>1.1892246294184721</v>
      </c>
      <c r="AI10" t="str">
        <f t="shared" si="7"/>
        <v>MISDO</v>
      </c>
      <c r="AJ10" t="b">
        <f t="shared" si="8"/>
        <v>1</v>
      </c>
      <c r="AK10">
        <f t="shared" si="0"/>
        <v>0</v>
      </c>
    </row>
    <row r="11" spans="1:43" x14ac:dyDescent="0.2">
      <c r="A11">
        <v>1191</v>
      </c>
      <c r="B11" t="s">
        <v>760</v>
      </c>
      <c r="C11" t="s">
        <v>226</v>
      </c>
      <c r="D11">
        <v>0</v>
      </c>
      <c r="E11">
        <v>150</v>
      </c>
      <c r="F11">
        <v>6</v>
      </c>
      <c r="G11">
        <v>150</v>
      </c>
      <c r="H11">
        <v>0</v>
      </c>
      <c r="I11">
        <v>100</v>
      </c>
      <c r="J11">
        <v>0.2</v>
      </c>
      <c r="K11">
        <v>7</v>
      </c>
      <c r="L11" t="b">
        <v>0</v>
      </c>
      <c r="M11" t="b">
        <v>1</v>
      </c>
      <c r="N11">
        <v>150</v>
      </c>
      <c r="O11">
        <v>735</v>
      </c>
      <c r="P11">
        <v>4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150</v>
      </c>
      <c r="Y11">
        <v>735</v>
      </c>
      <c r="Z11">
        <v>0</v>
      </c>
      <c r="AA11">
        <v>0.8</v>
      </c>
      <c r="AB11">
        <v>1.9</v>
      </c>
      <c r="AC11">
        <v>202.49</v>
      </c>
      <c r="AD11">
        <v>202.49</v>
      </c>
      <c r="AG11">
        <f>AG10</f>
        <v>175.4</v>
      </c>
      <c r="AH11">
        <f t="shared" si="6"/>
        <v>1.1544469783352338</v>
      </c>
      <c r="AI11" t="str">
        <f t="shared" si="7"/>
        <v>RP-MILO</v>
      </c>
      <c r="AJ11" t="b">
        <f t="shared" si="8"/>
        <v>1</v>
      </c>
      <c r="AK11">
        <f t="shared" si="0"/>
        <v>0</v>
      </c>
    </row>
    <row r="12" spans="1:43" x14ac:dyDescent="0.2">
      <c r="A12">
        <v>1192</v>
      </c>
      <c r="B12" t="s">
        <v>761</v>
      </c>
      <c r="C12" t="s">
        <v>227</v>
      </c>
      <c r="D12">
        <v>0</v>
      </c>
      <c r="E12">
        <v>150</v>
      </c>
      <c r="F12">
        <v>6</v>
      </c>
      <c r="G12">
        <v>150</v>
      </c>
      <c r="H12">
        <v>0</v>
      </c>
      <c r="I12">
        <v>100</v>
      </c>
      <c r="J12">
        <v>0.2</v>
      </c>
      <c r="K12">
        <v>7</v>
      </c>
      <c r="L12" t="b">
        <v>0</v>
      </c>
      <c r="M12" t="b">
        <v>1</v>
      </c>
      <c r="N12">
        <v>150</v>
      </c>
      <c r="O12">
        <v>735</v>
      </c>
      <c r="P12">
        <v>4</v>
      </c>
      <c r="R12" t="s">
        <v>29</v>
      </c>
      <c r="S12" t="b">
        <v>0</v>
      </c>
      <c r="T12" t="b">
        <v>0</v>
      </c>
      <c r="U12" t="b">
        <v>0</v>
      </c>
      <c r="X12">
        <v>150</v>
      </c>
      <c r="Y12">
        <v>735</v>
      </c>
      <c r="Z12">
        <v>0</v>
      </c>
      <c r="AA12">
        <v>3600.09</v>
      </c>
      <c r="AB12">
        <v>3601.28</v>
      </c>
      <c r="AC12">
        <v>176</v>
      </c>
      <c r="AD12">
        <v>175</v>
      </c>
      <c r="AG12">
        <f>AG11</f>
        <v>175.4</v>
      </c>
      <c r="AH12">
        <f t="shared" si="6"/>
        <v>1.0034207525655643</v>
      </c>
      <c r="AI12" t="str">
        <f t="shared" si="7"/>
        <v>BQO</v>
      </c>
      <c r="AJ12">
        <f t="shared" si="8"/>
        <v>0</v>
      </c>
      <c r="AK12">
        <f t="shared" si="0"/>
        <v>0</v>
      </c>
    </row>
    <row r="13" spans="1:43" x14ac:dyDescent="0.2">
      <c r="A13">
        <v>1193</v>
      </c>
      <c r="B13" t="s">
        <v>762</v>
      </c>
      <c r="C13" t="s">
        <v>276</v>
      </c>
      <c r="D13">
        <v>0</v>
      </c>
      <c r="E13">
        <v>150</v>
      </c>
      <c r="F13">
        <v>6</v>
      </c>
      <c r="G13">
        <v>150</v>
      </c>
      <c r="H13">
        <v>0</v>
      </c>
      <c r="I13">
        <v>100</v>
      </c>
      <c r="J13">
        <v>0.2</v>
      </c>
      <c r="K13">
        <v>7</v>
      </c>
      <c r="L13" t="b">
        <v>0</v>
      </c>
      <c r="M13" t="b">
        <v>1</v>
      </c>
      <c r="N13">
        <v>150</v>
      </c>
      <c r="O13">
        <v>735</v>
      </c>
      <c r="P13">
        <v>4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251</v>
      </c>
      <c r="X13">
        <v>150</v>
      </c>
      <c r="Y13">
        <v>735</v>
      </c>
      <c r="Z13">
        <v>0</v>
      </c>
      <c r="AA13">
        <v>211.63</v>
      </c>
      <c r="AB13">
        <v>214.23</v>
      </c>
      <c r="AC13">
        <v>494.87</v>
      </c>
      <c r="AD13">
        <v>494.87</v>
      </c>
      <c r="AG13">
        <f>AG12</f>
        <v>175.4</v>
      </c>
      <c r="AH13">
        <f>AC13/AG13</f>
        <v>2.8213797035347774</v>
      </c>
      <c r="AI13" t="str">
        <f t="shared" si="7"/>
        <v>BQO</v>
      </c>
      <c r="AJ13" t="b">
        <f t="shared" si="8"/>
        <v>1</v>
      </c>
      <c r="AK13" t="str">
        <f t="shared" si="0"/>
        <v>concave</v>
      </c>
    </row>
    <row r="14" spans="1:43" x14ac:dyDescent="0.2">
      <c r="A14">
        <v>1194</v>
      </c>
      <c r="B14" t="s">
        <v>763</v>
      </c>
      <c r="C14" t="s">
        <v>228</v>
      </c>
      <c r="D14">
        <v>0</v>
      </c>
      <c r="E14">
        <v>154</v>
      </c>
      <c r="F14">
        <v>9</v>
      </c>
      <c r="G14">
        <v>154</v>
      </c>
      <c r="H14">
        <v>0</v>
      </c>
      <c r="I14">
        <v>90</v>
      </c>
      <c r="J14">
        <v>0.42</v>
      </c>
      <c r="K14">
        <v>7</v>
      </c>
      <c r="L14" t="b">
        <v>0</v>
      </c>
      <c r="M14" t="b">
        <v>0</v>
      </c>
      <c r="N14">
        <v>154</v>
      </c>
      <c r="O14">
        <v>792</v>
      </c>
      <c r="P14">
        <v>4</v>
      </c>
      <c r="Q14" t="b">
        <v>1</v>
      </c>
      <c r="R14" t="s">
        <v>28</v>
      </c>
      <c r="S14" t="b">
        <v>0</v>
      </c>
      <c r="T14" t="b">
        <v>0</v>
      </c>
      <c r="U14" t="b">
        <v>0</v>
      </c>
      <c r="X14">
        <v>154</v>
      </c>
      <c r="Y14">
        <v>792</v>
      </c>
      <c r="Z14">
        <v>0</v>
      </c>
      <c r="AA14">
        <v>0.33</v>
      </c>
      <c r="AB14">
        <v>1.46</v>
      </c>
      <c r="AC14">
        <v>792</v>
      </c>
      <c r="AD14">
        <v>792</v>
      </c>
      <c r="AG14">
        <f>MIN(AC14:AC19)</f>
        <v>784</v>
      </c>
      <c r="AH14">
        <f>AC14/AG14</f>
        <v>1.010204081632653</v>
      </c>
      <c r="AI14" t="str">
        <f>R14</f>
        <v>A-MILO</v>
      </c>
      <c r="AJ14" t="b">
        <f>Q14</f>
        <v>1</v>
      </c>
      <c r="AK14">
        <f t="shared" si="0"/>
        <v>0</v>
      </c>
    </row>
    <row r="15" spans="1:43" x14ac:dyDescent="0.2">
      <c r="A15">
        <v>1195</v>
      </c>
      <c r="B15" t="s">
        <v>764</v>
      </c>
      <c r="C15" t="s">
        <v>228</v>
      </c>
      <c r="D15">
        <v>0</v>
      </c>
      <c r="E15">
        <v>154</v>
      </c>
      <c r="F15">
        <v>9</v>
      </c>
      <c r="G15">
        <v>154</v>
      </c>
      <c r="H15">
        <v>0</v>
      </c>
      <c r="I15">
        <v>90</v>
      </c>
      <c r="J15">
        <v>0.42</v>
      </c>
      <c r="K15">
        <v>7</v>
      </c>
      <c r="L15" t="b">
        <v>0</v>
      </c>
      <c r="M15" t="b">
        <v>0</v>
      </c>
      <c r="N15">
        <v>154</v>
      </c>
      <c r="O15">
        <v>792</v>
      </c>
      <c r="P15">
        <v>4</v>
      </c>
      <c r="Q15" t="b">
        <v>1</v>
      </c>
      <c r="R15" t="s">
        <v>29</v>
      </c>
      <c r="S15" t="b">
        <v>0</v>
      </c>
      <c r="T15" t="b">
        <v>0</v>
      </c>
      <c r="U15" t="b">
        <v>0</v>
      </c>
      <c r="X15">
        <v>154</v>
      </c>
      <c r="Y15">
        <v>792</v>
      </c>
      <c r="Z15">
        <v>0</v>
      </c>
      <c r="AA15">
        <v>3600.1</v>
      </c>
      <c r="AB15">
        <v>3602.65</v>
      </c>
      <c r="AC15">
        <v>784.8</v>
      </c>
      <c r="AD15">
        <v>784</v>
      </c>
      <c r="AG15">
        <f>AG14</f>
        <v>784</v>
      </c>
      <c r="AH15">
        <f t="shared" ref="AH15:AH19" si="9">AC15/AG15</f>
        <v>1.0010204081632652</v>
      </c>
      <c r="AI15" t="str">
        <f t="shared" ref="AI15:AI19" si="10">R15</f>
        <v>BQO</v>
      </c>
      <c r="AJ15" t="b">
        <f t="shared" ref="AJ15:AJ19" si="11">Q15</f>
        <v>1</v>
      </c>
      <c r="AK15">
        <f t="shared" si="0"/>
        <v>0</v>
      </c>
    </row>
    <row r="16" spans="1:43" x14ac:dyDescent="0.2">
      <c r="A16">
        <v>1196</v>
      </c>
      <c r="B16" t="s">
        <v>765</v>
      </c>
      <c r="C16" t="s">
        <v>228</v>
      </c>
      <c r="D16">
        <v>0</v>
      </c>
      <c r="E16">
        <v>154</v>
      </c>
      <c r="F16">
        <v>9</v>
      </c>
      <c r="G16">
        <v>154</v>
      </c>
      <c r="H16">
        <v>0</v>
      </c>
      <c r="I16">
        <v>90</v>
      </c>
      <c r="J16">
        <v>0.42</v>
      </c>
      <c r="K16">
        <v>7</v>
      </c>
      <c r="L16" t="b">
        <v>0</v>
      </c>
      <c r="M16" t="b">
        <v>0</v>
      </c>
      <c r="N16">
        <v>154</v>
      </c>
      <c r="O16">
        <v>792</v>
      </c>
      <c r="P16">
        <v>4</v>
      </c>
      <c r="Q16" t="b">
        <v>1</v>
      </c>
      <c r="R16" t="s">
        <v>30</v>
      </c>
      <c r="S16" t="b">
        <v>0</v>
      </c>
      <c r="T16" t="b">
        <v>0</v>
      </c>
      <c r="U16" t="b">
        <v>0</v>
      </c>
      <c r="X16">
        <v>154</v>
      </c>
      <c r="Y16">
        <v>792</v>
      </c>
      <c r="Z16">
        <v>0</v>
      </c>
      <c r="AA16">
        <v>260.08999999999997</v>
      </c>
      <c r="AB16">
        <v>260.98</v>
      </c>
      <c r="AC16">
        <v>785.17</v>
      </c>
      <c r="AD16">
        <v>785.17</v>
      </c>
      <c r="AG16">
        <f>AG15</f>
        <v>784</v>
      </c>
      <c r="AH16">
        <f t="shared" si="9"/>
        <v>1.0014923469387755</v>
      </c>
      <c r="AI16" t="str">
        <f t="shared" si="10"/>
        <v>MISDO</v>
      </c>
      <c r="AJ16" t="b">
        <f t="shared" si="11"/>
        <v>1</v>
      </c>
      <c r="AK16">
        <f t="shared" si="0"/>
        <v>0</v>
      </c>
    </row>
    <row r="17" spans="1:37" x14ac:dyDescent="0.2">
      <c r="A17">
        <v>1197</v>
      </c>
      <c r="B17" t="s">
        <v>766</v>
      </c>
      <c r="C17" t="s">
        <v>228</v>
      </c>
      <c r="D17">
        <v>0</v>
      </c>
      <c r="E17">
        <v>154</v>
      </c>
      <c r="F17">
        <v>9</v>
      </c>
      <c r="G17">
        <v>154</v>
      </c>
      <c r="H17">
        <v>0</v>
      </c>
      <c r="I17">
        <v>90</v>
      </c>
      <c r="J17">
        <v>0.42</v>
      </c>
      <c r="K17">
        <v>7</v>
      </c>
      <c r="L17" t="b">
        <v>0</v>
      </c>
      <c r="M17" t="b">
        <v>0</v>
      </c>
      <c r="N17">
        <v>154</v>
      </c>
      <c r="O17">
        <v>792</v>
      </c>
      <c r="P17">
        <v>4</v>
      </c>
      <c r="Q17" t="b">
        <v>1</v>
      </c>
      <c r="R17" t="s">
        <v>31</v>
      </c>
      <c r="S17" t="b">
        <v>0</v>
      </c>
      <c r="T17" t="b">
        <v>0</v>
      </c>
      <c r="U17" t="b">
        <v>0</v>
      </c>
      <c r="X17">
        <v>154</v>
      </c>
      <c r="Y17">
        <v>792</v>
      </c>
      <c r="Z17">
        <v>0</v>
      </c>
      <c r="AA17">
        <v>4127.59</v>
      </c>
      <c r="AB17">
        <v>4129.37</v>
      </c>
      <c r="AC17">
        <v>787</v>
      </c>
      <c r="AD17">
        <v>787</v>
      </c>
      <c r="AG17">
        <f>AG16</f>
        <v>784</v>
      </c>
      <c r="AH17">
        <f t="shared" si="9"/>
        <v>1.0038265306122449</v>
      </c>
      <c r="AI17" t="str">
        <f t="shared" si="10"/>
        <v>RP-MILO</v>
      </c>
      <c r="AJ17" t="b">
        <f t="shared" si="11"/>
        <v>1</v>
      </c>
      <c r="AK17">
        <f t="shared" si="0"/>
        <v>0</v>
      </c>
    </row>
    <row r="18" spans="1:37" x14ac:dyDescent="0.2">
      <c r="A18">
        <v>1198</v>
      </c>
      <c r="B18" t="s">
        <v>767</v>
      </c>
      <c r="C18" t="s">
        <v>229</v>
      </c>
      <c r="D18">
        <v>0</v>
      </c>
      <c r="E18">
        <v>154</v>
      </c>
      <c r="F18">
        <v>9</v>
      </c>
      <c r="G18">
        <v>154</v>
      </c>
      <c r="H18">
        <v>0</v>
      </c>
      <c r="I18">
        <v>90</v>
      </c>
      <c r="J18">
        <v>0.42</v>
      </c>
      <c r="K18">
        <v>7</v>
      </c>
      <c r="L18" t="b">
        <v>0</v>
      </c>
      <c r="M18" t="b">
        <v>0</v>
      </c>
      <c r="N18">
        <v>154</v>
      </c>
      <c r="O18">
        <v>792</v>
      </c>
      <c r="P18">
        <v>4</v>
      </c>
      <c r="R18" t="s">
        <v>29</v>
      </c>
      <c r="S18" t="b">
        <v>0</v>
      </c>
      <c r="T18" t="b">
        <v>0</v>
      </c>
      <c r="U18" t="b">
        <v>0</v>
      </c>
      <c r="X18">
        <v>154</v>
      </c>
      <c r="Y18">
        <v>792</v>
      </c>
      <c r="Z18">
        <v>0</v>
      </c>
      <c r="AA18">
        <v>3.07</v>
      </c>
      <c r="AB18">
        <v>5.05</v>
      </c>
      <c r="AC18">
        <v>784</v>
      </c>
      <c r="AD18">
        <v>784</v>
      </c>
      <c r="AG18">
        <f>AG17</f>
        <v>784</v>
      </c>
      <c r="AH18">
        <f t="shared" si="9"/>
        <v>1</v>
      </c>
      <c r="AI18" t="str">
        <f t="shared" si="10"/>
        <v>BQO</v>
      </c>
      <c r="AJ18">
        <f t="shared" si="11"/>
        <v>0</v>
      </c>
      <c r="AK18">
        <f t="shared" si="0"/>
        <v>0</v>
      </c>
    </row>
    <row r="19" spans="1:37" x14ac:dyDescent="0.2">
      <c r="A19">
        <v>1199</v>
      </c>
      <c r="B19" t="s">
        <v>768</v>
      </c>
      <c r="C19" t="s">
        <v>277</v>
      </c>
      <c r="D19">
        <v>0</v>
      </c>
      <c r="E19">
        <v>154</v>
      </c>
      <c r="F19">
        <v>9</v>
      </c>
      <c r="G19">
        <v>154</v>
      </c>
      <c r="H19">
        <v>0</v>
      </c>
      <c r="I19">
        <v>90</v>
      </c>
      <c r="J19">
        <v>0.42</v>
      </c>
      <c r="K19">
        <v>7</v>
      </c>
      <c r="L19" t="b">
        <v>0</v>
      </c>
      <c r="M19" t="b">
        <v>0</v>
      </c>
      <c r="N19">
        <v>154</v>
      </c>
      <c r="O19">
        <v>792</v>
      </c>
      <c r="P19">
        <v>4</v>
      </c>
      <c r="Q19" t="b">
        <v>1</v>
      </c>
      <c r="R19" t="s">
        <v>29</v>
      </c>
      <c r="S19" t="b">
        <v>0</v>
      </c>
      <c r="T19" t="b">
        <v>0</v>
      </c>
      <c r="U19" t="b">
        <v>0</v>
      </c>
      <c r="V19" t="s">
        <v>251</v>
      </c>
      <c r="X19">
        <v>154</v>
      </c>
      <c r="Y19">
        <v>792</v>
      </c>
      <c r="Z19">
        <v>0</v>
      </c>
      <c r="AA19">
        <v>208.77</v>
      </c>
      <c r="AB19">
        <v>211.45</v>
      </c>
      <c r="AC19">
        <v>1641.92</v>
      </c>
      <c r="AD19">
        <v>1641.92</v>
      </c>
      <c r="AG19">
        <f>AG18</f>
        <v>784</v>
      </c>
      <c r="AH19">
        <f t="shared" si="9"/>
        <v>2.0942857142857143</v>
      </c>
      <c r="AI19" t="str">
        <f t="shared" si="10"/>
        <v>BQO</v>
      </c>
      <c r="AJ19" t="b">
        <f t="shared" si="11"/>
        <v>1</v>
      </c>
      <c r="AK19" t="str">
        <f t="shared" si="0"/>
        <v>concave</v>
      </c>
    </row>
    <row r="20" spans="1:37" x14ac:dyDescent="0.2">
      <c r="A20">
        <v>1200</v>
      </c>
      <c r="B20" t="s">
        <v>769</v>
      </c>
      <c r="C20" t="s">
        <v>230</v>
      </c>
      <c r="D20">
        <v>0</v>
      </c>
      <c r="E20">
        <v>160</v>
      </c>
      <c r="F20">
        <v>8</v>
      </c>
      <c r="G20">
        <v>160</v>
      </c>
      <c r="H20">
        <v>0</v>
      </c>
      <c r="I20">
        <v>91</v>
      </c>
      <c r="J20">
        <v>0.45</v>
      </c>
      <c r="K20">
        <v>6</v>
      </c>
      <c r="L20" t="b">
        <v>0</v>
      </c>
      <c r="M20" t="b">
        <v>0</v>
      </c>
      <c r="N20">
        <v>160</v>
      </c>
      <c r="O20">
        <v>812</v>
      </c>
      <c r="P20">
        <v>4</v>
      </c>
      <c r="Q20" t="b">
        <v>1</v>
      </c>
      <c r="R20" t="s">
        <v>28</v>
      </c>
      <c r="S20" t="b">
        <v>0</v>
      </c>
      <c r="T20" t="b">
        <v>0</v>
      </c>
      <c r="U20" t="b">
        <v>0</v>
      </c>
      <c r="X20">
        <v>160</v>
      </c>
      <c r="Y20">
        <v>812</v>
      </c>
      <c r="Z20">
        <v>0</v>
      </c>
      <c r="AA20">
        <v>0.35</v>
      </c>
      <c r="AB20">
        <v>1.54</v>
      </c>
      <c r="AC20">
        <v>88978</v>
      </c>
      <c r="AD20">
        <v>88978</v>
      </c>
      <c r="AG20">
        <f>MIN(AC20:AC25)</f>
        <v>88855</v>
      </c>
      <c r="AH20">
        <f>AC20/AG20</f>
        <v>1.0013842777558943</v>
      </c>
      <c r="AI20" t="str">
        <f>R20</f>
        <v>A-MILO</v>
      </c>
      <c r="AJ20" t="b">
        <f>Q20</f>
        <v>1</v>
      </c>
      <c r="AK20">
        <f t="shared" si="0"/>
        <v>0</v>
      </c>
    </row>
    <row r="21" spans="1:37" x14ac:dyDescent="0.2">
      <c r="A21">
        <v>1201</v>
      </c>
      <c r="B21" t="s">
        <v>770</v>
      </c>
      <c r="C21" t="s">
        <v>230</v>
      </c>
      <c r="D21">
        <v>0</v>
      </c>
      <c r="E21">
        <v>160</v>
      </c>
      <c r="F21">
        <v>8</v>
      </c>
      <c r="G21">
        <v>160</v>
      </c>
      <c r="H21">
        <v>0</v>
      </c>
      <c r="I21">
        <v>91</v>
      </c>
      <c r="J21">
        <v>0.45</v>
      </c>
      <c r="K21">
        <v>6</v>
      </c>
      <c r="L21" t="b">
        <v>0</v>
      </c>
      <c r="M21" t="b">
        <v>0</v>
      </c>
      <c r="N21">
        <v>160</v>
      </c>
      <c r="O21">
        <v>812</v>
      </c>
      <c r="P21">
        <v>4</v>
      </c>
      <c r="Q21" t="b">
        <v>1</v>
      </c>
      <c r="R21" t="s">
        <v>29</v>
      </c>
      <c r="S21" t="b">
        <v>0</v>
      </c>
      <c r="T21" t="b">
        <v>0</v>
      </c>
      <c r="U21" t="b">
        <v>0</v>
      </c>
      <c r="X21">
        <v>160</v>
      </c>
      <c r="Y21">
        <v>812</v>
      </c>
      <c r="Z21">
        <v>0</v>
      </c>
      <c r="AA21">
        <v>3600.09</v>
      </c>
      <c r="AB21">
        <v>3603.15</v>
      </c>
      <c r="AC21">
        <v>88978</v>
      </c>
      <c r="AD21">
        <v>86520</v>
      </c>
      <c r="AG21">
        <f>AG20</f>
        <v>88855</v>
      </c>
      <c r="AH21">
        <f t="shared" ref="AH21:AH25" si="12">AC21/AG21</f>
        <v>1.0013842777558943</v>
      </c>
      <c r="AI21" t="str">
        <f t="shared" ref="AI21:AI25" si="13">R21</f>
        <v>BQO</v>
      </c>
      <c r="AJ21" t="b">
        <f t="shared" ref="AJ21:AJ25" si="14">Q21</f>
        <v>1</v>
      </c>
      <c r="AK21">
        <f t="shared" si="0"/>
        <v>0</v>
      </c>
    </row>
    <row r="22" spans="1:37" x14ac:dyDescent="0.2">
      <c r="A22">
        <v>1202</v>
      </c>
      <c r="B22" t="s">
        <v>771</v>
      </c>
      <c r="C22" t="s">
        <v>230</v>
      </c>
      <c r="D22">
        <v>0</v>
      </c>
      <c r="E22">
        <v>160</v>
      </c>
      <c r="F22">
        <v>8</v>
      </c>
      <c r="G22">
        <v>160</v>
      </c>
      <c r="H22">
        <v>0</v>
      </c>
      <c r="I22">
        <v>91</v>
      </c>
      <c r="J22">
        <v>0.45</v>
      </c>
      <c r="K22">
        <v>6</v>
      </c>
      <c r="L22" t="b">
        <v>0</v>
      </c>
      <c r="M22" t="b">
        <v>0</v>
      </c>
      <c r="N22">
        <v>160</v>
      </c>
      <c r="O22">
        <v>812</v>
      </c>
      <c r="P22">
        <v>4</v>
      </c>
      <c r="Q22" t="b">
        <v>1</v>
      </c>
      <c r="R22" t="s">
        <v>30</v>
      </c>
      <c r="S22" t="b">
        <v>0</v>
      </c>
      <c r="T22" t="b">
        <v>0</v>
      </c>
      <c r="U22" t="b">
        <v>0</v>
      </c>
      <c r="X22">
        <v>160</v>
      </c>
      <c r="Y22">
        <v>812</v>
      </c>
      <c r="Z22">
        <v>0</v>
      </c>
      <c r="AA22">
        <v>319.54000000000002</v>
      </c>
      <c r="AB22">
        <v>320.61</v>
      </c>
      <c r="AC22">
        <v>88978</v>
      </c>
      <c r="AD22">
        <v>88978</v>
      </c>
      <c r="AG22">
        <f>AG21</f>
        <v>88855</v>
      </c>
      <c r="AH22">
        <f t="shared" si="12"/>
        <v>1.0013842777558943</v>
      </c>
      <c r="AI22" t="str">
        <f t="shared" si="13"/>
        <v>MISDO</v>
      </c>
      <c r="AJ22" t="b">
        <f t="shared" si="14"/>
        <v>1</v>
      </c>
      <c r="AK22">
        <f t="shared" si="0"/>
        <v>0</v>
      </c>
    </row>
    <row r="23" spans="1:37" x14ac:dyDescent="0.2">
      <c r="A23">
        <v>1203</v>
      </c>
      <c r="B23" t="s">
        <v>772</v>
      </c>
      <c r="C23" t="s">
        <v>230</v>
      </c>
      <c r="D23">
        <v>0</v>
      </c>
      <c r="E23">
        <v>160</v>
      </c>
      <c r="F23">
        <v>8</v>
      </c>
      <c r="G23">
        <v>160</v>
      </c>
      <c r="H23">
        <v>0</v>
      </c>
      <c r="I23">
        <v>91</v>
      </c>
      <c r="J23">
        <v>0.45</v>
      </c>
      <c r="K23">
        <v>6</v>
      </c>
      <c r="L23" t="b">
        <v>0</v>
      </c>
      <c r="M23" t="b">
        <v>0</v>
      </c>
      <c r="N23">
        <v>160</v>
      </c>
      <c r="O23">
        <v>812</v>
      </c>
      <c r="P23">
        <v>4</v>
      </c>
      <c r="Q23" t="b">
        <v>1</v>
      </c>
      <c r="R23" t="s">
        <v>31</v>
      </c>
      <c r="S23" t="b">
        <v>0</v>
      </c>
      <c r="T23" t="b">
        <v>0</v>
      </c>
      <c r="U23" t="b">
        <v>0</v>
      </c>
      <c r="X23">
        <v>160</v>
      </c>
      <c r="Y23">
        <v>812</v>
      </c>
      <c r="Z23">
        <v>0</v>
      </c>
      <c r="AA23">
        <v>3884.84</v>
      </c>
      <c r="AB23">
        <v>3892.36</v>
      </c>
      <c r="AC23">
        <v>88978</v>
      </c>
      <c r="AD23">
        <v>88978</v>
      </c>
      <c r="AG23">
        <f>AG22</f>
        <v>88855</v>
      </c>
      <c r="AH23">
        <f t="shared" si="12"/>
        <v>1.0013842777558943</v>
      </c>
      <c r="AI23" t="str">
        <f t="shared" si="13"/>
        <v>RP-MILO</v>
      </c>
      <c r="AJ23" t="b">
        <f t="shared" si="14"/>
        <v>1</v>
      </c>
      <c r="AK23">
        <f t="shared" si="0"/>
        <v>0</v>
      </c>
    </row>
    <row r="24" spans="1:37" x14ac:dyDescent="0.2">
      <c r="A24">
        <v>1204</v>
      </c>
      <c r="B24" t="s">
        <v>773</v>
      </c>
      <c r="C24" t="s">
        <v>231</v>
      </c>
      <c r="D24">
        <v>0</v>
      </c>
      <c r="E24">
        <v>160</v>
      </c>
      <c r="F24">
        <v>8</v>
      </c>
      <c r="G24">
        <v>160</v>
      </c>
      <c r="H24">
        <v>0</v>
      </c>
      <c r="I24">
        <v>91</v>
      </c>
      <c r="J24">
        <v>0.45</v>
      </c>
      <c r="K24">
        <v>6</v>
      </c>
      <c r="L24" t="b">
        <v>0</v>
      </c>
      <c r="M24" t="b">
        <v>0</v>
      </c>
      <c r="N24">
        <v>160</v>
      </c>
      <c r="O24">
        <v>812</v>
      </c>
      <c r="P24">
        <v>4</v>
      </c>
      <c r="R24" t="s">
        <v>29</v>
      </c>
      <c r="S24" t="b">
        <v>0</v>
      </c>
      <c r="T24" t="b">
        <v>0</v>
      </c>
      <c r="U24" t="b">
        <v>0</v>
      </c>
      <c r="X24">
        <v>160</v>
      </c>
      <c r="Y24">
        <v>812</v>
      </c>
      <c r="Z24">
        <v>0</v>
      </c>
      <c r="AA24">
        <v>3606.6</v>
      </c>
      <c r="AB24">
        <v>3607.99</v>
      </c>
      <c r="AC24">
        <v>88855</v>
      </c>
      <c r="AD24">
        <v>87712</v>
      </c>
      <c r="AG24">
        <f>AG23</f>
        <v>88855</v>
      </c>
      <c r="AH24">
        <f t="shared" si="12"/>
        <v>1</v>
      </c>
      <c r="AI24" t="str">
        <f t="shared" si="13"/>
        <v>BQO</v>
      </c>
      <c r="AJ24">
        <f t="shared" si="14"/>
        <v>0</v>
      </c>
      <c r="AK24">
        <f t="shared" si="0"/>
        <v>0</v>
      </c>
    </row>
    <row r="25" spans="1:37" x14ac:dyDescent="0.2">
      <c r="A25">
        <v>1205</v>
      </c>
      <c r="B25" t="s">
        <v>774</v>
      </c>
      <c r="C25" t="s">
        <v>278</v>
      </c>
      <c r="D25">
        <v>0</v>
      </c>
      <c r="E25">
        <v>160</v>
      </c>
      <c r="F25">
        <v>8</v>
      </c>
      <c r="G25">
        <v>160</v>
      </c>
      <c r="H25">
        <v>0</v>
      </c>
      <c r="I25">
        <v>91</v>
      </c>
      <c r="J25">
        <v>0.45</v>
      </c>
      <c r="K25">
        <v>6</v>
      </c>
      <c r="L25" t="b">
        <v>0</v>
      </c>
      <c r="M25" t="b">
        <v>0</v>
      </c>
      <c r="N25">
        <v>160</v>
      </c>
      <c r="O25">
        <v>812</v>
      </c>
      <c r="P25">
        <v>4</v>
      </c>
      <c r="Q25" t="b">
        <v>1</v>
      </c>
      <c r="R25" t="s">
        <v>29</v>
      </c>
      <c r="S25" t="b">
        <v>0</v>
      </c>
      <c r="T25" t="b">
        <v>0</v>
      </c>
      <c r="U25" t="b">
        <v>0</v>
      </c>
      <c r="V25" t="s">
        <v>251</v>
      </c>
      <c r="X25">
        <v>160</v>
      </c>
      <c r="Y25">
        <v>812</v>
      </c>
      <c r="Z25">
        <v>0</v>
      </c>
      <c r="AA25">
        <v>294.52</v>
      </c>
      <c r="AB25">
        <v>297.35000000000002</v>
      </c>
      <c r="AC25">
        <v>136343.5</v>
      </c>
      <c r="AD25">
        <v>136343.5</v>
      </c>
      <c r="AG25">
        <f>AG24</f>
        <v>88855</v>
      </c>
      <c r="AH25">
        <f t="shared" si="12"/>
        <v>1.5344493838275843</v>
      </c>
      <c r="AI25" t="str">
        <f t="shared" si="13"/>
        <v>BQO</v>
      </c>
      <c r="AJ25" t="b">
        <f t="shared" si="14"/>
        <v>1</v>
      </c>
      <c r="AK25" t="str">
        <f t="shared" si="0"/>
        <v>concave</v>
      </c>
    </row>
    <row r="26" spans="1:37" x14ac:dyDescent="0.2">
      <c r="A26">
        <v>1206</v>
      </c>
      <c r="B26" t="s">
        <v>775</v>
      </c>
      <c r="C26" t="s">
        <v>232</v>
      </c>
      <c r="D26">
        <v>0</v>
      </c>
      <c r="E26">
        <v>160</v>
      </c>
      <c r="F26">
        <v>8</v>
      </c>
      <c r="G26">
        <v>160</v>
      </c>
      <c r="H26">
        <v>0</v>
      </c>
      <c r="I26">
        <v>95</v>
      </c>
      <c r="J26">
        <v>0.45</v>
      </c>
      <c r="K26">
        <v>6</v>
      </c>
      <c r="L26" t="b">
        <v>0</v>
      </c>
      <c r="M26" t="b">
        <v>0</v>
      </c>
      <c r="N26">
        <v>160</v>
      </c>
      <c r="O26">
        <v>812</v>
      </c>
      <c r="P26">
        <v>4</v>
      </c>
      <c r="Q26" t="b">
        <v>1</v>
      </c>
      <c r="R26" t="s">
        <v>28</v>
      </c>
      <c r="S26" t="b">
        <v>0</v>
      </c>
      <c r="T26" t="b">
        <v>0</v>
      </c>
      <c r="U26" t="b">
        <v>0</v>
      </c>
      <c r="X26">
        <v>160</v>
      </c>
      <c r="Y26">
        <v>812</v>
      </c>
      <c r="Z26">
        <v>0</v>
      </c>
      <c r="AA26">
        <v>0.36</v>
      </c>
      <c r="AB26">
        <v>1.57</v>
      </c>
      <c r="AC26">
        <v>88141</v>
      </c>
      <c r="AD26">
        <v>88141</v>
      </c>
      <c r="AG26">
        <f>MIN(AC26:AC31)</f>
        <v>88096</v>
      </c>
      <c r="AH26">
        <f>AC26/AG26</f>
        <v>1.0005108063930257</v>
      </c>
      <c r="AI26" t="str">
        <f>R26</f>
        <v>A-MILO</v>
      </c>
      <c r="AJ26" t="b">
        <f>Q26</f>
        <v>1</v>
      </c>
      <c r="AK26">
        <f t="shared" si="0"/>
        <v>0</v>
      </c>
    </row>
    <row r="27" spans="1:37" x14ac:dyDescent="0.2">
      <c r="A27">
        <v>1207</v>
      </c>
      <c r="B27" t="s">
        <v>776</v>
      </c>
      <c r="C27" t="s">
        <v>232</v>
      </c>
      <c r="D27">
        <v>0</v>
      </c>
      <c r="E27">
        <v>160</v>
      </c>
      <c r="F27">
        <v>8</v>
      </c>
      <c r="G27">
        <v>160</v>
      </c>
      <c r="H27">
        <v>0</v>
      </c>
      <c r="I27">
        <v>95</v>
      </c>
      <c r="J27">
        <v>0.45</v>
      </c>
      <c r="K27">
        <v>6</v>
      </c>
      <c r="L27" t="b">
        <v>0</v>
      </c>
      <c r="M27" t="b">
        <v>0</v>
      </c>
      <c r="N27">
        <v>160</v>
      </c>
      <c r="O27">
        <v>812</v>
      </c>
      <c r="P27">
        <v>4</v>
      </c>
      <c r="Q27" t="b">
        <v>1</v>
      </c>
      <c r="R27" t="s">
        <v>29</v>
      </c>
      <c r="S27" t="b">
        <v>0</v>
      </c>
      <c r="T27" t="b">
        <v>0</v>
      </c>
      <c r="U27" t="b">
        <v>0</v>
      </c>
      <c r="X27">
        <v>160</v>
      </c>
      <c r="Y27">
        <v>812</v>
      </c>
      <c r="Z27">
        <v>0</v>
      </c>
      <c r="AA27">
        <v>3600.11</v>
      </c>
      <c r="AB27">
        <v>3604.98</v>
      </c>
      <c r="AC27">
        <v>88141</v>
      </c>
      <c r="AD27">
        <v>85608</v>
      </c>
      <c r="AG27">
        <f>AG26</f>
        <v>88096</v>
      </c>
      <c r="AH27">
        <f t="shared" ref="AH27:AH31" si="15">AC27/AG27</f>
        <v>1.0005108063930257</v>
      </c>
      <c r="AI27" t="str">
        <f t="shared" ref="AI27:AI31" si="16">R27</f>
        <v>BQO</v>
      </c>
      <c r="AJ27" t="b">
        <f t="shared" ref="AJ27:AJ31" si="17">Q27</f>
        <v>1</v>
      </c>
      <c r="AK27">
        <f t="shared" si="0"/>
        <v>0</v>
      </c>
    </row>
    <row r="28" spans="1:37" x14ac:dyDescent="0.2">
      <c r="A28">
        <v>1208</v>
      </c>
      <c r="B28" t="s">
        <v>777</v>
      </c>
      <c r="C28" t="s">
        <v>232</v>
      </c>
      <c r="D28">
        <v>0</v>
      </c>
      <c r="E28">
        <v>160</v>
      </c>
      <c r="F28">
        <v>8</v>
      </c>
      <c r="G28">
        <v>160</v>
      </c>
      <c r="H28">
        <v>0</v>
      </c>
      <c r="I28">
        <v>95</v>
      </c>
      <c r="J28">
        <v>0.45</v>
      </c>
      <c r="K28">
        <v>6</v>
      </c>
      <c r="L28" t="b">
        <v>0</v>
      </c>
      <c r="M28" t="b">
        <v>0</v>
      </c>
      <c r="N28">
        <v>160</v>
      </c>
      <c r="O28">
        <v>812</v>
      </c>
      <c r="P28">
        <v>4</v>
      </c>
      <c r="Q28" t="b">
        <v>1</v>
      </c>
      <c r="R28" t="s">
        <v>30</v>
      </c>
      <c r="S28" t="b">
        <v>0</v>
      </c>
      <c r="T28" t="b">
        <v>0</v>
      </c>
      <c r="U28" t="b">
        <v>0</v>
      </c>
      <c r="X28">
        <v>160</v>
      </c>
      <c r="Y28">
        <v>812</v>
      </c>
      <c r="Z28">
        <v>0</v>
      </c>
      <c r="AA28">
        <v>314.94</v>
      </c>
      <c r="AB28">
        <v>315.95</v>
      </c>
      <c r="AC28">
        <v>88141</v>
      </c>
      <c r="AD28">
        <v>88141</v>
      </c>
      <c r="AG28">
        <f>AG27</f>
        <v>88096</v>
      </c>
      <c r="AH28">
        <f t="shared" si="15"/>
        <v>1.0005108063930257</v>
      </c>
      <c r="AI28" t="str">
        <f t="shared" si="16"/>
        <v>MISDO</v>
      </c>
      <c r="AJ28" t="b">
        <f t="shared" si="17"/>
        <v>1</v>
      </c>
      <c r="AK28">
        <f t="shared" si="0"/>
        <v>0</v>
      </c>
    </row>
    <row r="29" spans="1:37" x14ac:dyDescent="0.2">
      <c r="A29">
        <v>1209</v>
      </c>
      <c r="B29" t="s">
        <v>778</v>
      </c>
      <c r="C29" t="s">
        <v>232</v>
      </c>
      <c r="D29">
        <v>0</v>
      </c>
      <c r="E29">
        <v>160</v>
      </c>
      <c r="F29">
        <v>8</v>
      </c>
      <c r="G29">
        <v>160</v>
      </c>
      <c r="H29">
        <v>0</v>
      </c>
      <c r="I29">
        <v>95</v>
      </c>
      <c r="J29">
        <v>0.45</v>
      </c>
      <c r="K29">
        <v>6</v>
      </c>
      <c r="L29" t="b">
        <v>0</v>
      </c>
      <c r="M29" t="b">
        <v>0</v>
      </c>
      <c r="N29">
        <v>160</v>
      </c>
      <c r="O29">
        <v>812</v>
      </c>
      <c r="P29">
        <v>4</v>
      </c>
      <c r="Q29" t="b">
        <v>1</v>
      </c>
      <c r="R29" t="s">
        <v>31</v>
      </c>
      <c r="S29" t="b">
        <v>0</v>
      </c>
      <c r="T29" t="b">
        <v>0</v>
      </c>
      <c r="U29" t="b">
        <v>0</v>
      </c>
      <c r="X29">
        <v>160</v>
      </c>
      <c r="Y29">
        <v>812</v>
      </c>
      <c r="Z29">
        <v>0</v>
      </c>
      <c r="AA29">
        <v>3829.39</v>
      </c>
      <c r="AB29">
        <v>3833.9</v>
      </c>
      <c r="AC29">
        <v>88141</v>
      </c>
      <c r="AD29">
        <v>88141</v>
      </c>
      <c r="AG29">
        <f>AG28</f>
        <v>88096</v>
      </c>
      <c r="AH29">
        <f t="shared" si="15"/>
        <v>1.0005108063930257</v>
      </c>
      <c r="AI29" t="str">
        <f t="shared" si="16"/>
        <v>RP-MILO</v>
      </c>
      <c r="AJ29" t="b">
        <f t="shared" si="17"/>
        <v>1</v>
      </c>
      <c r="AK29">
        <f t="shared" si="0"/>
        <v>0</v>
      </c>
    </row>
    <row r="30" spans="1:37" x14ac:dyDescent="0.2">
      <c r="A30">
        <v>1210</v>
      </c>
      <c r="B30" t="s">
        <v>779</v>
      </c>
      <c r="C30" t="s">
        <v>233</v>
      </c>
      <c r="D30">
        <v>0</v>
      </c>
      <c r="E30">
        <v>160</v>
      </c>
      <c r="F30">
        <v>8</v>
      </c>
      <c r="G30">
        <v>160</v>
      </c>
      <c r="H30">
        <v>0</v>
      </c>
      <c r="I30">
        <v>95</v>
      </c>
      <c r="J30">
        <v>0.45</v>
      </c>
      <c r="K30">
        <v>6</v>
      </c>
      <c r="L30" t="b">
        <v>0</v>
      </c>
      <c r="M30" t="b">
        <v>0</v>
      </c>
      <c r="N30">
        <v>160</v>
      </c>
      <c r="O30">
        <v>812</v>
      </c>
      <c r="P30">
        <v>4</v>
      </c>
      <c r="R30" t="s">
        <v>29</v>
      </c>
      <c r="S30" t="b">
        <v>0</v>
      </c>
      <c r="T30" t="b">
        <v>0</v>
      </c>
      <c r="U30" t="b">
        <v>0</v>
      </c>
      <c r="X30">
        <v>160</v>
      </c>
      <c r="Y30">
        <v>812</v>
      </c>
      <c r="Z30">
        <v>0</v>
      </c>
      <c r="AA30">
        <v>3605.71</v>
      </c>
      <c r="AB30">
        <v>3607.08</v>
      </c>
      <c r="AC30">
        <v>88096</v>
      </c>
      <c r="AD30">
        <v>87150</v>
      </c>
      <c r="AG30">
        <f>AG29</f>
        <v>88096</v>
      </c>
      <c r="AH30">
        <f t="shared" si="15"/>
        <v>1</v>
      </c>
      <c r="AI30" t="str">
        <f t="shared" si="16"/>
        <v>BQO</v>
      </c>
      <c r="AJ30">
        <f t="shared" si="17"/>
        <v>0</v>
      </c>
      <c r="AK30">
        <f t="shared" si="0"/>
        <v>0</v>
      </c>
    </row>
    <row r="31" spans="1:37" x14ac:dyDescent="0.2">
      <c r="A31">
        <v>1211</v>
      </c>
      <c r="B31" t="s">
        <v>780</v>
      </c>
      <c r="C31" t="s">
        <v>279</v>
      </c>
      <c r="D31">
        <v>0</v>
      </c>
      <c r="E31">
        <v>160</v>
      </c>
      <c r="F31">
        <v>8</v>
      </c>
      <c r="G31">
        <v>160</v>
      </c>
      <c r="H31">
        <v>0</v>
      </c>
      <c r="I31">
        <v>95</v>
      </c>
      <c r="J31">
        <v>0.45</v>
      </c>
      <c r="K31">
        <v>6</v>
      </c>
      <c r="L31" t="b">
        <v>0</v>
      </c>
      <c r="M31" t="b">
        <v>0</v>
      </c>
      <c r="N31">
        <v>160</v>
      </c>
      <c r="O31">
        <v>812</v>
      </c>
      <c r="P31">
        <v>4</v>
      </c>
      <c r="Q31" t="b">
        <v>1</v>
      </c>
      <c r="R31" t="s">
        <v>29</v>
      </c>
      <c r="S31" t="b">
        <v>0</v>
      </c>
      <c r="T31" t="b">
        <v>0</v>
      </c>
      <c r="U31" t="b">
        <v>0</v>
      </c>
      <c r="V31" t="s">
        <v>251</v>
      </c>
      <c r="X31">
        <v>160</v>
      </c>
      <c r="Y31">
        <v>812</v>
      </c>
      <c r="Z31">
        <v>0</v>
      </c>
      <c r="AA31">
        <v>266.64999999999998</v>
      </c>
      <c r="AB31">
        <v>268.89999999999998</v>
      </c>
      <c r="AC31">
        <v>135245.84</v>
      </c>
      <c r="AD31">
        <v>135245.84</v>
      </c>
      <c r="AG31">
        <f>AG30</f>
        <v>88096</v>
      </c>
      <c r="AH31">
        <f t="shared" si="15"/>
        <v>1.5352097711587358</v>
      </c>
      <c r="AI31" t="str">
        <f t="shared" si="16"/>
        <v>BQO</v>
      </c>
      <c r="AJ31" t="b">
        <f t="shared" si="17"/>
        <v>1</v>
      </c>
      <c r="AK31" t="str">
        <f t="shared" si="0"/>
        <v>concave</v>
      </c>
    </row>
    <row r="32" spans="1:37" x14ac:dyDescent="0.2">
      <c r="A32">
        <v>1212</v>
      </c>
      <c r="B32" t="s">
        <v>781</v>
      </c>
      <c r="C32" t="s">
        <v>234</v>
      </c>
      <c r="D32">
        <v>0</v>
      </c>
      <c r="E32">
        <v>160</v>
      </c>
      <c r="F32">
        <v>8</v>
      </c>
      <c r="G32">
        <v>160</v>
      </c>
      <c r="H32">
        <v>0</v>
      </c>
      <c r="I32">
        <v>93</v>
      </c>
      <c r="J32">
        <v>0.45</v>
      </c>
      <c r="K32">
        <v>6</v>
      </c>
      <c r="L32" t="b">
        <v>0</v>
      </c>
      <c r="M32" t="b">
        <v>0</v>
      </c>
      <c r="N32">
        <v>160</v>
      </c>
      <c r="O32">
        <v>812</v>
      </c>
      <c r="P32">
        <v>4</v>
      </c>
      <c r="Q32" t="b">
        <v>1</v>
      </c>
      <c r="R32" t="s">
        <v>28</v>
      </c>
      <c r="S32" t="b">
        <v>0</v>
      </c>
      <c r="T32" t="b">
        <v>0</v>
      </c>
      <c r="U32" t="b">
        <v>0</v>
      </c>
      <c r="X32">
        <v>160</v>
      </c>
      <c r="Y32">
        <v>812</v>
      </c>
      <c r="Z32">
        <v>0</v>
      </c>
      <c r="AA32">
        <v>0.32</v>
      </c>
      <c r="AB32">
        <v>1.4</v>
      </c>
      <c r="AC32">
        <v>88000</v>
      </c>
      <c r="AD32">
        <v>88000</v>
      </c>
      <c r="AG32">
        <f>MIN(AC32:AC37)</f>
        <v>87930</v>
      </c>
      <c r="AH32">
        <f>AC32/AG32</f>
        <v>1.0007960877971114</v>
      </c>
      <c r="AI32" t="str">
        <f>R32</f>
        <v>A-MILO</v>
      </c>
      <c r="AJ32" t="b">
        <f>Q32</f>
        <v>1</v>
      </c>
      <c r="AK32">
        <f t="shared" si="0"/>
        <v>0</v>
      </c>
    </row>
    <row r="33" spans="1:37" x14ac:dyDescent="0.2">
      <c r="A33">
        <v>1213</v>
      </c>
      <c r="B33" t="s">
        <v>782</v>
      </c>
      <c r="C33" t="s">
        <v>234</v>
      </c>
      <c r="D33">
        <v>0</v>
      </c>
      <c r="E33">
        <v>160</v>
      </c>
      <c r="F33">
        <v>8</v>
      </c>
      <c r="G33">
        <v>160</v>
      </c>
      <c r="H33">
        <v>0</v>
      </c>
      <c r="I33">
        <v>93</v>
      </c>
      <c r="J33">
        <v>0.45</v>
      </c>
      <c r="K33">
        <v>6</v>
      </c>
      <c r="L33" t="b">
        <v>0</v>
      </c>
      <c r="M33" t="b">
        <v>0</v>
      </c>
      <c r="N33">
        <v>160</v>
      </c>
      <c r="O33">
        <v>812</v>
      </c>
      <c r="P33">
        <v>4</v>
      </c>
      <c r="Q33" t="b">
        <v>1</v>
      </c>
      <c r="R33" t="s">
        <v>29</v>
      </c>
      <c r="S33" t="b">
        <v>0</v>
      </c>
      <c r="T33" t="b">
        <v>0</v>
      </c>
      <c r="U33" t="b">
        <v>0</v>
      </c>
      <c r="X33">
        <v>160</v>
      </c>
      <c r="Y33">
        <v>812</v>
      </c>
      <c r="Z33">
        <v>0</v>
      </c>
      <c r="AA33">
        <v>3600.12</v>
      </c>
      <c r="AB33">
        <v>3604.6</v>
      </c>
      <c r="AC33">
        <v>88000</v>
      </c>
      <c r="AD33">
        <v>85763</v>
      </c>
      <c r="AG33">
        <f>AG32</f>
        <v>87930</v>
      </c>
      <c r="AH33">
        <f t="shared" ref="AH33:AH37" si="18">AC33/AG33</f>
        <v>1.0007960877971114</v>
      </c>
      <c r="AI33" t="str">
        <f t="shared" ref="AI33:AI37" si="19">R33</f>
        <v>BQO</v>
      </c>
      <c r="AJ33" t="b">
        <f t="shared" ref="AJ33:AJ37" si="20">Q33</f>
        <v>1</v>
      </c>
      <c r="AK33">
        <f t="shared" si="0"/>
        <v>0</v>
      </c>
    </row>
    <row r="34" spans="1:37" x14ac:dyDescent="0.2">
      <c r="A34">
        <v>1214</v>
      </c>
      <c r="B34" t="s">
        <v>783</v>
      </c>
      <c r="C34" t="s">
        <v>234</v>
      </c>
      <c r="D34">
        <v>0</v>
      </c>
      <c r="E34">
        <v>160</v>
      </c>
      <c r="F34">
        <v>8</v>
      </c>
      <c r="G34">
        <v>160</v>
      </c>
      <c r="H34">
        <v>0</v>
      </c>
      <c r="I34">
        <v>93</v>
      </c>
      <c r="J34">
        <v>0.45</v>
      </c>
      <c r="K34">
        <v>6</v>
      </c>
      <c r="L34" t="b">
        <v>0</v>
      </c>
      <c r="M34" t="b">
        <v>0</v>
      </c>
      <c r="N34">
        <v>160</v>
      </c>
      <c r="O34">
        <v>812</v>
      </c>
      <c r="P34">
        <v>4</v>
      </c>
      <c r="Q34" t="b">
        <v>1</v>
      </c>
      <c r="R34" t="s">
        <v>30</v>
      </c>
      <c r="S34" t="b">
        <v>0</v>
      </c>
      <c r="T34" t="b">
        <v>0</v>
      </c>
      <c r="U34" t="b">
        <v>0</v>
      </c>
      <c r="X34">
        <v>160</v>
      </c>
      <c r="Y34">
        <v>812</v>
      </c>
      <c r="Z34">
        <v>0</v>
      </c>
      <c r="AA34">
        <v>285.58</v>
      </c>
      <c r="AB34">
        <v>286.5</v>
      </c>
      <c r="AC34">
        <v>88000</v>
      </c>
      <c r="AD34">
        <v>88000</v>
      </c>
      <c r="AG34">
        <f>AG33</f>
        <v>87930</v>
      </c>
      <c r="AH34">
        <f t="shared" si="18"/>
        <v>1.0007960877971114</v>
      </c>
      <c r="AI34" t="str">
        <f t="shared" si="19"/>
        <v>MISDO</v>
      </c>
      <c r="AJ34" t="b">
        <f t="shared" si="20"/>
        <v>1</v>
      </c>
      <c r="AK34">
        <f t="shared" si="0"/>
        <v>0</v>
      </c>
    </row>
    <row r="35" spans="1:37" x14ac:dyDescent="0.2">
      <c r="A35">
        <v>1215</v>
      </c>
      <c r="B35" t="s">
        <v>784</v>
      </c>
      <c r="C35" t="s">
        <v>234</v>
      </c>
      <c r="D35">
        <v>0</v>
      </c>
      <c r="E35">
        <v>160</v>
      </c>
      <c r="F35">
        <v>8</v>
      </c>
      <c r="G35">
        <v>160</v>
      </c>
      <c r="H35">
        <v>0</v>
      </c>
      <c r="I35">
        <v>93</v>
      </c>
      <c r="J35">
        <v>0.45</v>
      </c>
      <c r="K35">
        <v>6</v>
      </c>
      <c r="L35" t="b">
        <v>0</v>
      </c>
      <c r="M35" t="b">
        <v>0</v>
      </c>
      <c r="N35">
        <v>160</v>
      </c>
      <c r="O35">
        <v>812</v>
      </c>
      <c r="P35">
        <v>4</v>
      </c>
      <c r="Q35" t="b">
        <v>1</v>
      </c>
      <c r="R35" t="s">
        <v>31</v>
      </c>
      <c r="S35" t="b">
        <v>0</v>
      </c>
      <c r="T35" t="b">
        <v>0</v>
      </c>
      <c r="U35" t="b">
        <v>0</v>
      </c>
      <c r="X35">
        <v>160</v>
      </c>
      <c r="Y35">
        <v>812</v>
      </c>
      <c r="Z35">
        <v>0</v>
      </c>
      <c r="AA35">
        <v>4213.88</v>
      </c>
      <c r="AB35">
        <v>4218.58</v>
      </c>
      <c r="AC35">
        <v>88000</v>
      </c>
      <c r="AD35">
        <v>88000</v>
      </c>
      <c r="AG35">
        <f>AG34</f>
        <v>87930</v>
      </c>
      <c r="AH35">
        <f t="shared" si="18"/>
        <v>1.0007960877971114</v>
      </c>
      <c r="AI35" t="str">
        <f t="shared" si="19"/>
        <v>RP-MILO</v>
      </c>
      <c r="AJ35" t="b">
        <f t="shared" si="20"/>
        <v>1</v>
      </c>
      <c r="AK35">
        <f t="shared" si="0"/>
        <v>0</v>
      </c>
    </row>
    <row r="36" spans="1:37" x14ac:dyDescent="0.2">
      <c r="A36">
        <v>1216</v>
      </c>
      <c r="B36" t="s">
        <v>785</v>
      </c>
      <c r="C36" t="s">
        <v>235</v>
      </c>
      <c r="D36">
        <v>0</v>
      </c>
      <c r="E36">
        <v>160</v>
      </c>
      <c r="F36">
        <v>8</v>
      </c>
      <c r="G36">
        <v>160</v>
      </c>
      <c r="H36">
        <v>0</v>
      </c>
      <c r="I36">
        <v>93</v>
      </c>
      <c r="J36">
        <v>0.45</v>
      </c>
      <c r="K36">
        <v>6</v>
      </c>
      <c r="L36" t="b">
        <v>0</v>
      </c>
      <c r="M36" t="b">
        <v>0</v>
      </c>
      <c r="N36">
        <v>160</v>
      </c>
      <c r="O36">
        <v>812</v>
      </c>
      <c r="P36">
        <v>4</v>
      </c>
      <c r="R36" t="s">
        <v>29</v>
      </c>
      <c r="S36" t="b">
        <v>0</v>
      </c>
      <c r="T36" t="b">
        <v>0</v>
      </c>
      <c r="U36" t="b">
        <v>0</v>
      </c>
      <c r="X36">
        <v>160</v>
      </c>
      <c r="Y36">
        <v>812</v>
      </c>
      <c r="Z36">
        <v>0</v>
      </c>
      <c r="AA36">
        <v>3604.55</v>
      </c>
      <c r="AB36">
        <v>3605.86</v>
      </c>
      <c r="AC36">
        <v>87930</v>
      </c>
      <c r="AD36">
        <v>87032</v>
      </c>
      <c r="AG36">
        <f>AG35</f>
        <v>87930</v>
      </c>
      <c r="AH36">
        <f t="shared" si="18"/>
        <v>1</v>
      </c>
      <c r="AI36" t="str">
        <f t="shared" si="19"/>
        <v>BQO</v>
      </c>
      <c r="AJ36">
        <f t="shared" si="20"/>
        <v>0</v>
      </c>
      <c r="AK36">
        <f t="shared" si="0"/>
        <v>0</v>
      </c>
    </row>
    <row r="37" spans="1:37" x14ac:dyDescent="0.2">
      <c r="A37">
        <v>1217</v>
      </c>
      <c r="B37" t="s">
        <v>786</v>
      </c>
      <c r="C37" t="s">
        <v>280</v>
      </c>
      <c r="D37">
        <v>0</v>
      </c>
      <c r="E37">
        <v>160</v>
      </c>
      <c r="F37">
        <v>8</v>
      </c>
      <c r="G37">
        <v>160</v>
      </c>
      <c r="H37">
        <v>0</v>
      </c>
      <c r="I37">
        <v>93</v>
      </c>
      <c r="J37">
        <v>0.45</v>
      </c>
      <c r="K37">
        <v>6</v>
      </c>
      <c r="L37" t="b">
        <v>0</v>
      </c>
      <c r="M37" t="b">
        <v>0</v>
      </c>
      <c r="N37">
        <v>160</v>
      </c>
      <c r="O37">
        <v>812</v>
      </c>
      <c r="P37">
        <v>4</v>
      </c>
      <c r="Q37" t="b">
        <v>1</v>
      </c>
      <c r="R37" t="s">
        <v>29</v>
      </c>
      <c r="S37" t="b">
        <v>0</v>
      </c>
      <c r="T37" t="b">
        <v>0</v>
      </c>
      <c r="U37" t="b">
        <v>0</v>
      </c>
      <c r="V37" t="s">
        <v>251</v>
      </c>
      <c r="X37">
        <v>160</v>
      </c>
      <c r="Y37">
        <v>812</v>
      </c>
      <c r="Z37">
        <v>0</v>
      </c>
      <c r="AA37">
        <v>269.06</v>
      </c>
      <c r="AB37">
        <v>271.56</v>
      </c>
      <c r="AC37">
        <v>134523.74</v>
      </c>
      <c r="AD37">
        <v>134523.74</v>
      </c>
      <c r="AG37">
        <f>AG36</f>
        <v>87930</v>
      </c>
      <c r="AH37">
        <f t="shared" si="18"/>
        <v>1.5298958262254065</v>
      </c>
      <c r="AI37" t="str">
        <f t="shared" si="19"/>
        <v>BQO</v>
      </c>
      <c r="AJ37" t="b">
        <f t="shared" si="20"/>
        <v>1</v>
      </c>
      <c r="AK37" t="str">
        <f t="shared" si="0"/>
        <v>concave</v>
      </c>
    </row>
    <row r="38" spans="1:37" x14ac:dyDescent="0.2">
      <c r="A38">
        <v>1218</v>
      </c>
      <c r="B38" t="s">
        <v>787</v>
      </c>
      <c r="C38" t="s">
        <v>236</v>
      </c>
      <c r="D38">
        <v>0</v>
      </c>
      <c r="E38">
        <v>191</v>
      </c>
      <c r="F38">
        <v>19</v>
      </c>
      <c r="G38">
        <v>191</v>
      </c>
      <c r="H38">
        <v>0</v>
      </c>
      <c r="I38">
        <v>64</v>
      </c>
      <c r="J38">
        <v>0.56999999999999995</v>
      </c>
      <c r="K38">
        <v>13</v>
      </c>
      <c r="L38" t="b">
        <v>0</v>
      </c>
      <c r="M38" t="b">
        <v>0</v>
      </c>
      <c r="N38">
        <v>191</v>
      </c>
      <c r="O38">
        <v>2360</v>
      </c>
      <c r="P38">
        <v>4</v>
      </c>
      <c r="Q38" t="b">
        <v>1</v>
      </c>
      <c r="R38" t="s">
        <v>28</v>
      </c>
      <c r="S38" t="b">
        <v>0</v>
      </c>
      <c r="T38" t="b">
        <v>0</v>
      </c>
      <c r="U38" t="b">
        <v>0</v>
      </c>
      <c r="X38">
        <v>191</v>
      </c>
      <c r="Y38">
        <v>2360</v>
      </c>
      <c r="Z38">
        <v>0</v>
      </c>
      <c r="AA38">
        <v>0.82</v>
      </c>
      <c r="AB38">
        <v>2.2400000000000002</v>
      </c>
      <c r="AC38">
        <v>2360</v>
      </c>
      <c r="AD38">
        <v>2360</v>
      </c>
      <c r="AG38">
        <f>MIN(AC38:AC43)</f>
        <v>2351</v>
      </c>
      <c r="AH38">
        <f>AC38/AG38</f>
        <v>1.0038281582305402</v>
      </c>
      <c r="AI38" t="str">
        <f>R38</f>
        <v>A-MILO</v>
      </c>
      <c r="AJ38" t="b">
        <f>Q38</f>
        <v>1</v>
      </c>
      <c r="AK38">
        <f t="shared" si="0"/>
        <v>0</v>
      </c>
    </row>
    <row r="39" spans="1:37" x14ac:dyDescent="0.2">
      <c r="A39">
        <v>1219</v>
      </c>
      <c r="B39" t="s">
        <v>788</v>
      </c>
      <c r="C39" t="s">
        <v>236</v>
      </c>
      <c r="D39">
        <v>0</v>
      </c>
      <c r="E39">
        <v>191</v>
      </c>
      <c r="F39">
        <v>19</v>
      </c>
      <c r="G39">
        <v>191</v>
      </c>
      <c r="H39">
        <v>0</v>
      </c>
      <c r="I39">
        <v>64</v>
      </c>
      <c r="J39">
        <v>0.56999999999999995</v>
      </c>
      <c r="K39">
        <v>13</v>
      </c>
      <c r="L39" t="b">
        <v>0</v>
      </c>
      <c r="M39" t="b">
        <v>0</v>
      </c>
      <c r="N39">
        <v>191</v>
      </c>
      <c r="O39">
        <v>2360</v>
      </c>
      <c r="P39">
        <v>4</v>
      </c>
      <c r="Q39" t="b">
        <v>1</v>
      </c>
      <c r="R39" t="s">
        <v>29</v>
      </c>
      <c r="S39" t="b">
        <v>0</v>
      </c>
      <c r="T39" t="b">
        <v>0</v>
      </c>
      <c r="U39" t="b">
        <v>0</v>
      </c>
      <c r="X39">
        <v>191</v>
      </c>
      <c r="Y39">
        <v>2360</v>
      </c>
      <c r="Z39">
        <v>0</v>
      </c>
      <c r="AA39">
        <v>3600.23</v>
      </c>
      <c r="AB39">
        <v>3602.49</v>
      </c>
      <c r="AC39">
        <v>2360</v>
      </c>
      <c r="AD39">
        <v>2293</v>
      </c>
      <c r="AG39">
        <f>AG38</f>
        <v>2351</v>
      </c>
      <c r="AH39">
        <f t="shared" ref="AH39:AH43" si="21">AC39/AG39</f>
        <v>1.0038281582305402</v>
      </c>
      <c r="AI39" t="str">
        <f t="shared" ref="AI39:AI43" si="22">R39</f>
        <v>BQO</v>
      </c>
      <c r="AJ39" t="b">
        <f t="shared" ref="AJ39:AJ43" si="23">Q39</f>
        <v>1</v>
      </c>
      <c r="AK39">
        <f t="shared" si="0"/>
        <v>0</v>
      </c>
    </row>
    <row r="40" spans="1:37" x14ac:dyDescent="0.2">
      <c r="A40">
        <v>1220</v>
      </c>
      <c r="B40" t="s">
        <v>789</v>
      </c>
      <c r="C40" t="s">
        <v>236</v>
      </c>
      <c r="D40">
        <v>0</v>
      </c>
      <c r="E40">
        <v>191</v>
      </c>
      <c r="F40">
        <v>19</v>
      </c>
      <c r="G40">
        <v>191</v>
      </c>
      <c r="H40">
        <v>0</v>
      </c>
      <c r="I40">
        <v>64</v>
      </c>
      <c r="J40">
        <v>0.56999999999999995</v>
      </c>
      <c r="K40">
        <v>13</v>
      </c>
      <c r="L40" t="b">
        <v>0</v>
      </c>
      <c r="M40" t="b">
        <v>0</v>
      </c>
      <c r="N40">
        <v>191</v>
      </c>
      <c r="O40">
        <v>2360</v>
      </c>
      <c r="P40">
        <v>4</v>
      </c>
      <c r="Q40" t="b">
        <v>1</v>
      </c>
      <c r="R40" t="s">
        <v>30</v>
      </c>
      <c r="S40" t="b">
        <v>0</v>
      </c>
      <c r="T40" t="b">
        <v>0</v>
      </c>
      <c r="U40" t="b">
        <v>0</v>
      </c>
      <c r="X40">
        <v>191</v>
      </c>
      <c r="Y40">
        <v>2360</v>
      </c>
      <c r="Z40">
        <v>0</v>
      </c>
      <c r="AA40">
        <v>494.18</v>
      </c>
      <c r="AB40">
        <v>495.34</v>
      </c>
      <c r="AC40">
        <v>2360</v>
      </c>
      <c r="AD40">
        <v>2360</v>
      </c>
      <c r="AG40">
        <f>AG39</f>
        <v>2351</v>
      </c>
      <c r="AH40">
        <f t="shared" si="21"/>
        <v>1.0038281582305402</v>
      </c>
      <c r="AI40" t="str">
        <f t="shared" si="22"/>
        <v>MISDO</v>
      </c>
      <c r="AJ40" t="b">
        <f t="shared" si="23"/>
        <v>1</v>
      </c>
      <c r="AK40">
        <f t="shared" si="0"/>
        <v>0</v>
      </c>
    </row>
    <row r="41" spans="1:37" x14ac:dyDescent="0.2">
      <c r="A41">
        <v>1221</v>
      </c>
      <c r="B41" t="s">
        <v>790</v>
      </c>
      <c r="C41" t="s">
        <v>236</v>
      </c>
      <c r="D41">
        <v>0</v>
      </c>
      <c r="E41">
        <v>191</v>
      </c>
      <c r="F41">
        <v>19</v>
      </c>
      <c r="G41">
        <v>191</v>
      </c>
      <c r="H41">
        <v>0</v>
      </c>
      <c r="I41">
        <v>64</v>
      </c>
      <c r="J41">
        <v>0.56999999999999995</v>
      </c>
      <c r="K41">
        <v>13</v>
      </c>
      <c r="L41" t="b">
        <v>0</v>
      </c>
      <c r="M41" t="b">
        <v>0</v>
      </c>
      <c r="N41">
        <v>191</v>
      </c>
      <c r="O41">
        <v>2360</v>
      </c>
      <c r="P41">
        <v>4</v>
      </c>
      <c r="Q41" t="b">
        <v>1</v>
      </c>
      <c r="R41" t="s">
        <v>31</v>
      </c>
      <c r="S41" t="b">
        <v>0</v>
      </c>
      <c r="T41" t="b">
        <v>0</v>
      </c>
      <c r="U41" t="b">
        <v>0</v>
      </c>
      <c r="X41">
        <v>191</v>
      </c>
      <c r="Y41">
        <v>2360</v>
      </c>
      <c r="Z41">
        <v>0</v>
      </c>
      <c r="AA41">
        <v>3552.77</v>
      </c>
      <c r="AB41">
        <v>3560.26</v>
      </c>
      <c r="AC41">
        <v>2360</v>
      </c>
      <c r="AD41">
        <v>2360</v>
      </c>
      <c r="AG41">
        <f>AG40</f>
        <v>2351</v>
      </c>
      <c r="AH41">
        <f t="shared" si="21"/>
        <v>1.0038281582305402</v>
      </c>
      <c r="AI41" t="str">
        <f t="shared" si="22"/>
        <v>RP-MILO</v>
      </c>
      <c r="AJ41" t="b">
        <f t="shared" si="23"/>
        <v>1</v>
      </c>
      <c r="AK41">
        <f t="shared" si="0"/>
        <v>0</v>
      </c>
    </row>
    <row r="42" spans="1:37" x14ac:dyDescent="0.2">
      <c r="A42">
        <v>1222</v>
      </c>
      <c r="B42" t="s">
        <v>791</v>
      </c>
      <c r="C42" t="s">
        <v>237</v>
      </c>
      <c r="D42">
        <v>0</v>
      </c>
      <c r="E42">
        <v>191</v>
      </c>
      <c r="F42">
        <v>19</v>
      </c>
      <c r="G42">
        <v>191</v>
      </c>
      <c r="H42">
        <v>0</v>
      </c>
      <c r="I42">
        <v>64</v>
      </c>
      <c r="J42">
        <v>0.56999999999999995</v>
      </c>
      <c r="K42">
        <v>13</v>
      </c>
      <c r="L42" t="b">
        <v>0</v>
      </c>
      <c r="M42" t="b">
        <v>0</v>
      </c>
      <c r="N42">
        <v>191</v>
      </c>
      <c r="O42">
        <v>2360</v>
      </c>
      <c r="P42">
        <v>4</v>
      </c>
      <c r="R42" t="s">
        <v>29</v>
      </c>
      <c r="S42" t="b">
        <v>0</v>
      </c>
      <c r="T42" t="b">
        <v>0</v>
      </c>
      <c r="U42" t="b">
        <v>0</v>
      </c>
      <c r="X42">
        <v>191</v>
      </c>
      <c r="Y42">
        <v>2360</v>
      </c>
      <c r="Z42">
        <v>0</v>
      </c>
      <c r="AA42">
        <v>3603.14</v>
      </c>
      <c r="AB42">
        <v>3604.82</v>
      </c>
      <c r="AC42">
        <v>2351</v>
      </c>
      <c r="AD42">
        <v>2294</v>
      </c>
      <c r="AG42">
        <f>AG41</f>
        <v>2351</v>
      </c>
      <c r="AH42">
        <f t="shared" si="21"/>
        <v>1</v>
      </c>
      <c r="AI42" t="str">
        <f t="shared" si="22"/>
        <v>BQO</v>
      </c>
      <c r="AJ42">
        <f t="shared" si="23"/>
        <v>0</v>
      </c>
      <c r="AK42">
        <f t="shared" si="0"/>
        <v>0</v>
      </c>
    </row>
    <row r="43" spans="1:37" x14ac:dyDescent="0.2">
      <c r="A43">
        <v>1223</v>
      </c>
      <c r="B43" t="s">
        <v>792</v>
      </c>
      <c r="C43" t="s">
        <v>281</v>
      </c>
      <c r="D43">
        <v>0</v>
      </c>
      <c r="E43">
        <v>191</v>
      </c>
      <c r="F43">
        <v>19</v>
      </c>
      <c r="G43">
        <v>191</v>
      </c>
      <c r="H43">
        <v>0</v>
      </c>
      <c r="I43">
        <v>64</v>
      </c>
      <c r="J43">
        <v>0.56999999999999995</v>
      </c>
      <c r="K43">
        <v>13</v>
      </c>
      <c r="L43" t="b">
        <v>0</v>
      </c>
      <c r="M43" t="b">
        <v>0</v>
      </c>
      <c r="N43">
        <v>191</v>
      </c>
      <c r="O43">
        <v>2360</v>
      </c>
      <c r="P43">
        <v>4</v>
      </c>
      <c r="Q43" t="b">
        <v>1</v>
      </c>
      <c r="R43" t="s">
        <v>29</v>
      </c>
      <c r="S43" t="b">
        <v>0</v>
      </c>
      <c r="T43" t="b">
        <v>0</v>
      </c>
      <c r="U43" t="b">
        <v>0</v>
      </c>
      <c r="V43" t="s">
        <v>251</v>
      </c>
      <c r="X43">
        <v>191</v>
      </c>
      <c r="Y43">
        <v>2360</v>
      </c>
      <c r="Z43">
        <v>0</v>
      </c>
      <c r="AA43">
        <v>541.07000000000005</v>
      </c>
      <c r="AB43">
        <v>543.39</v>
      </c>
      <c r="AC43">
        <v>3863.96</v>
      </c>
      <c r="AD43">
        <v>3863.96</v>
      </c>
      <c r="AG43">
        <f>AG42</f>
        <v>2351</v>
      </c>
      <c r="AH43">
        <f t="shared" si="21"/>
        <v>1.6435389196086772</v>
      </c>
      <c r="AI43" t="str">
        <f t="shared" si="22"/>
        <v>BQO</v>
      </c>
      <c r="AJ43" t="b">
        <f t="shared" si="23"/>
        <v>1</v>
      </c>
      <c r="AK43" t="str">
        <f t="shared" si="0"/>
        <v>concave</v>
      </c>
    </row>
    <row r="83" spans="34:36" x14ac:dyDescent="0.2">
      <c r="AH83">
        <f>GEOMEAN(AH2,AH7,AH12,AH17,AH22,AH27,AH32,AH37,AH42,AH45,AH50,AH55,AH60,AH65,AH70)</f>
        <v>1.2646968903010389</v>
      </c>
      <c r="AI83" t="s">
        <v>28</v>
      </c>
      <c r="AJ83" t="b">
        <v>1</v>
      </c>
    </row>
    <row r="84" spans="34:36" x14ac:dyDescent="0.2">
      <c r="AH84">
        <f>GEOMEAN(AH3,AH8,AH13,AH18,AH23,AH28,AH33,AH38,AH43,AH46,AH51,AH56,AH61,AH66,AH71)</f>
        <v>1.2889306081527185</v>
      </c>
      <c r="AI84" t="s">
        <v>29</v>
      </c>
      <c r="AJ84" t="b">
        <v>1</v>
      </c>
    </row>
    <row r="85" spans="34:36" x14ac:dyDescent="0.2">
      <c r="AH85" t="e">
        <f>GEOMEAN(AH4,AH9,AH14,AH19,AH24,AH29,AH34,AH39,#REF!,AH47,AH52,AH57,AH62,AH67,AH72)</f>
        <v>#REF!</v>
      </c>
      <c r="AI85" t="s">
        <v>30</v>
      </c>
      <c r="AJ85" t="b">
        <v>1</v>
      </c>
    </row>
    <row r="86" spans="34:36" x14ac:dyDescent="0.2">
      <c r="AH86" t="e">
        <f>GEOMEAN(AH5,AH10,AH15,AH20,AH25,AH30,AH35,AH40,#REF!,AH48,AH53,AH58,AH63,AH68,AH73)</f>
        <v>#REF!</v>
      </c>
      <c r="AI86" t="s">
        <v>31</v>
      </c>
      <c r="AJ86" t="b">
        <v>1</v>
      </c>
    </row>
    <row r="87" spans="34:36" x14ac:dyDescent="0.2">
      <c r="AH87">
        <f>GEOMEAN(AH6,AH11,AH16,AH21,AH26,AH31,AH36,AH41,AH44,AH49,AH54,AH59,AH64,AH69,AH74)</f>
        <v>1.075124874005094</v>
      </c>
      <c r="AI87" t="s">
        <v>29</v>
      </c>
      <c r="AJ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C7D9-659F-4846-AD1F-F577AB789E35}">
  <dimension ref="A1:AQ89"/>
  <sheetViews>
    <sheetView topLeftCell="R1" workbookViewId="0">
      <selection activeCell="AM18" sqref="AM18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s="2" t="s">
        <v>12</v>
      </c>
      <c r="O1" t="s">
        <v>13</v>
      </c>
      <c r="P1" t="s">
        <v>14</v>
      </c>
      <c r="Q1" t="s">
        <v>101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132</v>
      </c>
      <c r="AH1" t="s">
        <v>133</v>
      </c>
      <c r="AI1" t="str">
        <f>R1</f>
        <v>Method</v>
      </c>
      <c r="AJ1" t="str">
        <f>Q1</f>
        <v>Relaxed</v>
      </c>
      <c r="AK1" t="str">
        <f t="shared" ref="AK1:AK25" si="0">V1</f>
        <v>Curvature Type</v>
      </c>
    </row>
    <row r="2" spans="1:43" x14ac:dyDescent="0.2">
      <c r="A2">
        <v>1226</v>
      </c>
      <c r="B2" t="s">
        <v>793</v>
      </c>
      <c r="C2" t="s">
        <v>52</v>
      </c>
      <c r="D2">
        <v>0</v>
      </c>
      <c r="E2">
        <v>157</v>
      </c>
      <c r="F2">
        <v>30</v>
      </c>
      <c r="G2">
        <v>157</v>
      </c>
      <c r="H2">
        <v>5</v>
      </c>
      <c r="I2">
        <v>72</v>
      </c>
      <c r="J2">
        <v>0.64</v>
      </c>
      <c r="K2">
        <v>29</v>
      </c>
      <c r="L2" t="b">
        <v>0</v>
      </c>
      <c r="M2" t="b">
        <v>0</v>
      </c>
      <c r="N2">
        <v>157</v>
      </c>
      <c r="O2">
        <v>3541</v>
      </c>
      <c r="P2">
        <v>4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157</v>
      </c>
      <c r="Y2">
        <v>3541</v>
      </c>
      <c r="Z2">
        <v>0</v>
      </c>
      <c r="AA2">
        <v>0.93</v>
      </c>
      <c r="AB2">
        <v>2.14</v>
      </c>
      <c r="AC2">
        <v>3541</v>
      </c>
      <c r="AD2">
        <v>3541</v>
      </c>
      <c r="AG2">
        <f>MIN(AC2:AC7)</f>
        <v>3295.91</v>
      </c>
      <c r="AH2">
        <f>AC2/AG2</f>
        <v>1.0743618606090579</v>
      </c>
      <c r="AI2" t="str">
        <f>R2</f>
        <v>A-MILO</v>
      </c>
      <c r="AJ2" t="b">
        <f>Q2</f>
        <v>1</v>
      </c>
      <c r="AK2">
        <f t="shared" si="0"/>
        <v>0</v>
      </c>
      <c r="AN2">
        <f>GEOMEAN(AH2,AH8,AH14,AH20,AH26,AH32,AH38,AH44,AH50,AH56)</f>
        <v>1.1023429726015612</v>
      </c>
      <c r="AO2" t="s">
        <v>28</v>
      </c>
      <c r="AP2" t="b">
        <v>1</v>
      </c>
      <c r="AQ2">
        <f>AK2</f>
        <v>0</v>
      </c>
    </row>
    <row r="3" spans="1:43" x14ac:dyDescent="0.2">
      <c r="A3">
        <v>1227</v>
      </c>
      <c r="B3" t="s">
        <v>794</v>
      </c>
      <c r="C3" t="s">
        <v>52</v>
      </c>
      <c r="D3">
        <v>0</v>
      </c>
      <c r="E3">
        <v>157</v>
      </c>
      <c r="F3">
        <v>30</v>
      </c>
      <c r="G3">
        <v>157</v>
      </c>
      <c r="H3">
        <v>5</v>
      </c>
      <c r="I3">
        <v>72</v>
      </c>
      <c r="J3">
        <v>0.64</v>
      </c>
      <c r="K3">
        <v>29</v>
      </c>
      <c r="L3" t="b">
        <v>0</v>
      </c>
      <c r="M3" t="b">
        <v>0</v>
      </c>
      <c r="N3">
        <v>157</v>
      </c>
      <c r="O3">
        <v>3541</v>
      </c>
      <c r="P3">
        <v>4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157</v>
      </c>
      <c r="Y3">
        <v>3541</v>
      </c>
      <c r="Z3">
        <v>0</v>
      </c>
      <c r="AA3">
        <v>3600.21</v>
      </c>
      <c r="AB3">
        <v>3601.57</v>
      </c>
      <c r="AC3">
        <v>3353.74</v>
      </c>
      <c r="AD3">
        <v>3268.25</v>
      </c>
      <c r="AG3">
        <f>AG2</f>
        <v>3295.91</v>
      </c>
      <c r="AH3">
        <f t="shared" ref="AH3:AH7" si="1">AC3/AG3</f>
        <v>1.0175459888164422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6" si="4">GEOMEAN(AH3,AH9,AH15,AH21,AH27,AH33,AH39,AH45,AH51,AH57)</f>
        <v>1.0389694107071019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1228</v>
      </c>
      <c r="B4" t="s">
        <v>795</v>
      </c>
      <c r="C4" t="s">
        <v>52</v>
      </c>
      <c r="D4">
        <v>0</v>
      </c>
      <c r="E4">
        <v>157</v>
      </c>
      <c r="F4">
        <v>30</v>
      </c>
      <c r="G4">
        <v>157</v>
      </c>
      <c r="H4">
        <v>5</v>
      </c>
      <c r="I4">
        <v>67</v>
      </c>
      <c r="J4">
        <v>0.64</v>
      </c>
      <c r="K4">
        <v>29</v>
      </c>
      <c r="L4" t="b">
        <v>0</v>
      </c>
      <c r="M4" t="b">
        <v>0</v>
      </c>
      <c r="N4">
        <v>157</v>
      </c>
      <c r="O4">
        <v>3541</v>
      </c>
      <c r="P4">
        <v>4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157</v>
      </c>
      <c r="Y4">
        <v>3541</v>
      </c>
      <c r="Z4">
        <v>0</v>
      </c>
      <c r="AA4">
        <v>439.4</v>
      </c>
      <c r="AB4">
        <v>440.51</v>
      </c>
      <c r="AC4">
        <v>3295.91</v>
      </c>
      <c r="AD4">
        <v>3295.91</v>
      </c>
      <c r="AG4">
        <f>AG3</f>
        <v>3295.91</v>
      </c>
      <c r="AH4">
        <f t="shared" si="1"/>
        <v>1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si="4"/>
        <v>1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1229</v>
      </c>
      <c r="B5" t="s">
        <v>796</v>
      </c>
      <c r="C5" t="s">
        <v>52</v>
      </c>
      <c r="D5">
        <v>0</v>
      </c>
      <c r="E5">
        <v>157</v>
      </c>
      <c r="F5">
        <v>30</v>
      </c>
      <c r="G5">
        <v>157</v>
      </c>
      <c r="H5">
        <v>5</v>
      </c>
      <c r="I5">
        <v>72</v>
      </c>
      <c r="J5">
        <v>0.64</v>
      </c>
      <c r="K5">
        <v>29</v>
      </c>
      <c r="L5" t="b">
        <v>0</v>
      </c>
      <c r="M5" t="b">
        <v>0</v>
      </c>
      <c r="N5">
        <v>157</v>
      </c>
      <c r="O5">
        <v>3541</v>
      </c>
      <c r="P5">
        <v>4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157</v>
      </c>
      <c r="Y5">
        <v>3541</v>
      </c>
      <c r="Z5">
        <v>0</v>
      </c>
      <c r="AA5">
        <v>3531.33</v>
      </c>
      <c r="AB5">
        <v>3538.27</v>
      </c>
      <c r="AC5">
        <v>3498.69</v>
      </c>
      <c r="AD5">
        <v>3498.69</v>
      </c>
      <c r="AG5">
        <f>AG4</f>
        <v>3295.91</v>
      </c>
      <c r="AH5">
        <f t="shared" si="1"/>
        <v>1.0615247382361777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4"/>
        <v>1.0938201447550222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1230</v>
      </c>
      <c r="B6" t="s">
        <v>797</v>
      </c>
      <c r="C6" t="s">
        <v>214</v>
      </c>
      <c r="D6">
        <v>0</v>
      </c>
      <c r="E6">
        <v>157</v>
      </c>
      <c r="F6">
        <v>30</v>
      </c>
      <c r="G6">
        <v>157</v>
      </c>
      <c r="H6">
        <v>5</v>
      </c>
      <c r="I6">
        <v>67</v>
      </c>
      <c r="J6">
        <v>0.64</v>
      </c>
      <c r="K6">
        <v>29</v>
      </c>
      <c r="L6" t="b">
        <v>0</v>
      </c>
      <c r="M6" t="b">
        <v>0</v>
      </c>
      <c r="N6">
        <v>157</v>
      </c>
      <c r="O6">
        <v>3541</v>
      </c>
      <c r="P6">
        <v>4</v>
      </c>
      <c r="R6" t="s">
        <v>29</v>
      </c>
      <c r="S6" t="b">
        <v>0</v>
      </c>
      <c r="T6" t="b">
        <v>0</v>
      </c>
      <c r="U6" t="b">
        <v>0</v>
      </c>
      <c r="X6">
        <v>157</v>
      </c>
      <c r="Y6">
        <v>3541</v>
      </c>
      <c r="Z6">
        <v>0</v>
      </c>
      <c r="AA6">
        <v>3600.24</v>
      </c>
      <c r="AB6">
        <v>3601.76</v>
      </c>
      <c r="AC6">
        <v>3350</v>
      </c>
      <c r="AD6">
        <v>3290</v>
      </c>
      <c r="AG6">
        <f>AG5</f>
        <v>3295.91</v>
      </c>
      <c r="AH6">
        <f t="shared" si="1"/>
        <v>1.0164112490935735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1.0413867637236447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1231</v>
      </c>
      <c r="B7" t="s">
        <v>798</v>
      </c>
      <c r="C7" t="s">
        <v>265</v>
      </c>
      <c r="D7">
        <v>0</v>
      </c>
      <c r="E7">
        <v>157</v>
      </c>
      <c r="F7">
        <v>30</v>
      </c>
      <c r="G7">
        <v>157</v>
      </c>
      <c r="H7">
        <v>5</v>
      </c>
      <c r="I7">
        <v>67</v>
      </c>
      <c r="J7">
        <v>0.64</v>
      </c>
      <c r="K7">
        <v>29</v>
      </c>
      <c r="L7" t="b">
        <v>0</v>
      </c>
      <c r="M7" t="b">
        <v>0</v>
      </c>
      <c r="N7">
        <v>157</v>
      </c>
      <c r="O7">
        <v>3541</v>
      </c>
      <c r="P7">
        <v>4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251</v>
      </c>
      <c r="X7">
        <v>157</v>
      </c>
      <c r="Y7">
        <v>3541</v>
      </c>
      <c r="Z7">
        <v>0</v>
      </c>
      <c r="AA7">
        <v>294.51</v>
      </c>
      <c r="AB7">
        <v>297.27</v>
      </c>
      <c r="AC7">
        <v>5815.59</v>
      </c>
      <c r="AD7">
        <v>5815.59</v>
      </c>
      <c r="AG7">
        <f>AG6</f>
        <v>3295.91</v>
      </c>
      <c r="AH7">
        <f t="shared" si="1"/>
        <v>1.7644868943630136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>GEOMEAN(AH7,AN15,AH19,AH25,AH31,AH37,AH43,AH49,AH55,AH61)</f>
        <v>1.4399780457025653</v>
      </c>
      <c r="AO7" t="s">
        <v>29</v>
      </c>
      <c r="AP7" t="b">
        <v>1</v>
      </c>
      <c r="AQ7" t="str">
        <f t="shared" si="5"/>
        <v>concave</v>
      </c>
    </row>
    <row r="8" spans="1:43" x14ac:dyDescent="0.2">
      <c r="A8">
        <v>1233</v>
      </c>
      <c r="B8" t="s">
        <v>799</v>
      </c>
      <c r="C8" t="s">
        <v>53</v>
      </c>
      <c r="D8">
        <v>0</v>
      </c>
      <c r="E8">
        <v>160</v>
      </c>
      <c r="F8">
        <v>25</v>
      </c>
      <c r="G8">
        <v>160</v>
      </c>
      <c r="H8">
        <v>0</v>
      </c>
      <c r="I8">
        <v>95</v>
      </c>
      <c r="J8">
        <v>0.6</v>
      </c>
      <c r="K8">
        <v>20</v>
      </c>
      <c r="L8" t="b">
        <v>0</v>
      </c>
      <c r="M8" t="b">
        <v>0</v>
      </c>
      <c r="N8">
        <v>160</v>
      </c>
      <c r="O8">
        <v>2544</v>
      </c>
      <c r="P8">
        <v>4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160</v>
      </c>
      <c r="Y8">
        <v>2544</v>
      </c>
      <c r="Z8">
        <v>0</v>
      </c>
      <c r="AA8">
        <v>0.68</v>
      </c>
      <c r="AB8">
        <v>1.77</v>
      </c>
      <c r="AC8">
        <v>276449</v>
      </c>
      <c r="AD8">
        <v>276449</v>
      </c>
      <c r="AG8">
        <f>MIN(AC8:AC13)</f>
        <v>259581.6</v>
      </c>
      <c r="AH8">
        <f>AC8/AG8</f>
        <v>1.0649791818834617</v>
      </c>
      <c r="AI8" t="str">
        <f>R8</f>
        <v>A-MILO</v>
      </c>
      <c r="AJ8" t="b">
        <f>Q8</f>
        <v>1</v>
      </c>
      <c r="AK8">
        <f t="shared" si="0"/>
        <v>0</v>
      </c>
    </row>
    <row r="9" spans="1:43" x14ac:dyDescent="0.2">
      <c r="A9">
        <v>1234</v>
      </c>
      <c r="B9" t="s">
        <v>800</v>
      </c>
      <c r="C9" t="s">
        <v>53</v>
      </c>
      <c r="D9">
        <v>0</v>
      </c>
      <c r="E9">
        <v>160</v>
      </c>
      <c r="F9">
        <v>25</v>
      </c>
      <c r="G9">
        <v>160</v>
      </c>
      <c r="H9">
        <v>0</v>
      </c>
      <c r="I9">
        <v>95</v>
      </c>
      <c r="J9">
        <v>0.6</v>
      </c>
      <c r="K9">
        <v>20</v>
      </c>
      <c r="L9" t="b">
        <v>0</v>
      </c>
      <c r="M9" t="b">
        <v>0</v>
      </c>
      <c r="N9">
        <v>160</v>
      </c>
      <c r="O9">
        <v>2544</v>
      </c>
      <c r="P9">
        <v>4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160</v>
      </c>
      <c r="Y9">
        <v>2544</v>
      </c>
      <c r="Z9">
        <v>0</v>
      </c>
      <c r="AA9">
        <v>3600.22</v>
      </c>
      <c r="AB9">
        <v>3601.27</v>
      </c>
      <c r="AC9">
        <v>271653.68</v>
      </c>
      <c r="AD9">
        <v>242938.56</v>
      </c>
      <c r="AG9">
        <f>AG8</f>
        <v>259581.6</v>
      </c>
      <c r="AH9">
        <f t="shared" ref="AH9:AH13" si="6">AC9/AG9</f>
        <v>1.0465059156735299</v>
      </c>
      <c r="AI9" t="str">
        <f t="shared" ref="AI9:AI13" si="7">R9</f>
        <v>BQO</v>
      </c>
      <c r="AJ9" t="b">
        <f t="shared" ref="AJ9:AJ13" si="8">Q9</f>
        <v>1</v>
      </c>
      <c r="AK9">
        <f t="shared" si="0"/>
        <v>0</v>
      </c>
    </row>
    <row r="10" spans="1:43" x14ac:dyDescent="0.2">
      <c r="A10">
        <v>1235</v>
      </c>
      <c r="B10" t="s">
        <v>801</v>
      </c>
      <c r="C10" t="s">
        <v>53</v>
      </c>
      <c r="D10">
        <v>0</v>
      </c>
      <c r="E10">
        <v>160</v>
      </c>
      <c r="F10">
        <v>25</v>
      </c>
      <c r="G10">
        <v>160</v>
      </c>
      <c r="H10">
        <v>0</v>
      </c>
      <c r="I10">
        <v>95</v>
      </c>
      <c r="J10">
        <v>0.6</v>
      </c>
      <c r="K10">
        <v>20</v>
      </c>
      <c r="L10" t="b">
        <v>0</v>
      </c>
      <c r="M10" t="b">
        <v>0</v>
      </c>
      <c r="N10">
        <v>160</v>
      </c>
      <c r="O10">
        <v>2544</v>
      </c>
      <c r="P10">
        <v>4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160</v>
      </c>
      <c r="Y10">
        <v>2544</v>
      </c>
      <c r="Z10">
        <v>0</v>
      </c>
      <c r="AA10">
        <v>356.94</v>
      </c>
      <c r="AB10">
        <v>358.01</v>
      </c>
      <c r="AC10">
        <v>259581.6</v>
      </c>
      <c r="AD10">
        <v>259581.6</v>
      </c>
      <c r="AG10">
        <f>AG9</f>
        <v>259581.6</v>
      </c>
      <c r="AH10">
        <f t="shared" si="6"/>
        <v>1</v>
      </c>
      <c r="AI10" t="str">
        <f t="shared" si="7"/>
        <v>MISDO</v>
      </c>
      <c r="AJ10" t="b">
        <f t="shared" si="8"/>
        <v>1</v>
      </c>
      <c r="AK10">
        <f t="shared" si="0"/>
        <v>0</v>
      </c>
    </row>
    <row r="11" spans="1:43" x14ac:dyDescent="0.2">
      <c r="A11">
        <v>1236</v>
      </c>
      <c r="B11" t="s">
        <v>802</v>
      </c>
      <c r="C11" t="s">
        <v>53</v>
      </c>
      <c r="D11">
        <v>0</v>
      </c>
      <c r="E11">
        <v>160</v>
      </c>
      <c r="F11">
        <v>25</v>
      </c>
      <c r="G11">
        <v>160</v>
      </c>
      <c r="H11">
        <v>0</v>
      </c>
      <c r="I11">
        <v>95</v>
      </c>
      <c r="J11">
        <v>0.6</v>
      </c>
      <c r="K11">
        <v>20</v>
      </c>
      <c r="L11" t="b">
        <v>0</v>
      </c>
      <c r="M11" t="b">
        <v>0</v>
      </c>
      <c r="N11">
        <v>160</v>
      </c>
      <c r="O11">
        <v>2544</v>
      </c>
      <c r="P11">
        <v>4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160</v>
      </c>
      <c r="Y11">
        <v>2544</v>
      </c>
      <c r="Z11">
        <v>0</v>
      </c>
      <c r="AA11">
        <v>6446.71</v>
      </c>
      <c r="AB11">
        <v>6454.49</v>
      </c>
      <c r="AC11">
        <v>275971.13</v>
      </c>
      <c r="AD11">
        <v>275971.13</v>
      </c>
      <c r="AG11">
        <f>AG10</f>
        <v>259581.6</v>
      </c>
      <c r="AH11">
        <f t="shared" si="6"/>
        <v>1.0631382578734394</v>
      </c>
      <c r="AI11" t="str">
        <f t="shared" si="7"/>
        <v>RP-MILO</v>
      </c>
      <c r="AJ11" t="b">
        <f t="shared" si="8"/>
        <v>1</v>
      </c>
      <c r="AK11">
        <f t="shared" si="0"/>
        <v>0</v>
      </c>
    </row>
    <row r="12" spans="1:43" x14ac:dyDescent="0.2">
      <c r="A12">
        <v>1237</v>
      </c>
      <c r="B12" t="s">
        <v>803</v>
      </c>
      <c r="C12" t="s">
        <v>215</v>
      </c>
      <c r="D12">
        <v>0</v>
      </c>
      <c r="E12">
        <v>160</v>
      </c>
      <c r="F12">
        <v>25</v>
      </c>
      <c r="G12">
        <v>160</v>
      </c>
      <c r="H12">
        <v>0</v>
      </c>
      <c r="I12">
        <v>95</v>
      </c>
      <c r="J12">
        <v>0.6</v>
      </c>
      <c r="K12">
        <v>20</v>
      </c>
      <c r="L12" t="b">
        <v>0</v>
      </c>
      <c r="M12" t="b">
        <v>0</v>
      </c>
      <c r="N12">
        <v>160</v>
      </c>
      <c r="O12">
        <v>2544</v>
      </c>
      <c r="P12">
        <v>4</v>
      </c>
      <c r="R12" t="s">
        <v>29</v>
      </c>
      <c r="S12" t="b">
        <v>0</v>
      </c>
      <c r="T12" t="b">
        <v>0</v>
      </c>
      <c r="U12" t="b">
        <v>0</v>
      </c>
      <c r="X12">
        <v>160</v>
      </c>
      <c r="Y12">
        <v>2544</v>
      </c>
      <c r="Z12">
        <v>0</v>
      </c>
      <c r="AA12">
        <v>3600.18</v>
      </c>
      <c r="AB12">
        <v>3601.5</v>
      </c>
      <c r="AC12">
        <v>267480</v>
      </c>
      <c r="AD12">
        <v>245242</v>
      </c>
      <c r="AG12">
        <f>AG11</f>
        <v>259581.6</v>
      </c>
      <c r="AH12">
        <f t="shared" si="6"/>
        <v>1.0304274262890745</v>
      </c>
      <c r="AI12" t="str">
        <f t="shared" si="7"/>
        <v>BQO</v>
      </c>
      <c r="AJ12">
        <f t="shared" si="8"/>
        <v>0</v>
      </c>
      <c r="AK12">
        <f t="shared" si="0"/>
        <v>0</v>
      </c>
    </row>
    <row r="13" spans="1:43" x14ac:dyDescent="0.2">
      <c r="A13">
        <v>1238</v>
      </c>
      <c r="B13" t="s">
        <v>804</v>
      </c>
      <c r="C13" t="s">
        <v>266</v>
      </c>
      <c r="D13">
        <v>0</v>
      </c>
      <c r="E13">
        <v>160</v>
      </c>
      <c r="F13">
        <v>25</v>
      </c>
      <c r="G13">
        <v>160</v>
      </c>
      <c r="H13">
        <v>0</v>
      </c>
      <c r="I13">
        <v>95</v>
      </c>
      <c r="J13">
        <v>0.6</v>
      </c>
      <c r="K13">
        <v>20</v>
      </c>
      <c r="L13" t="b">
        <v>0</v>
      </c>
      <c r="M13" t="b">
        <v>0</v>
      </c>
      <c r="N13">
        <v>160</v>
      </c>
      <c r="O13">
        <v>2544</v>
      </c>
      <c r="P13">
        <v>4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251</v>
      </c>
      <c r="X13">
        <v>160</v>
      </c>
      <c r="Y13">
        <v>2544</v>
      </c>
      <c r="Z13">
        <v>0</v>
      </c>
      <c r="AA13">
        <v>270.56</v>
      </c>
      <c r="AB13">
        <v>272.86</v>
      </c>
      <c r="AC13">
        <v>330609.48</v>
      </c>
      <c r="AD13">
        <v>330609.48</v>
      </c>
      <c r="AG13">
        <f>AG12</f>
        <v>259581.6</v>
      </c>
      <c r="AH13">
        <f t="shared" si="6"/>
        <v>1.2736244787766158</v>
      </c>
      <c r="AI13" t="str">
        <f t="shared" si="7"/>
        <v>BQO</v>
      </c>
      <c r="AJ13" t="b">
        <f t="shared" si="8"/>
        <v>1</v>
      </c>
      <c r="AK13" t="str">
        <f t="shared" si="0"/>
        <v>concave</v>
      </c>
    </row>
    <row r="14" spans="1:43" x14ac:dyDescent="0.2">
      <c r="A14">
        <v>1239</v>
      </c>
      <c r="B14" t="s">
        <v>805</v>
      </c>
      <c r="C14" t="s">
        <v>54</v>
      </c>
      <c r="D14">
        <v>0</v>
      </c>
      <c r="E14">
        <v>160</v>
      </c>
      <c r="F14">
        <v>25</v>
      </c>
      <c r="G14">
        <v>160</v>
      </c>
      <c r="H14">
        <v>0</v>
      </c>
      <c r="I14">
        <v>95</v>
      </c>
      <c r="J14">
        <v>0.6</v>
      </c>
      <c r="K14">
        <v>20</v>
      </c>
      <c r="L14" t="b">
        <v>0</v>
      </c>
      <c r="M14" t="b">
        <v>0</v>
      </c>
      <c r="N14">
        <v>160</v>
      </c>
      <c r="O14">
        <v>2544</v>
      </c>
      <c r="P14">
        <v>4</v>
      </c>
      <c r="Q14" t="b">
        <v>1</v>
      </c>
      <c r="R14" t="s">
        <v>28</v>
      </c>
      <c r="S14" t="b">
        <v>0</v>
      </c>
      <c r="T14" t="b">
        <v>0</v>
      </c>
      <c r="U14" t="b">
        <v>0</v>
      </c>
      <c r="X14">
        <v>160</v>
      </c>
      <c r="Y14">
        <v>2544</v>
      </c>
      <c r="Z14">
        <v>0</v>
      </c>
      <c r="AA14">
        <v>0.76</v>
      </c>
      <c r="AB14">
        <v>1.9</v>
      </c>
      <c r="AC14">
        <v>277223</v>
      </c>
      <c r="AD14">
        <v>277223</v>
      </c>
      <c r="AG14">
        <f>MIN(AC14:AC19)</f>
        <v>258921.38</v>
      </c>
      <c r="AH14">
        <f>AC14/AG14</f>
        <v>1.0706840817857528</v>
      </c>
      <c r="AI14" t="str">
        <f>R14</f>
        <v>A-MILO</v>
      </c>
      <c r="AJ14" t="b">
        <f>Q14</f>
        <v>1</v>
      </c>
      <c r="AK14">
        <f t="shared" si="0"/>
        <v>0</v>
      </c>
    </row>
    <row r="15" spans="1:43" x14ac:dyDescent="0.2">
      <c r="A15">
        <v>1240</v>
      </c>
      <c r="B15" t="s">
        <v>806</v>
      </c>
      <c r="C15" t="s">
        <v>54</v>
      </c>
      <c r="D15">
        <v>0</v>
      </c>
      <c r="E15">
        <v>160</v>
      </c>
      <c r="F15">
        <v>25</v>
      </c>
      <c r="G15">
        <v>160</v>
      </c>
      <c r="H15">
        <v>0</v>
      </c>
      <c r="I15">
        <v>95</v>
      </c>
      <c r="J15">
        <v>0.6</v>
      </c>
      <c r="K15">
        <v>20</v>
      </c>
      <c r="L15" t="b">
        <v>0</v>
      </c>
      <c r="M15" t="b">
        <v>0</v>
      </c>
      <c r="N15">
        <v>160</v>
      </c>
      <c r="O15">
        <v>2544</v>
      </c>
      <c r="P15">
        <v>4</v>
      </c>
      <c r="Q15" t="b">
        <v>1</v>
      </c>
      <c r="R15" t="s">
        <v>29</v>
      </c>
      <c r="S15" t="b">
        <v>0</v>
      </c>
      <c r="T15" t="b">
        <v>0</v>
      </c>
      <c r="U15" t="b">
        <v>0</v>
      </c>
      <c r="X15">
        <v>160</v>
      </c>
      <c r="Y15">
        <v>2544</v>
      </c>
      <c r="Z15">
        <v>0</v>
      </c>
      <c r="AA15">
        <v>3600.28</v>
      </c>
      <c r="AB15">
        <v>3601.4</v>
      </c>
      <c r="AC15">
        <v>271404.84000000003</v>
      </c>
      <c r="AD15">
        <v>243306.29</v>
      </c>
      <c r="AG15">
        <f>AG14</f>
        <v>258921.38</v>
      </c>
      <c r="AH15">
        <f t="shared" ref="AH15:AH19" si="9">AC15/AG15</f>
        <v>1.0482133225151202</v>
      </c>
      <c r="AI15" t="str">
        <f t="shared" ref="AI15:AI19" si="10">R15</f>
        <v>BQO</v>
      </c>
      <c r="AJ15" t="b">
        <f t="shared" ref="AJ15:AJ19" si="11">Q15</f>
        <v>1</v>
      </c>
      <c r="AK15">
        <f t="shared" si="0"/>
        <v>0</v>
      </c>
    </row>
    <row r="16" spans="1:43" x14ac:dyDescent="0.2">
      <c r="A16">
        <v>1241</v>
      </c>
      <c r="B16" t="s">
        <v>807</v>
      </c>
      <c r="C16" t="s">
        <v>54</v>
      </c>
      <c r="D16">
        <v>0</v>
      </c>
      <c r="E16">
        <v>160</v>
      </c>
      <c r="F16">
        <v>25</v>
      </c>
      <c r="G16">
        <v>160</v>
      </c>
      <c r="H16">
        <v>0</v>
      </c>
      <c r="I16">
        <v>95</v>
      </c>
      <c r="J16">
        <v>0.6</v>
      </c>
      <c r="K16">
        <v>20</v>
      </c>
      <c r="L16" t="b">
        <v>0</v>
      </c>
      <c r="M16" t="b">
        <v>0</v>
      </c>
      <c r="N16">
        <v>160</v>
      </c>
      <c r="O16">
        <v>2544</v>
      </c>
      <c r="P16">
        <v>4</v>
      </c>
      <c r="Q16" t="b">
        <v>1</v>
      </c>
      <c r="R16" t="s">
        <v>30</v>
      </c>
      <c r="S16" t="b">
        <v>0</v>
      </c>
      <c r="T16" t="b">
        <v>0</v>
      </c>
      <c r="U16" t="b">
        <v>0</v>
      </c>
      <c r="X16">
        <v>160</v>
      </c>
      <c r="Y16">
        <v>2544</v>
      </c>
      <c r="Z16">
        <v>0</v>
      </c>
      <c r="AA16">
        <v>416.04</v>
      </c>
      <c r="AB16">
        <v>417.16</v>
      </c>
      <c r="AC16">
        <v>258921.38</v>
      </c>
      <c r="AD16">
        <v>258921.38</v>
      </c>
      <c r="AG16">
        <f>AG15</f>
        <v>258921.38</v>
      </c>
      <c r="AH16">
        <f t="shared" si="9"/>
        <v>1</v>
      </c>
      <c r="AI16" t="str">
        <f t="shared" si="10"/>
        <v>MISDO</v>
      </c>
      <c r="AJ16" t="b">
        <f t="shared" si="11"/>
        <v>1</v>
      </c>
      <c r="AK16">
        <f t="shared" si="0"/>
        <v>0</v>
      </c>
    </row>
    <row r="17" spans="1:37" x14ac:dyDescent="0.2">
      <c r="A17">
        <v>1242</v>
      </c>
      <c r="B17" t="s">
        <v>808</v>
      </c>
      <c r="C17" t="s">
        <v>54</v>
      </c>
      <c r="D17">
        <v>0</v>
      </c>
      <c r="E17">
        <v>160</v>
      </c>
      <c r="F17">
        <v>25</v>
      </c>
      <c r="G17">
        <v>160</v>
      </c>
      <c r="H17">
        <v>0</v>
      </c>
      <c r="I17">
        <v>95</v>
      </c>
      <c r="J17">
        <v>0.6</v>
      </c>
      <c r="K17">
        <v>20</v>
      </c>
      <c r="L17" t="b">
        <v>0</v>
      </c>
      <c r="M17" t="b">
        <v>0</v>
      </c>
      <c r="N17">
        <v>160</v>
      </c>
      <c r="O17">
        <v>2544</v>
      </c>
      <c r="P17">
        <v>4</v>
      </c>
      <c r="Q17" t="b">
        <v>1</v>
      </c>
      <c r="R17" t="s">
        <v>31</v>
      </c>
      <c r="S17" t="b">
        <v>0</v>
      </c>
      <c r="T17" t="b">
        <v>0</v>
      </c>
      <c r="U17" t="b">
        <v>0</v>
      </c>
      <c r="X17">
        <v>160</v>
      </c>
      <c r="Y17">
        <v>2544</v>
      </c>
      <c r="Z17">
        <v>0</v>
      </c>
      <c r="AA17">
        <v>4179.42</v>
      </c>
      <c r="AB17">
        <v>4186.34</v>
      </c>
      <c r="AC17">
        <v>276098.34000000003</v>
      </c>
      <c r="AD17">
        <v>276098.34000000003</v>
      </c>
      <c r="AG17">
        <f>AG16</f>
        <v>258921.38</v>
      </c>
      <c r="AH17">
        <f t="shared" si="9"/>
        <v>1.0663404466637711</v>
      </c>
      <c r="AI17" t="str">
        <f t="shared" si="10"/>
        <v>RP-MILO</v>
      </c>
      <c r="AJ17" t="b">
        <f t="shared" si="11"/>
        <v>1</v>
      </c>
      <c r="AK17">
        <f t="shared" si="0"/>
        <v>0</v>
      </c>
    </row>
    <row r="18" spans="1:37" x14ac:dyDescent="0.2">
      <c r="A18">
        <v>1243</v>
      </c>
      <c r="B18" t="s">
        <v>809</v>
      </c>
      <c r="C18" t="s">
        <v>216</v>
      </c>
      <c r="D18">
        <v>0</v>
      </c>
      <c r="E18">
        <v>160</v>
      </c>
      <c r="F18">
        <v>25</v>
      </c>
      <c r="G18">
        <v>160</v>
      </c>
      <c r="H18">
        <v>0</v>
      </c>
      <c r="I18">
        <v>95</v>
      </c>
      <c r="J18">
        <v>0.6</v>
      </c>
      <c r="K18">
        <v>20</v>
      </c>
      <c r="L18" t="b">
        <v>0</v>
      </c>
      <c r="M18" t="b">
        <v>0</v>
      </c>
      <c r="N18">
        <v>160</v>
      </c>
      <c r="O18">
        <v>2544</v>
      </c>
      <c r="P18">
        <v>4</v>
      </c>
      <c r="R18" t="s">
        <v>29</v>
      </c>
      <c r="S18" t="b">
        <v>0</v>
      </c>
      <c r="T18" t="b">
        <v>0</v>
      </c>
      <c r="U18" t="b">
        <v>0</v>
      </c>
      <c r="X18">
        <v>160</v>
      </c>
      <c r="Y18">
        <v>2544</v>
      </c>
      <c r="Z18">
        <v>0</v>
      </c>
      <c r="AA18">
        <v>3600.23</v>
      </c>
      <c r="AB18">
        <v>3601.77</v>
      </c>
      <c r="AC18">
        <v>268489</v>
      </c>
      <c r="AD18">
        <v>244192</v>
      </c>
      <c r="AG18">
        <f>AG17</f>
        <v>258921.38</v>
      </c>
      <c r="AH18">
        <f t="shared" si="9"/>
        <v>1.0369518345684701</v>
      </c>
      <c r="AI18" t="str">
        <f t="shared" si="10"/>
        <v>BQO</v>
      </c>
      <c r="AJ18">
        <f t="shared" si="11"/>
        <v>0</v>
      </c>
      <c r="AK18">
        <f t="shared" si="0"/>
        <v>0</v>
      </c>
    </row>
    <row r="19" spans="1:37" x14ac:dyDescent="0.2">
      <c r="A19">
        <v>1244</v>
      </c>
      <c r="B19" t="s">
        <v>810</v>
      </c>
      <c r="C19" t="s">
        <v>267</v>
      </c>
      <c r="D19">
        <v>0</v>
      </c>
      <c r="E19">
        <v>160</v>
      </c>
      <c r="F19">
        <v>25</v>
      </c>
      <c r="G19">
        <v>160</v>
      </c>
      <c r="H19">
        <v>0</v>
      </c>
      <c r="I19">
        <v>95</v>
      </c>
      <c r="J19">
        <v>0.6</v>
      </c>
      <c r="K19">
        <v>20</v>
      </c>
      <c r="L19" t="b">
        <v>0</v>
      </c>
      <c r="M19" t="b">
        <v>0</v>
      </c>
      <c r="N19">
        <v>160</v>
      </c>
      <c r="O19">
        <v>2544</v>
      </c>
      <c r="P19">
        <v>4</v>
      </c>
      <c r="Q19" t="b">
        <v>1</v>
      </c>
      <c r="R19" t="s">
        <v>29</v>
      </c>
      <c r="S19" t="b">
        <v>0</v>
      </c>
      <c r="T19" t="b">
        <v>0</v>
      </c>
      <c r="U19" t="b">
        <v>0</v>
      </c>
      <c r="V19" t="s">
        <v>251</v>
      </c>
      <c r="X19">
        <v>160</v>
      </c>
      <c r="Y19">
        <v>2544</v>
      </c>
      <c r="Z19">
        <v>0</v>
      </c>
      <c r="AA19">
        <v>286.86</v>
      </c>
      <c r="AB19">
        <v>289.64999999999998</v>
      </c>
      <c r="AC19">
        <v>325472.73</v>
      </c>
      <c r="AD19">
        <v>325472.73</v>
      </c>
      <c r="AG19">
        <f>AG18</f>
        <v>258921.38</v>
      </c>
      <c r="AH19">
        <f t="shared" si="9"/>
        <v>1.2570330422308114</v>
      </c>
      <c r="AI19" t="str">
        <f t="shared" si="10"/>
        <v>BQO</v>
      </c>
      <c r="AJ19" t="b">
        <f t="shared" si="11"/>
        <v>1</v>
      </c>
      <c r="AK19" t="str">
        <f t="shared" si="0"/>
        <v>concave</v>
      </c>
    </row>
    <row r="20" spans="1:37" x14ac:dyDescent="0.2">
      <c r="A20">
        <v>1245</v>
      </c>
      <c r="B20" t="s">
        <v>811</v>
      </c>
      <c r="C20" t="s">
        <v>55</v>
      </c>
      <c r="D20">
        <v>0</v>
      </c>
      <c r="E20">
        <v>160</v>
      </c>
      <c r="F20">
        <v>25</v>
      </c>
      <c r="G20">
        <v>160</v>
      </c>
      <c r="H20">
        <v>0</v>
      </c>
      <c r="I20">
        <v>98</v>
      </c>
      <c r="J20">
        <v>0.6</v>
      </c>
      <c r="K20">
        <v>20</v>
      </c>
      <c r="L20" t="b">
        <v>0</v>
      </c>
      <c r="M20" t="b">
        <v>0</v>
      </c>
      <c r="N20">
        <v>160</v>
      </c>
      <c r="O20">
        <v>2544</v>
      </c>
      <c r="P20">
        <v>4</v>
      </c>
      <c r="Q20" t="b">
        <v>1</v>
      </c>
      <c r="R20" t="s">
        <v>28</v>
      </c>
      <c r="S20" t="b">
        <v>0</v>
      </c>
      <c r="T20" t="b">
        <v>0</v>
      </c>
      <c r="U20" t="b">
        <v>0</v>
      </c>
      <c r="X20">
        <v>160</v>
      </c>
      <c r="Y20">
        <v>2544</v>
      </c>
      <c r="Z20">
        <v>0</v>
      </c>
      <c r="AA20">
        <v>0.7</v>
      </c>
      <c r="AB20">
        <v>1.79</v>
      </c>
      <c r="AC20">
        <v>277164</v>
      </c>
      <c r="AD20">
        <v>277164</v>
      </c>
      <c r="AG20">
        <f>MIN(AC20:AC25)</f>
        <v>258536.72</v>
      </c>
      <c r="AH20">
        <f>AC20/AG20</f>
        <v>1.0720488756877553</v>
      </c>
      <c r="AI20" t="str">
        <f>R20</f>
        <v>A-MILO</v>
      </c>
      <c r="AJ20" t="b">
        <f>Q20</f>
        <v>1</v>
      </c>
      <c r="AK20">
        <f t="shared" si="0"/>
        <v>0</v>
      </c>
    </row>
    <row r="21" spans="1:37" x14ac:dyDescent="0.2">
      <c r="A21">
        <v>1246</v>
      </c>
      <c r="B21" t="s">
        <v>812</v>
      </c>
      <c r="C21" t="s">
        <v>55</v>
      </c>
      <c r="D21">
        <v>0</v>
      </c>
      <c r="E21">
        <v>160</v>
      </c>
      <c r="F21">
        <v>25</v>
      </c>
      <c r="G21">
        <v>160</v>
      </c>
      <c r="H21">
        <v>0</v>
      </c>
      <c r="I21">
        <v>98</v>
      </c>
      <c r="J21">
        <v>0.6</v>
      </c>
      <c r="K21">
        <v>20</v>
      </c>
      <c r="L21" t="b">
        <v>0</v>
      </c>
      <c r="M21" t="b">
        <v>0</v>
      </c>
      <c r="N21">
        <v>160</v>
      </c>
      <c r="O21">
        <v>2544</v>
      </c>
      <c r="P21">
        <v>4</v>
      </c>
      <c r="Q21" t="b">
        <v>1</v>
      </c>
      <c r="R21" t="s">
        <v>29</v>
      </c>
      <c r="S21" t="b">
        <v>0</v>
      </c>
      <c r="T21" t="b">
        <v>0</v>
      </c>
      <c r="U21" t="b">
        <v>0</v>
      </c>
      <c r="X21">
        <v>160</v>
      </c>
      <c r="Y21">
        <v>2544</v>
      </c>
      <c r="Z21">
        <v>0</v>
      </c>
      <c r="AA21">
        <v>3600.23</v>
      </c>
      <c r="AB21">
        <v>3601.29</v>
      </c>
      <c r="AC21">
        <v>271218.37</v>
      </c>
      <c r="AD21">
        <v>243222.5</v>
      </c>
      <c r="AG21">
        <f>AG20</f>
        <v>258536.72</v>
      </c>
      <c r="AH21">
        <f t="shared" ref="AH21:AH25" si="12">AC21/AG21</f>
        <v>1.049051639550467</v>
      </c>
      <c r="AI21" t="str">
        <f t="shared" ref="AI21:AI25" si="13">R21</f>
        <v>BQO</v>
      </c>
      <c r="AJ21" t="b">
        <f t="shared" ref="AJ21:AJ25" si="14">Q21</f>
        <v>1</v>
      </c>
      <c r="AK21">
        <f t="shared" si="0"/>
        <v>0</v>
      </c>
    </row>
    <row r="22" spans="1:37" x14ac:dyDescent="0.2">
      <c r="A22">
        <v>1247</v>
      </c>
      <c r="B22" t="s">
        <v>813</v>
      </c>
      <c r="C22" t="s">
        <v>55</v>
      </c>
      <c r="D22">
        <v>0</v>
      </c>
      <c r="E22">
        <v>160</v>
      </c>
      <c r="F22">
        <v>25</v>
      </c>
      <c r="G22">
        <v>160</v>
      </c>
      <c r="H22">
        <v>0</v>
      </c>
      <c r="I22">
        <v>98</v>
      </c>
      <c r="J22">
        <v>0.6</v>
      </c>
      <c r="K22">
        <v>20</v>
      </c>
      <c r="L22" t="b">
        <v>0</v>
      </c>
      <c r="M22" t="b">
        <v>0</v>
      </c>
      <c r="N22">
        <v>160</v>
      </c>
      <c r="O22">
        <v>2544</v>
      </c>
      <c r="P22">
        <v>4</v>
      </c>
      <c r="Q22" t="b">
        <v>1</v>
      </c>
      <c r="R22" t="s">
        <v>30</v>
      </c>
      <c r="S22" t="b">
        <v>0</v>
      </c>
      <c r="T22" t="b">
        <v>0</v>
      </c>
      <c r="U22" t="b">
        <v>0</v>
      </c>
      <c r="X22">
        <v>160</v>
      </c>
      <c r="Y22">
        <v>2544</v>
      </c>
      <c r="Z22">
        <v>0</v>
      </c>
      <c r="AA22">
        <v>377.56</v>
      </c>
      <c r="AB22">
        <v>378.61</v>
      </c>
      <c r="AC22">
        <v>258536.72</v>
      </c>
      <c r="AD22">
        <v>258536.72</v>
      </c>
      <c r="AG22">
        <f>AG21</f>
        <v>258536.72</v>
      </c>
      <c r="AH22">
        <f t="shared" si="12"/>
        <v>1</v>
      </c>
      <c r="AI22" t="str">
        <f t="shared" si="13"/>
        <v>MISDO</v>
      </c>
      <c r="AJ22" t="b">
        <f t="shared" si="14"/>
        <v>1</v>
      </c>
      <c r="AK22">
        <f t="shared" si="0"/>
        <v>0</v>
      </c>
    </row>
    <row r="23" spans="1:37" x14ac:dyDescent="0.2">
      <c r="A23">
        <v>1248</v>
      </c>
      <c r="B23" t="s">
        <v>814</v>
      </c>
      <c r="C23" t="s">
        <v>55</v>
      </c>
      <c r="D23">
        <v>0</v>
      </c>
      <c r="E23">
        <v>160</v>
      </c>
      <c r="F23">
        <v>25</v>
      </c>
      <c r="G23">
        <v>160</v>
      </c>
      <c r="H23">
        <v>0</v>
      </c>
      <c r="I23">
        <v>98</v>
      </c>
      <c r="J23">
        <v>0.6</v>
      </c>
      <c r="K23">
        <v>20</v>
      </c>
      <c r="L23" t="b">
        <v>0</v>
      </c>
      <c r="M23" t="b">
        <v>0</v>
      </c>
      <c r="N23">
        <v>160</v>
      </c>
      <c r="O23">
        <v>2544</v>
      </c>
      <c r="P23">
        <v>4</v>
      </c>
      <c r="Q23" t="b">
        <v>1</v>
      </c>
      <c r="R23" t="s">
        <v>31</v>
      </c>
      <c r="S23" t="b">
        <v>0</v>
      </c>
      <c r="T23" t="b">
        <v>0</v>
      </c>
      <c r="U23" t="b">
        <v>0</v>
      </c>
      <c r="X23">
        <v>160</v>
      </c>
      <c r="Y23">
        <v>2544</v>
      </c>
      <c r="Z23">
        <v>0</v>
      </c>
      <c r="AA23">
        <v>4068.6</v>
      </c>
      <c r="AB23">
        <v>4075.79</v>
      </c>
      <c r="AC23">
        <v>276430.76</v>
      </c>
      <c r="AD23">
        <v>276430.76</v>
      </c>
      <c r="AG23">
        <f>AG22</f>
        <v>258536.72</v>
      </c>
      <c r="AH23">
        <f t="shared" si="12"/>
        <v>1.0692127601835437</v>
      </c>
      <c r="AI23" t="str">
        <f t="shared" si="13"/>
        <v>RP-MILO</v>
      </c>
      <c r="AJ23" t="b">
        <f t="shared" si="14"/>
        <v>1</v>
      </c>
      <c r="AK23">
        <f t="shared" si="0"/>
        <v>0</v>
      </c>
    </row>
    <row r="24" spans="1:37" x14ac:dyDescent="0.2">
      <c r="A24">
        <v>1249</v>
      </c>
      <c r="B24" t="s">
        <v>815</v>
      </c>
      <c r="C24" t="s">
        <v>217</v>
      </c>
      <c r="D24">
        <v>0</v>
      </c>
      <c r="E24">
        <v>160</v>
      </c>
      <c r="F24">
        <v>25</v>
      </c>
      <c r="G24">
        <v>160</v>
      </c>
      <c r="H24">
        <v>0</v>
      </c>
      <c r="I24">
        <v>98</v>
      </c>
      <c r="J24">
        <v>0.6</v>
      </c>
      <c r="K24">
        <v>20</v>
      </c>
      <c r="L24" t="b">
        <v>0</v>
      </c>
      <c r="M24" t="b">
        <v>0</v>
      </c>
      <c r="N24">
        <v>160</v>
      </c>
      <c r="O24">
        <v>2544</v>
      </c>
      <c r="P24">
        <v>4</v>
      </c>
      <c r="R24" t="s">
        <v>29</v>
      </c>
      <c r="S24" t="b">
        <v>0</v>
      </c>
      <c r="T24" t="b">
        <v>0</v>
      </c>
      <c r="U24" t="b">
        <v>0</v>
      </c>
      <c r="X24">
        <v>160</v>
      </c>
      <c r="Y24">
        <v>2544</v>
      </c>
      <c r="Z24">
        <v>0</v>
      </c>
      <c r="AA24">
        <v>3600.27</v>
      </c>
      <c r="AB24">
        <v>3601.77</v>
      </c>
      <c r="AC24">
        <v>267618</v>
      </c>
      <c r="AD24">
        <v>244448</v>
      </c>
      <c r="AG24">
        <f>AG23</f>
        <v>258536.72</v>
      </c>
      <c r="AH24">
        <f t="shared" si="12"/>
        <v>1.03512568736851</v>
      </c>
      <c r="AI24" t="str">
        <f t="shared" si="13"/>
        <v>BQO</v>
      </c>
      <c r="AJ24">
        <f t="shared" si="14"/>
        <v>0</v>
      </c>
      <c r="AK24">
        <f t="shared" si="0"/>
        <v>0</v>
      </c>
    </row>
    <row r="25" spans="1:37" x14ac:dyDescent="0.2">
      <c r="A25">
        <v>1250</v>
      </c>
      <c r="B25" t="s">
        <v>816</v>
      </c>
      <c r="C25" t="s">
        <v>268</v>
      </c>
      <c r="D25">
        <v>0</v>
      </c>
      <c r="E25">
        <v>160</v>
      </c>
      <c r="F25">
        <v>25</v>
      </c>
      <c r="G25">
        <v>160</v>
      </c>
      <c r="H25">
        <v>0</v>
      </c>
      <c r="I25">
        <v>98</v>
      </c>
      <c r="J25">
        <v>0.6</v>
      </c>
      <c r="K25">
        <v>20</v>
      </c>
      <c r="L25" t="b">
        <v>0</v>
      </c>
      <c r="M25" t="b">
        <v>0</v>
      </c>
      <c r="N25">
        <v>160</v>
      </c>
      <c r="O25">
        <v>2544</v>
      </c>
      <c r="P25">
        <v>4</v>
      </c>
      <c r="Q25" t="b">
        <v>1</v>
      </c>
      <c r="R25" t="s">
        <v>29</v>
      </c>
      <c r="S25" t="b">
        <v>0</v>
      </c>
      <c r="T25" t="b">
        <v>0</v>
      </c>
      <c r="U25" t="b">
        <v>0</v>
      </c>
      <c r="V25" t="s">
        <v>251</v>
      </c>
      <c r="X25">
        <v>160</v>
      </c>
      <c r="Y25">
        <v>2544</v>
      </c>
      <c r="Z25">
        <v>0</v>
      </c>
      <c r="AA25">
        <v>305.97000000000003</v>
      </c>
      <c r="AB25">
        <v>308.7</v>
      </c>
      <c r="AC25">
        <v>323731.37</v>
      </c>
      <c r="AD25">
        <v>323731.37</v>
      </c>
      <c r="AG25">
        <f>AG24</f>
        <v>258536.72</v>
      </c>
      <c r="AH25">
        <f t="shared" si="12"/>
        <v>1.252167854531457</v>
      </c>
      <c r="AI25" t="str">
        <f t="shared" si="13"/>
        <v>BQO</v>
      </c>
      <c r="AJ25" t="b">
        <f t="shared" si="14"/>
        <v>1</v>
      </c>
      <c r="AK25" t="str">
        <f t="shared" si="0"/>
        <v>concave</v>
      </c>
    </row>
    <row r="26" spans="1:37" x14ac:dyDescent="0.2">
      <c r="A26">
        <v>1251</v>
      </c>
      <c r="B26" t="s">
        <v>817</v>
      </c>
      <c r="C26" t="s">
        <v>56</v>
      </c>
      <c r="D26">
        <v>0</v>
      </c>
      <c r="E26">
        <v>169</v>
      </c>
      <c r="F26">
        <v>37</v>
      </c>
      <c r="G26">
        <v>169</v>
      </c>
      <c r="H26">
        <v>1</v>
      </c>
      <c r="I26">
        <v>99</v>
      </c>
      <c r="J26">
        <v>0.62</v>
      </c>
      <c r="K26">
        <v>23</v>
      </c>
      <c r="L26" t="b">
        <v>0</v>
      </c>
      <c r="M26" t="b">
        <v>0</v>
      </c>
      <c r="N26">
        <v>169</v>
      </c>
      <c r="O26">
        <v>3328</v>
      </c>
      <c r="P26">
        <v>4</v>
      </c>
      <c r="Q26" t="b">
        <v>1</v>
      </c>
      <c r="R26" t="s">
        <v>28</v>
      </c>
      <c r="S26" t="b">
        <v>0</v>
      </c>
      <c r="T26" t="b">
        <v>0</v>
      </c>
      <c r="U26" t="b">
        <v>0</v>
      </c>
      <c r="X26">
        <v>169</v>
      </c>
      <c r="Y26">
        <v>3328</v>
      </c>
      <c r="Z26">
        <v>0</v>
      </c>
      <c r="AA26">
        <v>0.82</v>
      </c>
      <c r="AB26">
        <v>1.96</v>
      </c>
      <c r="AC26">
        <v>3328</v>
      </c>
      <c r="AD26">
        <v>3328</v>
      </c>
      <c r="AG26">
        <f>MIN(AC26:AC31)</f>
        <v>2744.5</v>
      </c>
      <c r="AH26">
        <f>AC26/AG26</f>
        <v>1.2126070322463107</v>
      </c>
      <c r="AI26" t="str">
        <f>R26</f>
        <v>A-MILO</v>
      </c>
      <c r="AJ26" t="b">
        <f>Q26</f>
        <v>1</v>
      </c>
      <c r="AK26">
        <f t="shared" ref="AK26:AK49" si="15">V26</f>
        <v>0</v>
      </c>
    </row>
    <row r="27" spans="1:37" x14ac:dyDescent="0.2">
      <c r="A27">
        <v>1252</v>
      </c>
      <c r="B27" t="s">
        <v>818</v>
      </c>
      <c r="C27" t="s">
        <v>56</v>
      </c>
      <c r="D27">
        <v>0</v>
      </c>
      <c r="E27">
        <v>169</v>
      </c>
      <c r="F27">
        <v>37</v>
      </c>
      <c r="G27">
        <v>169</v>
      </c>
      <c r="H27">
        <v>1</v>
      </c>
      <c r="I27">
        <v>99</v>
      </c>
      <c r="J27">
        <v>0.62</v>
      </c>
      <c r="K27">
        <v>23</v>
      </c>
      <c r="L27" t="b">
        <v>0</v>
      </c>
      <c r="M27" t="b">
        <v>0</v>
      </c>
      <c r="N27">
        <v>169</v>
      </c>
      <c r="O27">
        <v>3328</v>
      </c>
      <c r="P27">
        <v>4</v>
      </c>
      <c r="Q27" t="b">
        <v>1</v>
      </c>
      <c r="R27" t="s">
        <v>29</v>
      </c>
      <c r="S27" t="b">
        <v>0</v>
      </c>
      <c r="T27" t="b">
        <v>0</v>
      </c>
      <c r="U27" t="b">
        <v>0</v>
      </c>
      <c r="X27">
        <v>169</v>
      </c>
      <c r="Y27">
        <v>3328</v>
      </c>
      <c r="Z27">
        <v>0</v>
      </c>
      <c r="AA27">
        <v>3600.21</v>
      </c>
      <c r="AB27">
        <v>3601.4</v>
      </c>
      <c r="AC27">
        <v>2928.67</v>
      </c>
      <c r="AD27">
        <v>2618.8200000000002</v>
      </c>
      <c r="AG27">
        <f>AG26</f>
        <v>2744.5</v>
      </c>
      <c r="AH27">
        <f t="shared" ref="AH27:AH31" si="16">AC27/AG27</f>
        <v>1.0671051193295682</v>
      </c>
      <c r="AI27" t="str">
        <f t="shared" ref="AI27:AI31" si="17">R27</f>
        <v>BQO</v>
      </c>
      <c r="AJ27" t="b">
        <f t="shared" ref="AJ27:AJ31" si="18">Q27</f>
        <v>1</v>
      </c>
      <c r="AK27">
        <f t="shared" si="15"/>
        <v>0</v>
      </c>
    </row>
    <row r="28" spans="1:37" x14ac:dyDescent="0.2">
      <c r="A28">
        <v>1253</v>
      </c>
      <c r="B28" t="s">
        <v>819</v>
      </c>
      <c r="C28" t="s">
        <v>56</v>
      </c>
      <c r="D28">
        <v>0</v>
      </c>
      <c r="E28">
        <v>169</v>
      </c>
      <c r="F28">
        <v>37</v>
      </c>
      <c r="G28">
        <v>169</v>
      </c>
      <c r="H28">
        <v>1</v>
      </c>
      <c r="I28">
        <v>99</v>
      </c>
      <c r="J28">
        <v>0.62</v>
      </c>
      <c r="K28">
        <v>23</v>
      </c>
      <c r="L28" t="b">
        <v>0</v>
      </c>
      <c r="M28" t="b">
        <v>0</v>
      </c>
      <c r="N28">
        <v>169</v>
      </c>
      <c r="O28">
        <v>3328</v>
      </c>
      <c r="P28">
        <v>4</v>
      </c>
      <c r="Q28" t="b">
        <v>1</v>
      </c>
      <c r="R28" t="s">
        <v>30</v>
      </c>
      <c r="S28" t="b">
        <v>0</v>
      </c>
      <c r="T28" t="b">
        <v>0</v>
      </c>
      <c r="U28" t="b">
        <v>0</v>
      </c>
      <c r="X28">
        <v>169</v>
      </c>
      <c r="Y28">
        <v>3328</v>
      </c>
      <c r="Z28">
        <v>0</v>
      </c>
      <c r="AA28">
        <v>486.43</v>
      </c>
      <c r="AB28">
        <v>487.57</v>
      </c>
      <c r="AC28">
        <v>2744.5</v>
      </c>
      <c r="AD28">
        <v>2744.5</v>
      </c>
      <c r="AG28">
        <f>AG27</f>
        <v>2744.5</v>
      </c>
      <c r="AH28">
        <f t="shared" si="16"/>
        <v>1</v>
      </c>
      <c r="AI28" t="str">
        <f t="shared" si="17"/>
        <v>MISDO</v>
      </c>
      <c r="AJ28" t="b">
        <f t="shared" si="18"/>
        <v>1</v>
      </c>
      <c r="AK28">
        <f t="shared" si="15"/>
        <v>0</v>
      </c>
    </row>
    <row r="29" spans="1:37" x14ac:dyDescent="0.2">
      <c r="A29">
        <v>1254</v>
      </c>
      <c r="B29" t="s">
        <v>820</v>
      </c>
      <c r="C29" t="s">
        <v>56</v>
      </c>
      <c r="D29">
        <v>0</v>
      </c>
      <c r="E29">
        <v>169</v>
      </c>
      <c r="F29">
        <v>37</v>
      </c>
      <c r="G29">
        <v>169</v>
      </c>
      <c r="H29">
        <v>1</v>
      </c>
      <c r="I29">
        <v>99</v>
      </c>
      <c r="J29">
        <v>0.62</v>
      </c>
      <c r="K29">
        <v>23</v>
      </c>
      <c r="L29" t="b">
        <v>0</v>
      </c>
      <c r="M29" t="b">
        <v>0</v>
      </c>
      <c r="N29">
        <v>169</v>
      </c>
      <c r="O29">
        <v>3328</v>
      </c>
      <c r="P29">
        <v>4</v>
      </c>
      <c r="Q29" t="b">
        <v>1</v>
      </c>
      <c r="R29" t="s">
        <v>31</v>
      </c>
      <c r="S29" t="b">
        <v>0</v>
      </c>
      <c r="T29" t="b">
        <v>0</v>
      </c>
      <c r="U29" t="b">
        <v>0</v>
      </c>
      <c r="X29">
        <v>169</v>
      </c>
      <c r="Y29">
        <v>3328</v>
      </c>
      <c r="Z29">
        <v>0</v>
      </c>
      <c r="AA29">
        <v>4581.28</v>
      </c>
      <c r="AB29">
        <v>4589.45</v>
      </c>
      <c r="AC29">
        <v>3301.15</v>
      </c>
      <c r="AD29">
        <v>3301.15</v>
      </c>
      <c r="AG29">
        <f>AG28</f>
        <v>2744.5</v>
      </c>
      <c r="AH29">
        <f t="shared" si="16"/>
        <v>1.2028238294771361</v>
      </c>
      <c r="AI29" t="str">
        <f t="shared" si="17"/>
        <v>RP-MILO</v>
      </c>
      <c r="AJ29" t="b">
        <f t="shared" si="18"/>
        <v>1</v>
      </c>
      <c r="AK29">
        <f t="shared" si="15"/>
        <v>0</v>
      </c>
    </row>
    <row r="30" spans="1:37" x14ac:dyDescent="0.2">
      <c r="A30">
        <v>1255</v>
      </c>
      <c r="B30" t="s">
        <v>821</v>
      </c>
      <c r="C30" t="s">
        <v>218</v>
      </c>
      <c r="D30">
        <v>0</v>
      </c>
      <c r="E30">
        <v>169</v>
      </c>
      <c r="F30">
        <v>37</v>
      </c>
      <c r="G30">
        <v>169</v>
      </c>
      <c r="H30">
        <v>1</v>
      </c>
      <c r="I30">
        <v>99</v>
      </c>
      <c r="J30">
        <v>0.62</v>
      </c>
      <c r="K30">
        <v>23</v>
      </c>
      <c r="L30" t="b">
        <v>0</v>
      </c>
      <c r="M30" t="b">
        <v>0</v>
      </c>
      <c r="N30">
        <v>169</v>
      </c>
      <c r="O30">
        <v>3328</v>
      </c>
      <c r="P30">
        <v>4</v>
      </c>
      <c r="R30" t="s">
        <v>29</v>
      </c>
      <c r="S30" t="b">
        <v>0</v>
      </c>
      <c r="T30" t="b">
        <v>0</v>
      </c>
      <c r="U30" t="b">
        <v>0</v>
      </c>
      <c r="X30">
        <v>169</v>
      </c>
      <c r="Y30">
        <v>3328</v>
      </c>
      <c r="Z30">
        <v>0</v>
      </c>
      <c r="AA30">
        <v>3600.29</v>
      </c>
      <c r="AB30">
        <v>3601.83</v>
      </c>
      <c r="AC30">
        <v>3011</v>
      </c>
      <c r="AD30">
        <v>2717</v>
      </c>
      <c r="AG30">
        <f>AG29</f>
        <v>2744.5</v>
      </c>
      <c r="AH30">
        <f t="shared" si="16"/>
        <v>1.0971032975040991</v>
      </c>
      <c r="AI30" t="str">
        <f t="shared" si="17"/>
        <v>BQO</v>
      </c>
      <c r="AJ30">
        <f t="shared" si="18"/>
        <v>0</v>
      </c>
      <c r="AK30">
        <f t="shared" si="15"/>
        <v>0</v>
      </c>
    </row>
    <row r="31" spans="1:37" x14ac:dyDescent="0.2">
      <c r="A31">
        <v>1256</v>
      </c>
      <c r="B31" t="s">
        <v>822</v>
      </c>
      <c r="C31" t="s">
        <v>269</v>
      </c>
      <c r="D31">
        <v>0</v>
      </c>
      <c r="E31">
        <v>169</v>
      </c>
      <c r="F31">
        <v>37</v>
      </c>
      <c r="G31">
        <v>169</v>
      </c>
      <c r="H31">
        <v>1</v>
      </c>
      <c r="I31">
        <v>99</v>
      </c>
      <c r="J31">
        <v>0.62</v>
      </c>
      <c r="K31">
        <v>23</v>
      </c>
      <c r="L31" t="b">
        <v>0</v>
      </c>
      <c r="M31" t="b">
        <v>0</v>
      </c>
      <c r="N31">
        <v>169</v>
      </c>
      <c r="O31">
        <v>3328</v>
      </c>
      <c r="P31">
        <v>4</v>
      </c>
      <c r="Q31" t="b">
        <v>1</v>
      </c>
      <c r="R31" t="s">
        <v>29</v>
      </c>
      <c r="S31" t="b">
        <v>0</v>
      </c>
      <c r="T31" t="b">
        <v>0</v>
      </c>
      <c r="U31" t="b">
        <v>0</v>
      </c>
      <c r="V31" t="s">
        <v>251</v>
      </c>
      <c r="X31">
        <v>169</v>
      </c>
      <c r="Y31">
        <v>3328</v>
      </c>
      <c r="Z31">
        <v>0</v>
      </c>
      <c r="AA31">
        <v>303.17</v>
      </c>
      <c r="AB31">
        <v>305.86</v>
      </c>
      <c r="AC31">
        <v>2998.11</v>
      </c>
      <c r="AD31">
        <v>2998.11</v>
      </c>
      <c r="AG31">
        <f>AG30</f>
        <v>2744.5</v>
      </c>
      <c r="AH31">
        <f t="shared" si="16"/>
        <v>1.0924066314447076</v>
      </c>
      <c r="AI31" t="str">
        <f t="shared" si="17"/>
        <v>BQO</v>
      </c>
      <c r="AJ31" t="b">
        <f t="shared" si="18"/>
        <v>1</v>
      </c>
      <c r="AK31" t="str">
        <f t="shared" si="15"/>
        <v>concave</v>
      </c>
    </row>
    <row r="32" spans="1:37" x14ac:dyDescent="0.2">
      <c r="A32">
        <v>1257</v>
      </c>
      <c r="B32" t="s">
        <v>823</v>
      </c>
      <c r="C32" t="s">
        <v>57</v>
      </c>
      <c r="D32">
        <v>0</v>
      </c>
      <c r="E32">
        <v>173</v>
      </c>
      <c r="F32">
        <v>32</v>
      </c>
      <c r="G32">
        <v>173</v>
      </c>
      <c r="H32">
        <v>4</v>
      </c>
      <c r="I32">
        <v>72</v>
      </c>
      <c r="J32">
        <v>0.63</v>
      </c>
      <c r="K32">
        <v>26</v>
      </c>
      <c r="L32" t="b">
        <v>0</v>
      </c>
      <c r="M32" t="b">
        <v>0</v>
      </c>
      <c r="N32">
        <v>173</v>
      </c>
      <c r="O32">
        <v>3885</v>
      </c>
      <c r="P32">
        <v>4</v>
      </c>
      <c r="Q32" t="b">
        <v>1</v>
      </c>
      <c r="R32" t="s">
        <v>28</v>
      </c>
      <c r="S32" t="b">
        <v>0</v>
      </c>
      <c r="T32" t="b">
        <v>0</v>
      </c>
      <c r="U32" t="b">
        <v>0</v>
      </c>
      <c r="X32">
        <v>173</v>
      </c>
      <c r="Y32">
        <v>3885</v>
      </c>
      <c r="Z32">
        <v>0</v>
      </c>
      <c r="AA32">
        <v>0.95</v>
      </c>
      <c r="AB32">
        <v>2.15</v>
      </c>
      <c r="AC32">
        <v>3885</v>
      </c>
      <c r="AD32">
        <v>3885</v>
      </c>
      <c r="AG32">
        <f>MIN(AC32:AC37)</f>
        <v>3593.75</v>
      </c>
      <c r="AH32">
        <f>AC32/AG32</f>
        <v>1.0810434782608696</v>
      </c>
      <c r="AI32" t="str">
        <f>R32</f>
        <v>A-MILO</v>
      </c>
      <c r="AJ32" t="b">
        <f>Q32</f>
        <v>1</v>
      </c>
      <c r="AK32">
        <f t="shared" si="15"/>
        <v>0</v>
      </c>
    </row>
    <row r="33" spans="1:37" x14ac:dyDescent="0.2">
      <c r="A33">
        <v>1258</v>
      </c>
      <c r="B33" t="s">
        <v>824</v>
      </c>
      <c r="C33" t="s">
        <v>57</v>
      </c>
      <c r="D33">
        <v>0</v>
      </c>
      <c r="E33">
        <v>173</v>
      </c>
      <c r="F33">
        <v>32</v>
      </c>
      <c r="G33">
        <v>173</v>
      </c>
      <c r="H33">
        <v>4</v>
      </c>
      <c r="I33">
        <v>72</v>
      </c>
      <c r="J33">
        <v>0.63</v>
      </c>
      <c r="K33">
        <v>26</v>
      </c>
      <c r="L33" t="b">
        <v>0</v>
      </c>
      <c r="M33" t="b">
        <v>0</v>
      </c>
      <c r="N33">
        <v>173</v>
      </c>
      <c r="O33">
        <v>3885</v>
      </c>
      <c r="P33">
        <v>4</v>
      </c>
      <c r="Q33" t="b">
        <v>1</v>
      </c>
      <c r="R33" t="s">
        <v>29</v>
      </c>
      <c r="S33" t="b">
        <v>0</v>
      </c>
      <c r="T33" t="b">
        <v>0</v>
      </c>
      <c r="U33" t="b">
        <v>0</v>
      </c>
      <c r="X33">
        <v>173</v>
      </c>
      <c r="Y33">
        <v>3885</v>
      </c>
      <c r="Z33">
        <v>0</v>
      </c>
      <c r="AA33">
        <v>3600.19</v>
      </c>
      <c r="AB33">
        <v>3601.43</v>
      </c>
      <c r="AC33">
        <v>3671.3</v>
      </c>
      <c r="AD33">
        <v>3584.98</v>
      </c>
      <c r="AG33">
        <f>AG32</f>
        <v>3593.75</v>
      </c>
      <c r="AH33">
        <f t="shared" ref="AH33:AH37" si="19">AC33/AG33</f>
        <v>1.0215791304347828</v>
      </c>
      <c r="AI33" t="str">
        <f t="shared" ref="AI33:AI37" si="20">R33</f>
        <v>BQO</v>
      </c>
      <c r="AJ33" t="b">
        <f t="shared" ref="AJ33:AJ37" si="21">Q33</f>
        <v>1</v>
      </c>
      <c r="AK33">
        <f t="shared" si="15"/>
        <v>0</v>
      </c>
    </row>
    <row r="34" spans="1:37" x14ac:dyDescent="0.2">
      <c r="A34">
        <v>1259</v>
      </c>
      <c r="B34" t="s">
        <v>825</v>
      </c>
      <c r="C34" t="s">
        <v>57</v>
      </c>
      <c r="D34">
        <v>0</v>
      </c>
      <c r="E34">
        <v>173</v>
      </c>
      <c r="F34">
        <v>32</v>
      </c>
      <c r="G34">
        <v>173</v>
      </c>
      <c r="H34">
        <v>4</v>
      </c>
      <c r="I34">
        <v>72</v>
      </c>
      <c r="J34">
        <v>0.63</v>
      </c>
      <c r="K34">
        <v>26</v>
      </c>
      <c r="L34" t="b">
        <v>0</v>
      </c>
      <c r="M34" t="b">
        <v>0</v>
      </c>
      <c r="N34">
        <v>173</v>
      </c>
      <c r="O34">
        <v>3885</v>
      </c>
      <c r="P34">
        <v>4</v>
      </c>
      <c r="Q34" t="b">
        <v>1</v>
      </c>
      <c r="R34" t="s">
        <v>30</v>
      </c>
      <c r="S34" t="b">
        <v>0</v>
      </c>
      <c r="T34" t="b">
        <v>0</v>
      </c>
      <c r="U34" t="b">
        <v>0</v>
      </c>
      <c r="X34">
        <v>173</v>
      </c>
      <c r="Y34">
        <v>3885</v>
      </c>
      <c r="Z34">
        <v>0</v>
      </c>
      <c r="AA34">
        <v>687.19</v>
      </c>
      <c r="AB34">
        <v>688.44</v>
      </c>
      <c r="AC34">
        <v>3593.75</v>
      </c>
      <c r="AD34">
        <v>3593.75</v>
      </c>
      <c r="AG34">
        <f>AG33</f>
        <v>3593.75</v>
      </c>
      <c r="AH34">
        <f t="shared" si="19"/>
        <v>1</v>
      </c>
      <c r="AI34" t="str">
        <f t="shared" si="20"/>
        <v>MISDO</v>
      </c>
      <c r="AJ34" t="b">
        <f t="shared" si="21"/>
        <v>1</v>
      </c>
      <c r="AK34">
        <f t="shared" si="15"/>
        <v>0</v>
      </c>
    </row>
    <row r="35" spans="1:37" x14ac:dyDescent="0.2">
      <c r="A35">
        <v>1260</v>
      </c>
      <c r="B35" t="s">
        <v>826</v>
      </c>
      <c r="C35" t="s">
        <v>57</v>
      </c>
      <c r="D35">
        <v>0</v>
      </c>
      <c r="E35">
        <v>173</v>
      </c>
      <c r="F35">
        <v>32</v>
      </c>
      <c r="G35">
        <v>173</v>
      </c>
      <c r="H35">
        <v>4</v>
      </c>
      <c r="I35">
        <v>72</v>
      </c>
      <c r="J35">
        <v>0.63</v>
      </c>
      <c r="K35">
        <v>26</v>
      </c>
      <c r="L35" t="b">
        <v>0</v>
      </c>
      <c r="M35" t="b">
        <v>0</v>
      </c>
      <c r="N35">
        <v>173</v>
      </c>
      <c r="O35">
        <v>3885</v>
      </c>
      <c r="P35">
        <v>4</v>
      </c>
      <c r="Q35" t="b">
        <v>1</v>
      </c>
      <c r="R35" t="s">
        <v>31</v>
      </c>
      <c r="S35" t="b">
        <v>0</v>
      </c>
      <c r="T35" t="b">
        <v>0</v>
      </c>
      <c r="U35" t="b">
        <v>0</v>
      </c>
      <c r="X35">
        <v>173</v>
      </c>
      <c r="Y35">
        <v>3885</v>
      </c>
      <c r="Z35">
        <v>0</v>
      </c>
      <c r="AA35">
        <v>3623.45</v>
      </c>
      <c r="AB35">
        <v>3629.01</v>
      </c>
      <c r="AC35">
        <v>3848.04</v>
      </c>
      <c r="AD35">
        <v>3848.04</v>
      </c>
      <c r="AG35">
        <f>AG34</f>
        <v>3593.75</v>
      </c>
      <c r="AH35">
        <f t="shared" si="19"/>
        <v>1.070758956521739</v>
      </c>
      <c r="AI35" t="str">
        <f t="shared" si="20"/>
        <v>RP-MILO</v>
      </c>
      <c r="AJ35" t="b">
        <f t="shared" si="21"/>
        <v>1</v>
      </c>
      <c r="AK35">
        <f t="shared" si="15"/>
        <v>0</v>
      </c>
    </row>
    <row r="36" spans="1:37" x14ac:dyDescent="0.2">
      <c r="A36">
        <v>1261</v>
      </c>
      <c r="B36" t="s">
        <v>827</v>
      </c>
      <c r="C36" t="s">
        <v>219</v>
      </c>
      <c r="D36">
        <v>0</v>
      </c>
      <c r="E36">
        <v>173</v>
      </c>
      <c r="F36">
        <v>32</v>
      </c>
      <c r="G36">
        <v>173</v>
      </c>
      <c r="H36">
        <v>4</v>
      </c>
      <c r="I36">
        <v>72</v>
      </c>
      <c r="J36">
        <v>0.63</v>
      </c>
      <c r="K36">
        <v>26</v>
      </c>
      <c r="L36" t="b">
        <v>0</v>
      </c>
      <c r="M36" t="b">
        <v>0</v>
      </c>
      <c r="N36">
        <v>173</v>
      </c>
      <c r="O36">
        <v>3885</v>
      </c>
      <c r="P36">
        <v>4</v>
      </c>
      <c r="R36" t="s">
        <v>29</v>
      </c>
      <c r="S36" t="b">
        <v>0</v>
      </c>
      <c r="T36" t="b">
        <v>0</v>
      </c>
      <c r="U36" t="b">
        <v>0</v>
      </c>
      <c r="X36">
        <v>173</v>
      </c>
      <c r="Y36">
        <v>3885</v>
      </c>
      <c r="Z36">
        <v>0</v>
      </c>
      <c r="AA36">
        <v>3600.3</v>
      </c>
      <c r="AB36">
        <v>3601.81</v>
      </c>
      <c r="AC36">
        <v>3673</v>
      </c>
      <c r="AD36">
        <v>3589</v>
      </c>
      <c r="AG36">
        <f>AG35</f>
        <v>3593.75</v>
      </c>
      <c r="AH36">
        <f t="shared" si="19"/>
        <v>1.0220521739130435</v>
      </c>
      <c r="AI36" t="str">
        <f t="shared" si="20"/>
        <v>BQO</v>
      </c>
      <c r="AJ36">
        <f t="shared" si="21"/>
        <v>0</v>
      </c>
      <c r="AK36">
        <f t="shared" si="15"/>
        <v>0</v>
      </c>
    </row>
    <row r="37" spans="1:37" x14ac:dyDescent="0.2">
      <c r="A37">
        <v>1262</v>
      </c>
      <c r="B37" t="s">
        <v>828</v>
      </c>
      <c r="C37" t="s">
        <v>270</v>
      </c>
      <c r="D37">
        <v>0</v>
      </c>
      <c r="E37">
        <v>173</v>
      </c>
      <c r="F37">
        <v>32</v>
      </c>
      <c r="G37">
        <v>173</v>
      </c>
      <c r="H37">
        <v>4</v>
      </c>
      <c r="I37">
        <v>72</v>
      </c>
      <c r="J37">
        <v>0.63</v>
      </c>
      <c r="K37">
        <v>26</v>
      </c>
      <c r="L37" t="b">
        <v>0</v>
      </c>
      <c r="M37" t="b">
        <v>0</v>
      </c>
      <c r="N37">
        <v>173</v>
      </c>
      <c r="O37">
        <v>3885</v>
      </c>
      <c r="P37">
        <v>4</v>
      </c>
      <c r="Q37" t="b">
        <v>1</v>
      </c>
      <c r="R37" t="s">
        <v>29</v>
      </c>
      <c r="S37" t="b">
        <v>0</v>
      </c>
      <c r="T37" t="b">
        <v>0</v>
      </c>
      <c r="U37" t="b">
        <v>0</v>
      </c>
      <c r="V37" t="s">
        <v>251</v>
      </c>
      <c r="X37">
        <v>173</v>
      </c>
      <c r="Y37">
        <v>3885</v>
      </c>
      <c r="Z37">
        <v>0</v>
      </c>
      <c r="AA37">
        <v>658.99</v>
      </c>
      <c r="AB37">
        <v>662.09</v>
      </c>
      <c r="AC37">
        <v>6044.78</v>
      </c>
      <c r="AD37">
        <v>6044.78</v>
      </c>
      <c r="AG37">
        <f>AG36</f>
        <v>3593.75</v>
      </c>
      <c r="AH37">
        <f t="shared" si="19"/>
        <v>1.6820257391304347</v>
      </c>
      <c r="AI37" t="str">
        <f t="shared" si="20"/>
        <v>BQO</v>
      </c>
      <c r="AJ37" t="b">
        <f t="shared" si="21"/>
        <v>1</v>
      </c>
      <c r="AK37" t="str">
        <f t="shared" si="15"/>
        <v>concave</v>
      </c>
    </row>
    <row r="38" spans="1:37" x14ac:dyDescent="0.2">
      <c r="A38">
        <v>1263</v>
      </c>
      <c r="B38" t="s">
        <v>829</v>
      </c>
      <c r="C38" t="s">
        <v>58</v>
      </c>
      <c r="D38">
        <v>0</v>
      </c>
      <c r="E38">
        <v>174</v>
      </c>
      <c r="F38">
        <v>32</v>
      </c>
      <c r="G38">
        <v>174</v>
      </c>
      <c r="H38">
        <v>4</v>
      </c>
      <c r="I38">
        <v>72</v>
      </c>
      <c r="J38">
        <v>0.63</v>
      </c>
      <c r="K38">
        <v>26</v>
      </c>
      <c r="L38" t="b">
        <v>0</v>
      </c>
      <c r="M38" t="b">
        <v>0</v>
      </c>
      <c r="N38">
        <v>174</v>
      </c>
      <c r="O38">
        <v>3916</v>
      </c>
      <c r="P38">
        <v>4</v>
      </c>
      <c r="Q38" t="b">
        <v>1</v>
      </c>
      <c r="R38" t="s">
        <v>28</v>
      </c>
      <c r="S38" t="b">
        <v>0</v>
      </c>
      <c r="T38" t="b">
        <v>0</v>
      </c>
      <c r="U38" t="b">
        <v>0</v>
      </c>
      <c r="X38">
        <v>174</v>
      </c>
      <c r="Y38">
        <v>3916</v>
      </c>
      <c r="Z38">
        <v>0</v>
      </c>
      <c r="AA38">
        <v>0.94</v>
      </c>
      <c r="AB38">
        <v>2.14</v>
      </c>
      <c r="AC38">
        <v>3916</v>
      </c>
      <c r="AD38">
        <v>3916</v>
      </c>
      <c r="AG38">
        <f>MIN(AC38:AC43)</f>
        <v>3623.05</v>
      </c>
      <c r="AH38">
        <f>AC38/AG38</f>
        <v>1.0808572887484302</v>
      </c>
      <c r="AI38" t="str">
        <f>R38</f>
        <v>A-MILO</v>
      </c>
      <c r="AJ38" t="b">
        <f>Q38</f>
        <v>1</v>
      </c>
      <c r="AK38">
        <f t="shared" si="15"/>
        <v>0</v>
      </c>
    </row>
    <row r="39" spans="1:37" x14ac:dyDescent="0.2">
      <c r="A39">
        <v>1264</v>
      </c>
      <c r="B39" t="s">
        <v>830</v>
      </c>
      <c r="C39" t="s">
        <v>58</v>
      </c>
      <c r="D39">
        <v>0</v>
      </c>
      <c r="E39">
        <v>174</v>
      </c>
      <c r="F39">
        <v>32</v>
      </c>
      <c r="G39">
        <v>174</v>
      </c>
      <c r="H39">
        <v>4</v>
      </c>
      <c r="I39">
        <v>72</v>
      </c>
      <c r="J39">
        <v>0.63</v>
      </c>
      <c r="K39">
        <v>26</v>
      </c>
      <c r="L39" t="b">
        <v>0</v>
      </c>
      <c r="M39" t="b">
        <v>0</v>
      </c>
      <c r="N39">
        <v>174</v>
      </c>
      <c r="O39">
        <v>3916</v>
      </c>
      <c r="P39">
        <v>4</v>
      </c>
      <c r="Q39" t="b">
        <v>1</v>
      </c>
      <c r="R39" t="s">
        <v>29</v>
      </c>
      <c r="S39" t="b">
        <v>0</v>
      </c>
      <c r="T39" t="b">
        <v>0</v>
      </c>
      <c r="U39" t="b">
        <v>0</v>
      </c>
      <c r="X39">
        <v>174</v>
      </c>
      <c r="Y39">
        <v>3916</v>
      </c>
      <c r="Z39">
        <v>0</v>
      </c>
      <c r="AA39">
        <v>3600.18</v>
      </c>
      <c r="AB39">
        <v>3601.42</v>
      </c>
      <c r="AC39">
        <v>3702.93</v>
      </c>
      <c r="AD39">
        <v>3613.96</v>
      </c>
      <c r="AG39">
        <f>AG38</f>
        <v>3623.05</v>
      </c>
      <c r="AH39">
        <f t="shared" ref="AH39:AH43" si="22">AC39/AG39</f>
        <v>1.0220477222229889</v>
      </c>
      <c r="AI39" t="str">
        <f t="shared" ref="AI39:AI43" si="23">R39</f>
        <v>BQO</v>
      </c>
      <c r="AJ39" t="b">
        <f t="shared" ref="AJ39:AJ43" si="24">Q39</f>
        <v>1</v>
      </c>
      <c r="AK39">
        <f t="shared" si="15"/>
        <v>0</v>
      </c>
    </row>
    <row r="40" spans="1:37" x14ac:dyDescent="0.2">
      <c r="A40">
        <v>1265</v>
      </c>
      <c r="B40" t="s">
        <v>831</v>
      </c>
      <c r="C40" t="s">
        <v>58</v>
      </c>
      <c r="D40">
        <v>0</v>
      </c>
      <c r="E40">
        <v>174</v>
      </c>
      <c r="F40">
        <v>32</v>
      </c>
      <c r="G40">
        <v>174</v>
      </c>
      <c r="H40">
        <v>4</v>
      </c>
      <c r="I40">
        <v>72</v>
      </c>
      <c r="J40">
        <v>0.63</v>
      </c>
      <c r="K40">
        <v>26</v>
      </c>
      <c r="L40" t="b">
        <v>0</v>
      </c>
      <c r="M40" t="b">
        <v>0</v>
      </c>
      <c r="N40">
        <v>174</v>
      </c>
      <c r="O40">
        <v>3916</v>
      </c>
      <c r="P40">
        <v>4</v>
      </c>
      <c r="Q40" t="b">
        <v>1</v>
      </c>
      <c r="R40" t="s">
        <v>30</v>
      </c>
      <c r="S40" t="b">
        <v>0</v>
      </c>
      <c r="T40" t="b">
        <v>0</v>
      </c>
      <c r="U40" t="b">
        <v>0</v>
      </c>
      <c r="X40">
        <v>174</v>
      </c>
      <c r="Y40">
        <v>3916</v>
      </c>
      <c r="Z40">
        <v>0</v>
      </c>
      <c r="AA40">
        <v>674.11</v>
      </c>
      <c r="AB40">
        <v>675.36</v>
      </c>
      <c r="AC40">
        <v>3623.05</v>
      </c>
      <c r="AD40">
        <v>3623.05</v>
      </c>
      <c r="AG40">
        <f>AG39</f>
        <v>3623.05</v>
      </c>
      <c r="AH40">
        <f t="shared" si="22"/>
        <v>1</v>
      </c>
      <c r="AI40" t="str">
        <f t="shared" si="23"/>
        <v>MISDO</v>
      </c>
      <c r="AJ40" t="b">
        <f t="shared" si="24"/>
        <v>1</v>
      </c>
      <c r="AK40">
        <f t="shared" si="15"/>
        <v>0</v>
      </c>
    </row>
    <row r="41" spans="1:37" x14ac:dyDescent="0.2">
      <c r="A41">
        <v>1266</v>
      </c>
      <c r="B41" t="s">
        <v>832</v>
      </c>
      <c r="C41" t="s">
        <v>58</v>
      </c>
      <c r="D41">
        <v>0</v>
      </c>
      <c r="E41">
        <v>174</v>
      </c>
      <c r="F41">
        <v>32</v>
      </c>
      <c r="G41">
        <v>174</v>
      </c>
      <c r="H41">
        <v>4</v>
      </c>
      <c r="I41">
        <v>72</v>
      </c>
      <c r="J41">
        <v>0.63</v>
      </c>
      <c r="K41">
        <v>26</v>
      </c>
      <c r="L41" t="b">
        <v>0</v>
      </c>
      <c r="M41" t="b">
        <v>0</v>
      </c>
      <c r="N41">
        <v>174</v>
      </c>
      <c r="O41">
        <v>3916</v>
      </c>
      <c r="P41">
        <v>4</v>
      </c>
      <c r="Q41" t="b">
        <v>1</v>
      </c>
      <c r="R41" t="s">
        <v>31</v>
      </c>
      <c r="S41" t="b">
        <v>0</v>
      </c>
      <c r="T41" t="b">
        <v>0</v>
      </c>
      <c r="U41" t="b">
        <v>0</v>
      </c>
      <c r="X41">
        <v>174</v>
      </c>
      <c r="Y41">
        <v>3916</v>
      </c>
      <c r="Z41">
        <v>0</v>
      </c>
      <c r="AA41">
        <v>4124.88</v>
      </c>
      <c r="AB41">
        <v>4130.3</v>
      </c>
      <c r="AC41">
        <v>3876.25</v>
      </c>
      <c r="AD41">
        <v>3876.25</v>
      </c>
      <c r="AG41">
        <f>AG40</f>
        <v>3623.05</v>
      </c>
      <c r="AH41">
        <f t="shared" si="22"/>
        <v>1.0698858696402203</v>
      </c>
      <c r="AI41" t="str">
        <f t="shared" si="23"/>
        <v>RP-MILO</v>
      </c>
      <c r="AJ41" t="b">
        <f t="shared" si="24"/>
        <v>1</v>
      </c>
      <c r="AK41">
        <f t="shared" si="15"/>
        <v>0</v>
      </c>
    </row>
    <row r="42" spans="1:37" x14ac:dyDescent="0.2">
      <c r="A42">
        <v>1267</v>
      </c>
      <c r="B42" t="s">
        <v>833</v>
      </c>
      <c r="C42" t="s">
        <v>220</v>
      </c>
      <c r="D42">
        <v>0</v>
      </c>
      <c r="E42">
        <v>174</v>
      </c>
      <c r="F42">
        <v>32</v>
      </c>
      <c r="G42">
        <v>174</v>
      </c>
      <c r="H42">
        <v>4</v>
      </c>
      <c r="I42">
        <v>72</v>
      </c>
      <c r="J42">
        <v>0.63</v>
      </c>
      <c r="K42">
        <v>26</v>
      </c>
      <c r="L42" t="b">
        <v>0</v>
      </c>
      <c r="M42" t="b">
        <v>0</v>
      </c>
      <c r="N42">
        <v>174</v>
      </c>
      <c r="O42">
        <v>3916</v>
      </c>
      <c r="P42">
        <v>4</v>
      </c>
      <c r="R42" t="s">
        <v>29</v>
      </c>
      <c r="S42" t="b">
        <v>0</v>
      </c>
      <c r="T42" t="b">
        <v>0</v>
      </c>
      <c r="U42" t="b">
        <v>0</v>
      </c>
      <c r="X42">
        <v>174</v>
      </c>
      <c r="Y42">
        <v>3916</v>
      </c>
      <c r="Z42">
        <v>0</v>
      </c>
      <c r="AA42">
        <v>3600.2</v>
      </c>
      <c r="AB42">
        <v>3601.75</v>
      </c>
      <c r="AC42">
        <v>3707</v>
      </c>
      <c r="AD42">
        <v>3618</v>
      </c>
      <c r="AG42">
        <f>AG41</f>
        <v>3623.05</v>
      </c>
      <c r="AH42">
        <f t="shared" si="22"/>
        <v>1.0231710851354521</v>
      </c>
      <c r="AI42" t="str">
        <f t="shared" si="23"/>
        <v>BQO</v>
      </c>
      <c r="AJ42">
        <f t="shared" si="24"/>
        <v>0</v>
      </c>
      <c r="AK42">
        <f t="shared" si="15"/>
        <v>0</v>
      </c>
    </row>
    <row r="43" spans="1:37" x14ac:dyDescent="0.2">
      <c r="A43">
        <v>1268</v>
      </c>
      <c r="B43" t="s">
        <v>834</v>
      </c>
      <c r="C43" t="s">
        <v>271</v>
      </c>
      <c r="D43">
        <v>0</v>
      </c>
      <c r="E43">
        <v>174</v>
      </c>
      <c r="F43">
        <v>32</v>
      </c>
      <c r="G43">
        <v>174</v>
      </c>
      <c r="H43">
        <v>4</v>
      </c>
      <c r="I43">
        <v>72</v>
      </c>
      <c r="J43">
        <v>0.63</v>
      </c>
      <c r="K43">
        <v>26</v>
      </c>
      <c r="L43" t="b">
        <v>0</v>
      </c>
      <c r="M43" t="b">
        <v>0</v>
      </c>
      <c r="N43">
        <v>174</v>
      </c>
      <c r="O43">
        <v>3916</v>
      </c>
      <c r="P43">
        <v>4</v>
      </c>
      <c r="Q43" t="b">
        <v>1</v>
      </c>
      <c r="R43" t="s">
        <v>29</v>
      </c>
      <c r="S43" t="b">
        <v>0</v>
      </c>
      <c r="T43" t="b">
        <v>0</v>
      </c>
      <c r="U43" t="b">
        <v>0</v>
      </c>
      <c r="V43" t="s">
        <v>251</v>
      </c>
      <c r="X43">
        <v>174</v>
      </c>
      <c r="Y43">
        <v>3916</v>
      </c>
      <c r="Z43">
        <v>0</v>
      </c>
      <c r="AA43">
        <v>651.04</v>
      </c>
      <c r="AB43">
        <v>653.86</v>
      </c>
      <c r="AC43">
        <v>6101.7</v>
      </c>
      <c r="AD43">
        <v>6101.7</v>
      </c>
      <c r="AG43">
        <f>AG42</f>
        <v>3623.05</v>
      </c>
      <c r="AH43">
        <f t="shared" si="22"/>
        <v>1.6841335339009949</v>
      </c>
      <c r="AI43" t="str">
        <f t="shared" si="23"/>
        <v>BQO</v>
      </c>
      <c r="AJ43" t="b">
        <f t="shared" si="24"/>
        <v>1</v>
      </c>
      <c r="AK43" t="str">
        <f t="shared" si="15"/>
        <v>concave</v>
      </c>
    </row>
    <row r="44" spans="1:37" x14ac:dyDescent="0.2">
      <c r="A44">
        <v>1269</v>
      </c>
      <c r="B44" t="s">
        <v>835</v>
      </c>
      <c r="C44" t="s">
        <v>59</v>
      </c>
      <c r="D44">
        <v>0</v>
      </c>
      <c r="E44">
        <v>175</v>
      </c>
      <c r="F44">
        <v>32</v>
      </c>
      <c r="G44">
        <v>175</v>
      </c>
      <c r="H44">
        <v>4</v>
      </c>
      <c r="I44">
        <v>72</v>
      </c>
      <c r="J44">
        <v>0.63</v>
      </c>
      <c r="K44">
        <v>26</v>
      </c>
      <c r="L44" t="b">
        <v>0</v>
      </c>
      <c r="M44" t="b">
        <v>0</v>
      </c>
      <c r="N44">
        <v>175</v>
      </c>
      <c r="O44">
        <v>3946</v>
      </c>
      <c r="P44">
        <v>4</v>
      </c>
      <c r="Q44" t="b">
        <v>1</v>
      </c>
      <c r="R44" t="s">
        <v>28</v>
      </c>
      <c r="S44" t="b">
        <v>0</v>
      </c>
      <c r="T44" t="b">
        <v>0</v>
      </c>
      <c r="U44" t="b">
        <v>0</v>
      </c>
      <c r="X44">
        <v>175</v>
      </c>
      <c r="Y44">
        <v>3946</v>
      </c>
      <c r="Z44">
        <v>0</v>
      </c>
      <c r="AA44">
        <v>1.01</v>
      </c>
      <c r="AB44">
        <v>2.2200000000000002</v>
      </c>
      <c r="AC44">
        <v>3946</v>
      </c>
      <c r="AD44">
        <v>3946</v>
      </c>
      <c r="AG44">
        <f>MIN(AC44:AC49)</f>
        <v>3652.09</v>
      </c>
      <c r="AH44">
        <f>AC44/AG44</f>
        <v>1.0804772062024759</v>
      </c>
      <c r="AI44" t="str">
        <f>R44</f>
        <v>A-MILO</v>
      </c>
      <c r="AJ44" t="b">
        <f>Q44</f>
        <v>1</v>
      </c>
      <c r="AK44">
        <f t="shared" si="15"/>
        <v>0</v>
      </c>
    </row>
    <row r="45" spans="1:37" x14ac:dyDescent="0.2">
      <c r="A45">
        <v>1270</v>
      </c>
      <c r="B45" t="s">
        <v>836</v>
      </c>
      <c r="C45" t="s">
        <v>59</v>
      </c>
      <c r="D45">
        <v>0</v>
      </c>
      <c r="E45">
        <v>175</v>
      </c>
      <c r="F45">
        <v>32</v>
      </c>
      <c r="G45">
        <v>175</v>
      </c>
      <c r="H45">
        <v>4</v>
      </c>
      <c r="I45">
        <v>72</v>
      </c>
      <c r="J45">
        <v>0.63</v>
      </c>
      <c r="K45">
        <v>26</v>
      </c>
      <c r="L45" t="b">
        <v>0</v>
      </c>
      <c r="M45" t="b">
        <v>0</v>
      </c>
      <c r="N45">
        <v>175</v>
      </c>
      <c r="O45">
        <v>3946</v>
      </c>
      <c r="P45">
        <v>4</v>
      </c>
      <c r="Q45" t="b">
        <v>1</v>
      </c>
      <c r="R45" t="s">
        <v>29</v>
      </c>
      <c r="S45" t="b">
        <v>0</v>
      </c>
      <c r="T45" t="b">
        <v>0</v>
      </c>
      <c r="U45" t="b">
        <v>0</v>
      </c>
      <c r="X45">
        <v>175</v>
      </c>
      <c r="Y45">
        <v>3946</v>
      </c>
      <c r="Z45">
        <v>0</v>
      </c>
      <c r="AA45">
        <v>3600.22</v>
      </c>
      <c r="AB45">
        <v>3601.49</v>
      </c>
      <c r="AC45">
        <v>3731.71</v>
      </c>
      <c r="AD45">
        <v>3643.4</v>
      </c>
      <c r="AG45">
        <f>AG44</f>
        <v>3652.09</v>
      </c>
      <c r="AH45">
        <f t="shared" ref="AH45:AH49" si="25">AC45/AG45</f>
        <v>1.0218012151945872</v>
      </c>
      <c r="AI45" t="str">
        <f t="shared" ref="AI45:AI49" si="26">R45</f>
        <v>BQO</v>
      </c>
      <c r="AJ45" t="b">
        <f t="shared" ref="AJ45:AJ49" si="27">Q45</f>
        <v>1</v>
      </c>
      <c r="AK45">
        <f t="shared" si="15"/>
        <v>0</v>
      </c>
    </row>
    <row r="46" spans="1:37" x14ac:dyDescent="0.2">
      <c r="A46">
        <v>1271</v>
      </c>
      <c r="B46" t="s">
        <v>837</v>
      </c>
      <c r="C46" t="s">
        <v>59</v>
      </c>
      <c r="D46">
        <v>0</v>
      </c>
      <c r="E46">
        <v>175</v>
      </c>
      <c r="F46">
        <v>32</v>
      </c>
      <c r="G46">
        <v>175</v>
      </c>
      <c r="H46">
        <v>4</v>
      </c>
      <c r="I46">
        <v>72</v>
      </c>
      <c r="J46">
        <v>0.63</v>
      </c>
      <c r="K46">
        <v>26</v>
      </c>
      <c r="L46" t="b">
        <v>0</v>
      </c>
      <c r="M46" t="b">
        <v>0</v>
      </c>
      <c r="N46">
        <v>175</v>
      </c>
      <c r="O46">
        <v>3946</v>
      </c>
      <c r="P46">
        <v>4</v>
      </c>
      <c r="Q46" t="b">
        <v>1</v>
      </c>
      <c r="R46" t="s">
        <v>30</v>
      </c>
      <c r="S46" t="b">
        <v>0</v>
      </c>
      <c r="T46" t="b">
        <v>0</v>
      </c>
      <c r="U46" t="b">
        <v>0</v>
      </c>
      <c r="X46">
        <v>175</v>
      </c>
      <c r="Y46">
        <v>3946</v>
      </c>
      <c r="Z46">
        <v>0</v>
      </c>
      <c r="AA46">
        <v>691.08</v>
      </c>
      <c r="AB46">
        <v>692.36</v>
      </c>
      <c r="AC46">
        <v>3652.09</v>
      </c>
      <c r="AD46">
        <v>3652.09</v>
      </c>
      <c r="AG46">
        <f>AG45</f>
        <v>3652.09</v>
      </c>
      <c r="AH46">
        <f t="shared" si="25"/>
        <v>1</v>
      </c>
      <c r="AI46" t="str">
        <f t="shared" si="26"/>
        <v>MISDO</v>
      </c>
      <c r="AJ46" t="b">
        <f t="shared" si="27"/>
        <v>1</v>
      </c>
      <c r="AK46">
        <f t="shared" si="15"/>
        <v>0</v>
      </c>
    </row>
    <row r="47" spans="1:37" x14ac:dyDescent="0.2">
      <c r="A47">
        <v>1272</v>
      </c>
      <c r="B47" t="s">
        <v>838</v>
      </c>
      <c r="C47" t="s">
        <v>59</v>
      </c>
      <c r="D47">
        <v>0</v>
      </c>
      <c r="E47">
        <v>175</v>
      </c>
      <c r="F47">
        <v>32</v>
      </c>
      <c r="G47">
        <v>175</v>
      </c>
      <c r="H47">
        <v>4</v>
      </c>
      <c r="I47">
        <v>72</v>
      </c>
      <c r="J47">
        <v>0.63</v>
      </c>
      <c r="K47">
        <v>26</v>
      </c>
      <c r="L47" t="b">
        <v>0</v>
      </c>
      <c r="M47" t="b">
        <v>0</v>
      </c>
      <c r="N47">
        <v>175</v>
      </c>
      <c r="O47">
        <v>3946</v>
      </c>
      <c r="P47">
        <v>4</v>
      </c>
      <c r="Q47" t="b">
        <v>1</v>
      </c>
      <c r="R47" t="s">
        <v>31</v>
      </c>
      <c r="S47" t="b">
        <v>0</v>
      </c>
      <c r="T47" t="b">
        <v>0</v>
      </c>
      <c r="U47" t="b">
        <v>0</v>
      </c>
      <c r="X47">
        <v>175</v>
      </c>
      <c r="Y47">
        <v>3946</v>
      </c>
      <c r="Z47">
        <v>0</v>
      </c>
      <c r="AA47">
        <v>3905.28</v>
      </c>
      <c r="AB47">
        <v>3910.75</v>
      </c>
      <c r="AC47">
        <v>3905.73</v>
      </c>
      <c r="AD47">
        <v>3905.73</v>
      </c>
      <c r="AG47">
        <f>AG46</f>
        <v>3652.09</v>
      </c>
      <c r="AH47">
        <f t="shared" si="25"/>
        <v>1.0694506433302575</v>
      </c>
      <c r="AI47" t="str">
        <f t="shared" si="26"/>
        <v>RP-MILO</v>
      </c>
      <c r="AJ47" t="b">
        <f t="shared" si="27"/>
        <v>1</v>
      </c>
      <c r="AK47">
        <f t="shared" si="15"/>
        <v>0</v>
      </c>
    </row>
    <row r="48" spans="1:37" x14ac:dyDescent="0.2">
      <c r="A48">
        <v>1273</v>
      </c>
      <c r="B48" t="s">
        <v>839</v>
      </c>
      <c r="C48" t="s">
        <v>221</v>
      </c>
      <c r="D48">
        <v>0</v>
      </c>
      <c r="E48">
        <v>175</v>
      </c>
      <c r="F48">
        <v>32</v>
      </c>
      <c r="G48">
        <v>175</v>
      </c>
      <c r="H48">
        <v>4</v>
      </c>
      <c r="I48">
        <v>72</v>
      </c>
      <c r="J48">
        <v>0.63</v>
      </c>
      <c r="K48">
        <v>26</v>
      </c>
      <c r="L48" t="b">
        <v>0</v>
      </c>
      <c r="M48" t="b">
        <v>0</v>
      </c>
      <c r="N48">
        <v>175</v>
      </c>
      <c r="O48">
        <v>3946</v>
      </c>
      <c r="P48">
        <v>4</v>
      </c>
      <c r="R48" t="s">
        <v>29</v>
      </c>
      <c r="S48" t="b">
        <v>0</v>
      </c>
      <c r="T48" t="b">
        <v>0</v>
      </c>
      <c r="U48" t="b">
        <v>0</v>
      </c>
      <c r="X48">
        <v>175</v>
      </c>
      <c r="Y48">
        <v>3946</v>
      </c>
      <c r="Z48">
        <v>0</v>
      </c>
      <c r="AA48">
        <v>3600.23</v>
      </c>
      <c r="AB48">
        <v>3601.83</v>
      </c>
      <c r="AC48">
        <v>3739</v>
      </c>
      <c r="AD48">
        <v>3646</v>
      </c>
      <c r="AG48">
        <f>AG47</f>
        <v>3652.09</v>
      </c>
      <c r="AH48">
        <f t="shared" si="25"/>
        <v>1.0237973324863296</v>
      </c>
      <c r="AI48" t="str">
        <f t="shared" si="26"/>
        <v>BQO</v>
      </c>
      <c r="AJ48">
        <f t="shared" si="27"/>
        <v>0</v>
      </c>
      <c r="AK48">
        <f t="shared" si="15"/>
        <v>0</v>
      </c>
    </row>
    <row r="49" spans="1:37" x14ac:dyDescent="0.2">
      <c r="A49">
        <v>1274</v>
      </c>
      <c r="B49" t="s">
        <v>840</v>
      </c>
      <c r="C49" t="s">
        <v>272</v>
      </c>
      <c r="D49">
        <v>0</v>
      </c>
      <c r="E49">
        <v>175</v>
      </c>
      <c r="F49">
        <v>32</v>
      </c>
      <c r="G49">
        <v>175</v>
      </c>
      <c r="H49">
        <v>4</v>
      </c>
      <c r="I49">
        <v>73</v>
      </c>
      <c r="J49">
        <v>0.63</v>
      </c>
      <c r="K49">
        <v>26</v>
      </c>
      <c r="L49" t="b">
        <v>0</v>
      </c>
      <c r="M49" t="b">
        <v>0</v>
      </c>
      <c r="N49">
        <v>175</v>
      </c>
      <c r="O49">
        <v>3946</v>
      </c>
      <c r="P49">
        <v>4</v>
      </c>
      <c r="Q49" t="b">
        <v>1</v>
      </c>
      <c r="R49" t="s">
        <v>29</v>
      </c>
      <c r="S49" t="b">
        <v>0</v>
      </c>
      <c r="T49" t="b">
        <v>0</v>
      </c>
      <c r="U49" t="b">
        <v>0</v>
      </c>
      <c r="V49" t="s">
        <v>251</v>
      </c>
      <c r="X49">
        <v>175</v>
      </c>
      <c r="Y49">
        <v>3946</v>
      </c>
      <c r="Z49">
        <v>0</v>
      </c>
      <c r="AA49">
        <v>538.63</v>
      </c>
      <c r="AB49">
        <v>541.02</v>
      </c>
      <c r="AC49">
        <v>6160.95</v>
      </c>
      <c r="AD49">
        <v>6160.95</v>
      </c>
      <c r="AG49">
        <f>AG48</f>
        <v>3652.09</v>
      </c>
      <c r="AH49">
        <f t="shared" si="25"/>
        <v>1.6869655457559916</v>
      </c>
      <c r="AI49" t="str">
        <f t="shared" si="26"/>
        <v>BQO</v>
      </c>
      <c r="AJ49" t="b">
        <f t="shared" si="27"/>
        <v>1</v>
      </c>
      <c r="AK49" t="str">
        <f t="shared" si="15"/>
        <v>concave</v>
      </c>
    </row>
    <row r="50" spans="1:37" x14ac:dyDescent="0.2">
      <c r="A50">
        <v>1275</v>
      </c>
      <c r="B50" t="s">
        <v>841</v>
      </c>
      <c r="C50" t="s">
        <v>60</v>
      </c>
      <c r="D50">
        <v>0</v>
      </c>
      <c r="E50">
        <v>176</v>
      </c>
      <c r="F50">
        <v>32</v>
      </c>
      <c r="G50">
        <v>176</v>
      </c>
      <c r="H50">
        <v>4</v>
      </c>
      <c r="I50">
        <v>71</v>
      </c>
      <c r="J50">
        <v>0.63</v>
      </c>
      <c r="K50">
        <v>26</v>
      </c>
      <c r="L50" t="b">
        <v>0</v>
      </c>
      <c r="M50" t="b">
        <v>0</v>
      </c>
      <c r="N50">
        <v>176</v>
      </c>
      <c r="O50">
        <v>3973</v>
      </c>
      <c r="P50">
        <v>4</v>
      </c>
      <c r="Q50" t="b">
        <v>1</v>
      </c>
      <c r="R50" t="s">
        <v>28</v>
      </c>
      <c r="S50" t="b">
        <v>0</v>
      </c>
      <c r="T50" t="b">
        <v>0</v>
      </c>
      <c r="U50" t="b">
        <v>0</v>
      </c>
      <c r="X50">
        <v>176</v>
      </c>
      <c r="Y50">
        <v>3973</v>
      </c>
      <c r="Z50">
        <v>0</v>
      </c>
      <c r="AA50">
        <v>0.97</v>
      </c>
      <c r="AB50">
        <v>2.19</v>
      </c>
      <c r="AC50">
        <v>3973</v>
      </c>
      <c r="AD50">
        <v>3973</v>
      </c>
      <c r="AG50">
        <f>MIN(AC50:AC55)</f>
        <v>3680.96</v>
      </c>
      <c r="AH50">
        <f>AC50/AG50</f>
        <v>1.0793379987829261</v>
      </c>
      <c r="AI50" t="str">
        <f>R50</f>
        <v>A-MILO</v>
      </c>
      <c r="AJ50" t="b">
        <f>Q50</f>
        <v>1</v>
      </c>
      <c r="AK50">
        <f t="shared" ref="AK50:AK61" si="28">V50</f>
        <v>0</v>
      </c>
    </row>
    <row r="51" spans="1:37" x14ac:dyDescent="0.2">
      <c r="A51">
        <v>1276</v>
      </c>
      <c r="B51" t="s">
        <v>842</v>
      </c>
      <c r="C51" t="s">
        <v>60</v>
      </c>
      <c r="D51">
        <v>0</v>
      </c>
      <c r="E51">
        <v>176</v>
      </c>
      <c r="F51">
        <v>32</v>
      </c>
      <c r="G51">
        <v>176</v>
      </c>
      <c r="H51">
        <v>4</v>
      </c>
      <c r="I51">
        <v>71</v>
      </c>
      <c r="J51">
        <v>0.63</v>
      </c>
      <c r="K51">
        <v>26</v>
      </c>
      <c r="L51" t="b">
        <v>0</v>
      </c>
      <c r="M51" t="b">
        <v>0</v>
      </c>
      <c r="N51">
        <v>176</v>
      </c>
      <c r="O51">
        <v>3973</v>
      </c>
      <c r="P51">
        <v>4</v>
      </c>
      <c r="Q51" t="b">
        <v>1</v>
      </c>
      <c r="R51" t="s">
        <v>29</v>
      </c>
      <c r="S51" t="b">
        <v>0</v>
      </c>
      <c r="T51" t="b">
        <v>0</v>
      </c>
      <c r="U51" t="b">
        <v>0</v>
      </c>
      <c r="X51">
        <v>176</v>
      </c>
      <c r="Y51">
        <v>3973</v>
      </c>
      <c r="Z51">
        <v>0</v>
      </c>
      <c r="AA51">
        <v>3600.3</v>
      </c>
      <c r="AB51">
        <v>3601.54</v>
      </c>
      <c r="AC51">
        <v>3762.28</v>
      </c>
      <c r="AD51">
        <v>3672.37</v>
      </c>
      <c r="AG51">
        <f>AG50</f>
        <v>3680.96</v>
      </c>
      <c r="AH51">
        <f t="shared" ref="AH51:AH55" si="29">AC51/AG51</f>
        <v>1.0220920629401027</v>
      </c>
      <c r="AI51" t="str">
        <f t="shared" ref="AI51:AI55" si="30">R51</f>
        <v>BQO</v>
      </c>
      <c r="AJ51" t="b">
        <f t="shared" ref="AJ51:AJ55" si="31">Q51</f>
        <v>1</v>
      </c>
      <c r="AK51">
        <f t="shared" si="28"/>
        <v>0</v>
      </c>
    </row>
    <row r="52" spans="1:37" x14ac:dyDescent="0.2">
      <c r="A52">
        <v>1277</v>
      </c>
      <c r="B52" t="s">
        <v>843</v>
      </c>
      <c r="C52" t="s">
        <v>60</v>
      </c>
      <c r="D52">
        <v>0</v>
      </c>
      <c r="E52">
        <v>176</v>
      </c>
      <c r="F52">
        <v>32</v>
      </c>
      <c r="G52">
        <v>176</v>
      </c>
      <c r="H52">
        <v>4</v>
      </c>
      <c r="I52">
        <v>72</v>
      </c>
      <c r="J52">
        <v>0.63</v>
      </c>
      <c r="K52">
        <v>26</v>
      </c>
      <c r="L52" t="b">
        <v>0</v>
      </c>
      <c r="M52" t="b">
        <v>0</v>
      </c>
      <c r="N52">
        <v>176</v>
      </c>
      <c r="O52">
        <v>3973</v>
      </c>
      <c r="P52">
        <v>4</v>
      </c>
      <c r="Q52" t="b">
        <v>1</v>
      </c>
      <c r="R52" t="s">
        <v>30</v>
      </c>
      <c r="S52" t="b">
        <v>0</v>
      </c>
      <c r="T52" t="b">
        <v>0</v>
      </c>
      <c r="U52" t="b">
        <v>0</v>
      </c>
      <c r="X52">
        <v>176</v>
      </c>
      <c r="Y52">
        <v>3973</v>
      </c>
      <c r="Z52">
        <v>0</v>
      </c>
      <c r="AA52">
        <v>631.63</v>
      </c>
      <c r="AB52">
        <v>632.89</v>
      </c>
      <c r="AC52">
        <v>3680.96</v>
      </c>
      <c r="AD52">
        <v>3680.96</v>
      </c>
      <c r="AG52">
        <f>AG51</f>
        <v>3680.96</v>
      </c>
      <c r="AH52">
        <f t="shared" si="29"/>
        <v>1</v>
      </c>
      <c r="AI52" t="str">
        <f t="shared" si="30"/>
        <v>MISDO</v>
      </c>
      <c r="AJ52" t="b">
        <f t="shared" si="31"/>
        <v>1</v>
      </c>
      <c r="AK52">
        <f t="shared" si="28"/>
        <v>0</v>
      </c>
    </row>
    <row r="53" spans="1:37" x14ac:dyDescent="0.2">
      <c r="A53">
        <v>1278</v>
      </c>
      <c r="B53" t="s">
        <v>844</v>
      </c>
      <c r="C53" t="s">
        <v>60</v>
      </c>
      <c r="D53">
        <v>0</v>
      </c>
      <c r="E53">
        <v>176</v>
      </c>
      <c r="F53">
        <v>32</v>
      </c>
      <c r="G53">
        <v>176</v>
      </c>
      <c r="H53">
        <v>4</v>
      </c>
      <c r="I53">
        <v>71</v>
      </c>
      <c r="J53">
        <v>0.63</v>
      </c>
      <c r="K53">
        <v>26</v>
      </c>
      <c r="L53" t="b">
        <v>0</v>
      </c>
      <c r="M53" t="b">
        <v>0</v>
      </c>
      <c r="N53">
        <v>176</v>
      </c>
      <c r="O53">
        <v>3973</v>
      </c>
      <c r="P53">
        <v>4</v>
      </c>
      <c r="Q53" t="b">
        <v>1</v>
      </c>
      <c r="R53" t="s">
        <v>31</v>
      </c>
      <c r="S53" t="b">
        <v>0</v>
      </c>
      <c r="T53" t="b">
        <v>0</v>
      </c>
      <c r="U53" t="b">
        <v>0</v>
      </c>
      <c r="X53">
        <v>176</v>
      </c>
      <c r="Y53">
        <v>3973</v>
      </c>
      <c r="Z53">
        <v>0</v>
      </c>
      <c r="AA53">
        <v>4704.2</v>
      </c>
      <c r="AB53">
        <v>4709.6000000000004</v>
      </c>
      <c r="AC53">
        <v>3930.46</v>
      </c>
      <c r="AD53">
        <v>3930.46</v>
      </c>
      <c r="AG53">
        <f>AG52</f>
        <v>3680.96</v>
      </c>
      <c r="AH53">
        <f t="shared" si="29"/>
        <v>1.0677812309832218</v>
      </c>
      <c r="AI53" t="str">
        <f t="shared" si="30"/>
        <v>RP-MILO</v>
      </c>
      <c r="AJ53" t="b">
        <f t="shared" si="31"/>
        <v>1</v>
      </c>
      <c r="AK53">
        <f t="shared" si="28"/>
        <v>0</v>
      </c>
    </row>
    <row r="54" spans="1:37" x14ac:dyDescent="0.2">
      <c r="A54">
        <v>1279</v>
      </c>
      <c r="B54" t="s">
        <v>845</v>
      </c>
      <c r="C54" t="s">
        <v>222</v>
      </c>
      <c r="D54">
        <v>0</v>
      </c>
      <c r="E54">
        <v>176</v>
      </c>
      <c r="F54">
        <v>32</v>
      </c>
      <c r="G54">
        <v>176</v>
      </c>
      <c r="H54">
        <v>4</v>
      </c>
      <c r="I54">
        <v>72</v>
      </c>
      <c r="J54">
        <v>0.63</v>
      </c>
      <c r="K54">
        <v>26</v>
      </c>
      <c r="L54" t="b">
        <v>0</v>
      </c>
      <c r="M54" t="b">
        <v>0</v>
      </c>
      <c r="N54">
        <v>176</v>
      </c>
      <c r="O54">
        <v>3973</v>
      </c>
      <c r="P54">
        <v>4</v>
      </c>
      <c r="R54" t="s">
        <v>29</v>
      </c>
      <c r="S54" t="b">
        <v>0</v>
      </c>
      <c r="T54" t="b">
        <v>0</v>
      </c>
      <c r="U54" t="b">
        <v>0</v>
      </c>
      <c r="X54">
        <v>176</v>
      </c>
      <c r="Y54">
        <v>3973</v>
      </c>
      <c r="Z54">
        <v>0</v>
      </c>
      <c r="AA54">
        <v>3600.4</v>
      </c>
      <c r="AB54">
        <v>3602</v>
      </c>
      <c r="AC54">
        <v>3767</v>
      </c>
      <c r="AD54">
        <v>3676</v>
      </c>
      <c r="AG54">
        <f>AG53</f>
        <v>3680.96</v>
      </c>
      <c r="AH54">
        <f t="shared" si="29"/>
        <v>1.0233743371294446</v>
      </c>
      <c r="AI54" t="str">
        <f t="shared" si="30"/>
        <v>BQO</v>
      </c>
      <c r="AJ54">
        <f t="shared" si="31"/>
        <v>0</v>
      </c>
      <c r="AK54">
        <f t="shared" si="28"/>
        <v>0</v>
      </c>
    </row>
    <row r="55" spans="1:37" x14ac:dyDescent="0.2">
      <c r="A55">
        <v>1280</v>
      </c>
      <c r="B55" t="s">
        <v>846</v>
      </c>
      <c r="C55" t="s">
        <v>273</v>
      </c>
      <c r="D55">
        <v>0</v>
      </c>
      <c r="E55">
        <v>176</v>
      </c>
      <c r="F55">
        <v>32</v>
      </c>
      <c r="G55">
        <v>176</v>
      </c>
      <c r="H55">
        <v>4</v>
      </c>
      <c r="I55">
        <v>72</v>
      </c>
      <c r="J55">
        <v>0.63</v>
      </c>
      <c r="K55">
        <v>26</v>
      </c>
      <c r="L55" t="b">
        <v>0</v>
      </c>
      <c r="M55" t="b">
        <v>0</v>
      </c>
      <c r="N55">
        <v>176</v>
      </c>
      <c r="O55">
        <v>3973</v>
      </c>
      <c r="P55">
        <v>4</v>
      </c>
      <c r="Q55" t="b">
        <v>1</v>
      </c>
      <c r="R55" t="s">
        <v>29</v>
      </c>
      <c r="S55" t="b">
        <v>0</v>
      </c>
      <c r="T55" t="b">
        <v>0</v>
      </c>
      <c r="U55" t="b">
        <v>0</v>
      </c>
      <c r="V55" t="s">
        <v>251</v>
      </c>
      <c r="X55">
        <v>176</v>
      </c>
      <c r="Y55">
        <v>3973</v>
      </c>
      <c r="Z55">
        <v>0</v>
      </c>
      <c r="AA55">
        <v>773.17</v>
      </c>
      <c r="AB55">
        <v>776.36</v>
      </c>
      <c r="AC55">
        <v>6223.92</v>
      </c>
      <c r="AD55">
        <v>6223.92</v>
      </c>
      <c r="AG55">
        <f>AG54</f>
        <v>3680.96</v>
      </c>
      <c r="AH55">
        <f t="shared" si="29"/>
        <v>1.6908415196035818</v>
      </c>
      <c r="AI55" t="str">
        <f t="shared" si="30"/>
        <v>BQO</v>
      </c>
      <c r="AJ55" t="b">
        <f t="shared" si="31"/>
        <v>1</v>
      </c>
      <c r="AK55" t="str">
        <f t="shared" si="28"/>
        <v>concave</v>
      </c>
    </row>
    <row r="56" spans="1:37" x14ac:dyDescent="0.2">
      <c r="A56">
        <v>1281</v>
      </c>
      <c r="B56" t="s">
        <v>847</v>
      </c>
      <c r="C56" t="s">
        <v>61</v>
      </c>
      <c r="D56">
        <v>0</v>
      </c>
      <c r="E56">
        <v>196</v>
      </c>
      <c r="F56">
        <v>40</v>
      </c>
      <c r="G56">
        <v>196</v>
      </c>
      <c r="H56">
        <v>1</v>
      </c>
      <c r="I56">
        <v>100</v>
      </c>
      <c r="J56">
        <v>0.61</v>
      </c>
      <c r="K56">
        <v>22</v>
      </c>
      <c r="L56" t="b">
        <v>0</v>
      </c>
      <c r="M56" t="b">
        <v>0</v>
      </c>
      <c r="N56">
        <v>196</v>
      </c>
      <c r="O56">
        <v>4186</v>
      </c>
      <c r="P56">
        <v>4</v>
      </c>
      <c r="Q56" t="b">
        <v>1</v>
      </c>
      <c r="R56" t="s">
        <v>28</v>
      </c>
      <c r="S56" t="b">
        <v>0</v>
      </c>
      <c r="T56" t="b">
        <v>0</v>
      </c>
      <c r="U56" t="b">
        <v>0</v>
      </c>
      <c r="X56">
        <v>196</v>
      </c>
      <c r="Y56">
        <v>4186</v>
      </c>
      <c r="Z56">
        <v>0</v>
      </c>
      <c r="AA56">
        <v>1.03</v>
      </c>
      <c r="AB56">
        <v>2.27</v>
      </c>
      <c r="AC56">
        <v>4186</v>
      </c>
      <c r="AD56">
        <v>4186</v>
      </c>
      <c r="AG56">
        <f>MIN(AC56:AC61)</f>
        <v>3428.5</v>
      </c>
      <c r="AH56">
        <f>AC56/AG56</f>
        <v>1.2209421029604783</v>
      </c>
      <c r="AI56" t="str">
        <f>R56</f>
        <v>A-MILO</v>
      </c>
      <c r="AJ56" t="b">
        <f>Q56</f>
        <v>1</v>
      </c>
      <c r="AK56">
        <f t="shared" si="28"/>
        <v>0</v>
      </c>
    </row>
    <row r="57" spans="1:37" x14ac:dyDescent="0.2">
      <c r="A57">
        <v>1282</v>
      </c>
      <c r="B57" t="s">
        <v>848</v>
      </c>
      <c r="C57" t="s">
        <v>61</v>
      </c>
      <c r="D57">
        <v>0</v>
      </c>
      <c r="E57">
        <v>196</v>
      </c>
      <c r="F57">
        <v>40</v>
      </c>
      <c r="G57">
        <v>196</v>
      </c>
      <c r="H57">
        <v>1</v>
      </c>
      <c r="I57">
        <v>100</v>
      </c>
      <c r="J57">
        <v>0.61</v>
      </c>
      <c r="K57">
        <v>22</v>
      </c>
      <c r="L57" t="b">
        <v>0</v>
      </c>
      <c r="M57" t="b">
        <v>0</v>
      </c>
      <c r="N57">
        <v>196</v>
      </c>
      <c r="O57">
        <v>4186</v>
      </c>
      <c r="P57">
        <v>4</v>
      </c>
      <c r="Q57" t="b">
        <v>1</v>
      </c>
      <c r="R57" t="s">
        <v>29</v>
      </c>
      <c r="S57" t="b">
        <v>0</v>
      </c>
      <c r="T57" t="b">
        <v>0</v>
      </c>
      <c r="U57" t="b">
        <v>0</v>
      </c>
      <c r="X57">
        <v>196</v>
      </c>
      <c r="Y57">
        <v>4186</v>
      </c>
      <c r="Z57">
        <v>0</v>
      </c>
      <c r="AA57">
        <v>3600.27</v>
      </c>
      <c r="AB57">
        <v>3601.54</v>
      </c>
      <c r="AC57">
        <v>3687.93</v>
      </c>
      <c r="AD57">
        <v>3376.91</v>
      </c>
      <c r="AG57">
        <f>AG56</f>
        <v>3428.5</v>
      </c>
      <c r="AH57">
        <f t="shared" ref="AH57:AH61" si="32">AC57/AG57</f>
        <v>1.075668659763745</v>
      </c>
      <c r="AI57" t="str">
        <f t="shared" ref="AI57:AI61" si="33">R57</f>
        <v>BQO</v>
      </c>
      <c r="AJ57" t="b">
        <f t="shared" ref="AJ57:AJ61" si="34">Q57</f>
        <v>1</v>
      </c>
      <c r="AK57">
        <f t="shared" si="28"/>
        <v>0</v>
      </c>
    </row>
    <row r="58" spans="1:37" x14ac:dyDescent="0.2">
      <c r="A58">
        <v>1283</v>
      </c>
      <c r="B58" t="s">
        <v>849</v>
      </c>
      <c r="C58" t="s">
        <v>61</v>
      </c>
      <c r="D58">
        <v>0</v>
      </c>
      <c r="E58">
        <v>196</v>
      </c>
      <c r="F58">
        <v>40</v>
      </c>
      <c r="G58">
        <v>196</v>
      </c>
      <c r="H58">
        <v>1</v>
      </c>
      <c r="I58">
        <v>100</v>
      </c>
      <c r="J58">
        <v>0.61</v>
      </c>
      <c r="K58">
        <v>22</v>
      </c>
      <c r="L58" t="b">
        <v>0</v>
      </c>
      <c r="M58" t="b">
        <v>0</v>
      </c>
      <c r="N58">
        <v>196</v>
      </c>
      <c r="O58">
        <v>4186</v>
      </c>
      <c r="P58">
        <v>4</v>
      </c>
      <c r="Q58" t="b">
        <v>1</v>
      </c>
      <c r="R58" t="s">
        <v>30</v>
      </c>
      <c r="S58" t="b">
        <v>0</v>
      </c>
      <c r="T58" t="b">
        <v>0</v>
      </c>
      <c r="U58" t="b">
        <v>0</v>
      </c>
      <c r="X58">
        <v>196</v>
      </c>
      <c r="Y58">
        <v>4186</v>
      </c>
      <c r="Z58">
        <v>0</v>
      </c>
      <c r="AA58">
        <v>870.46</v>
      </c>
      <c r="AB58">
        <v>871.87</v>
      </c>
      <c r="AC58">
        <v>3428.5</v>
      </c>
      <c r="AD58">
        <v>3428.5</v>
      </c>
      <c r="AG58">
        <f>AG57</f>
        <v>3428.5</v>
      </c>
      <c r="AH58">
        <f t="shared" si="32"/>
        <v>1</v>
      </c>
      <c r="AI58" t="str">
        <f t="shared" si="33"/>
        <v>MISDO</v>
      </c>
      <c r="AJ58" t="b">
        <f t="shared" si="34"/>
        <v>1</v>
      </c>
      <c r="AK58">
        <f t="shared" si="28"/>
        <v>0</v>
      </c>
    </row>
    <row r="59" spans="1:37" x14ac:dyDescent="0.2">
      <c r="A59">
        <v>1284</v>
      </c>
      <c r="B59" t="s">
        <v>850</v>
      </c>
      <c r="C59" t="s">
        <v>61</v>
      </c>
      <c r="D59">
        <v>0</v>
      </c>
      <c r="E59">
        <v>196</v>
      </c>
      <c r="F59">
        <v>40</v>
      </c>
      <c r="G59">
        <v>196</v>
      </c>
      <c r="H59">
        <v>1</v>
      </c>
      <c r="I59">
        <v>100</v>
      </c>
      <c r="J59">
        <v>0.61</v>
      </c>
      <c r="K59">
        <v>22</v>
      </c>
      <c r="L59" t="b">
        <v>0</v>
      </c>
      <c r="M59" t="b">
        <v>0</v>
      </c>
      <c r="N59">
        <v>196</v>
      </c>
      <c r="O59">
        <v>4186</v>
      </c>
      <c r="P59">
        <v>4</v>
      </c>
      <c r="Q59" t="b">
        <v>1</v>
      </c>
      <c r="R59" t="s">
        <v>31</v>
      </c>
      <c r="S59" t="b">
        <v>0</v>
      </c>
      <c r="T59" t="b">
        <v>0</v>
      </c>
      <c r="U59" t="b">
        <v>0</v>
      </c>
      <c r="X59">
        <v>196</v>
      </c>
      <c r="Y59">
        <v>4186</v>
      </c>
      <c r="Z59">
        <v>0</v>
      </c>
      <c r="AA59">
        <v>3652.85</v>
      </c>
      <c r="AB59">
        <v>3667.01</v>
      </c>
      <c r="AC59">
        <v>4151.54</v>
      </c>
      <c r="AD59">
        <v>4151.54</v>
      </c>
      <c r="AG59">
        <f>AG58</f>
        <v>3428.5</v>
      </c>
      <c r="AH59">
        <f t="shared" si="32"/>
        <v>1.2108910602304215</v>
      </c>
      <c r="AI59" t="str">
        <f t="shared" si="33"/>
        <v>RP-MILO</v>
      </c>
      <c r="AJ59" t="b">
        <f t="shared" si="34"/>
        <v>1</v>
      </c>
      <c r="AK59">
        <f t="shared" si="28"/>
        <v>0</v>
      </c>
    </row>
    <row r="60" spans="1:37" x14ac:dyDescent="0.2">
      <c r="A60">
        <v>1285</v>
      </c>
      <c r="B60" t="s">
        <v>851</v>
      </c>
      <c r="C60" t="s">
        <v>223</v>
      </c>
      <c r="D60">
        <v>0</v>
      </c>
      <c r="E60">
        <v>196</v>
      </c>
      <c r="F60">
        <v>40</v>
      </c>
      <c r="G60">
        <v>196</v>
      </c>
      <c r="H60">
        <v>1</v>
      </c>
      <c r="I60">
        <v>100</v>
      </c>
      <c r="J60">
        <v>0.61</v>
      </c>
      <c r="K60">
        <v>22</v>
      </c>
      <c r="L60" t="b">
        <v>0</v>
      </c>
      <c r="M60" t="b">
        <v>0</v>
      </c>
      <c r="N60">
        <v>196</v>
      </c>
      <c r="O60">
        <v>4186</v>
      </c>
      <c r="P60">
        <v>4</v>
      </c>
      <c r="R60" t="s">
        <v>29</v>
      </c>
      <c r="S60" t="b">
        <v>0</v>
      </c>
      <c r="T60" t="b">
        <v>0</v>
      </c>
      <c r="U60" t="b">
        <v>0</v>
      </c>
      <c r="X60">
        <v>196</v>
      </c>
      <c r="Y60">
        <v>4186</v>
      </c>
      <c r="Z60">
        <v>0</v>
      </c>
      <c r="AA60">
        <v>3600.35</v>
      </c>
      <c r="AB60">
        <v>3603.22</v>
      </c>
      <c r="AC60">
        <v>3806</v>
      </c>
      <c r="AD60">
        <v>3396</v>
      </c>
      <c r="AG60">
        <f>AG59</f>
        <v>3428.5</v>
      </c>
      <c r="AH60">
        <f t="shared" si="32"/>
        <v>1.1101064605512614</v>
      </c>
      <c r="AI60" t="str">
        <f t="shared" si="33"/>
        <v>BQO</v>
      </c>
      <c r="AJ60">
        <f t="shared" si="34"/>
        <v>0</v>
      </c>
      <c r="AK60">
        <f t="shared" si="28"/>
        <v>0</v>
      </c>
    </row>
    <row r="61" spans="1:37" x14ac:dyDescent="0.2">
      <c r="A61">
        <v>1286</v>
      </c>
      <c r="B61" t="s">
        <v>852</v>
      </c>
      <c r="C61" t="s">
        <v>274</v>
      </c>
      <c r="D61">
        <v>0</v>
      </c>
      <c r="E61">
        <v>196</v>
      </c>
      <c r="F61">
        <v>40</v>
      </c>
      <c r="G61">
        <v>196</v>
      </c>
      <c r="H61">
        <v>1</v>
      </c>
      <c r="I61">
        <v>100</v>
      </c>
      <c r="J61">
        <v>0.61</v>
      </c>
      <c r="K61">
        <v>22</v>
      </c>
      <c r="L61" t="b">
        <v>0</v>
      </c>
      <c r="M61" t="b">
        <v>0</v>
      </c>
      <c r="N61">
        <v>196</v>
      </c>
      <c r="O61">
        <v>4186</v>
      </c>
      <c r="P61">
        <v>4</v>
      </c>
      <c r="Q61" t="b">
        <v>1</v>
      </c>
      <c r="R61" t="s">
        <v>29</v>
      </c>
      <c r="S61" t="b">
        <v>0</v>
      </c>
      <c r="T61" t="b">
        <v>0</v>
      </c>
      <c r="U61" t="b">
        <v>0</v>
      </c>
      <c r="V61" t="s">
        <v>251</v>
      </c>
      <c r="X61">
        <v>196</v>
      </c>
      <c r="Y61">
        <v>4186</v>
      </c>
      <c r="Z61">
        <v>0</v>
      </c>
      <c r="AA61">
        <v>744.14</v>
      </c>
      <c r="AB61">
        <v>747.53</v>
      </c>
      <c r="AC61">
        <v>3722.86</v>
      </c>
      <c r="AD61">
        <v>3722.86</v>
      </c>
      <c r="AG61">
        <f>AG60</f>
        <v>3428.5</v>
      </c>
      <c r="AH61">
        <f t="shared" si="32"/>
        <v>1.0858567886830977</v>
      </c>
      <c r="AI61" t="str">
        <f t="shared" si="33"/>
        <v>BQO</v>
      </c>
      <c r="AJ61" t="b">
        <f t="shared" si="34"/>
        <v>1</v>
      </c>
      <c r="AK61" t="str">
        <f t="shared" si="28"/>
        <v>concave</v>
      </c>
    </row>
    <row r="85" spans="34:36" x14ac:dyDescent="0.2">
      <c r="AH85">
        <f>GEOMEAN(AH2,AH7,AH12,AH17,AH22,AH27,AH32,AH37,AH42,AH47,AH52,AH57,AH62,AH67,AH72)</f>
        <v>1.1387963577178517</v>
      </c>
      <c r="AI85" t="s">
        <v>28</v>
      </c>
      <c r="AJ85" t="b">
        <v>1</v>
      </c>
    </row>
    <row r="86" spans="34:36" x14ac:dyDescent="0.2">
      <c r="AH86">
        <f t="shared" ref="AH86:AH89" si="35">GEOMEAN(AH3,AH8,AH13,AH18,AH23,AH28,AH33,AH38,AH43,AH48,AH53,AH58,AH63,AH68,AH73)</f>
        <v>1.0991898361600108</v>
      </c>
      <c r="AI86" t="s">
        <v>29</v>
      </c>
      <c r="AJ86" t="b">
        <v>1</v>
      </c>
    </row>
    <row r="87" spans="34:36" x14ac:dyDescent="0.2">
      <c r="AH87">
        <f t="shared" si="35"/>
        <v>1.1235863445306207</v>
      </c>
      <c r="AI87" t="s">
        <v>30</v>
      </c>
      <c r="AJ87" t="b">
        <v>1</v>
      </c>
    </row>
    <row r="88" spans="34:36" x14ac:dyDescent="0.2">
      <c r="AH88">
        <f t="shared" si="35"/>
        <v>1.1134796866607941</v>
      </c>
      <c r="AI88" t="s">
        <v>31</v>
      </c>
      <c r="AJ88" t="b">
        <v>1</v>
      </c>
    </row>
    <row r="89" spans="34:36" x14ac:dyDescent="0.2">
      <c r="AH89">
        <f t="shared" si="35"/>
        <v>1.0689171707289407</v>
      </c>
      <c r="AI89" t="s">
        <v>29</v>
      </c>
      <c r="AJ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B501-99EF-3249-927E-5FAEA1DD1E20}">
  <dimension ref="A1:AQ89"/>
  <sheetViews>
    <sheetView topLeftCell="X1" workbookViewId="0">
      <selection activeCell="AJ21" sqref="AJ21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s="2" t="s">
        <v>12</v>
      </c>
      <c r="O1" t="s">
        <v>13</v>
      </c>
      <c r="P1" t="s">
        <v>14</v>
      </c>
      <c r="Q1" t="s">
        <v>101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132</v>
      </c>
      <c r="AH1" t="s">
        <v>133</v>
      </c>
      <c r="AI1" t="str">
        <f>R1</f>
        <v>Method</v>
      </c>
      <c r="AJ1" t="str">
        <f>Q1</f>
        <v>Relaxed</v>
      </c>
      <c r="AK1" t="str">
        <f t="shared" ref="AK1:AK19" si="0">V1</f>
        <v>Curvature Type</v>
      </c>
    </row>
    <row r="2" spans="1:43" x14ac:dyDescent="0.2">
      <c r="A2">
        <v>1287</v>
      </c>
      <c r="B2" t="s">
        <v>853</v>
      </c>
      <c r="C2" t="s">
        <v>62</v>
      </c>
      <c r="D2">
        <v>0</v>
      </c>
      <c r="E2">
        <v>160</v>
      </c>
      <c r="F2">
        <v>160</v>
      </c>
      <c r="G2">
        <v>160</v>
      </c>
      <c r="H2">
        <v>100</v>
      </c>
      <c r="I2">
        <v>100</v>
      </c>
      <c r="J2">
        <v>1</v>
      </c>
      <c r="K2">
        <v>100</v>
      </c>
      <c r="L2" t="b">
        <v>0</v>
      </c>
      <c r="M2" t="b">
        <v>1</v>
      </c>
      <c r="N2">
        <v>160</v>
      </c>
      <c r="O2">
        <v>12720</v>
      </c>
      <c r="P2">
        <v>4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160</v>
      </c>
      <c r="Y2">
        <v>12720</v>
      </c>
      <c r="Z2">
        <v>0</v>
      </c>
      <c r="AA2">
        <v>5.61</v>
      </c>
      <c r="AB2">
        <v>8.44</v>
      </c>
      <c r="AC2">
        <v>1376537</v>
      </c>
      <c r="AD2">
        <v>1376537</v>
      </c>
      <c r="AG2">
        <f>MIN(AC2:AC7)</f>
        <v>1046347.44</v>
      </c>
      <c r="AH2">
        <f>AC2/AG2</f>
        <v>1.3155639774872485</v>
      </c>
      <c r="AI2" t="str">
        <f>R2</f>
        <v>A-MILO</v>
      </c>
      <c r="AJ2" t="b">
        <f>Q2</f>
        <v>1</v>
      </c>
      <c r="AK2">
        <f t="shared" si="0"/>
        <v>0</v>
      </c>
      <c r="AN2">
        <f>GEOMEAN(AH2,AH8,AH14,AH20)</f>
        <v>1.3155312897840457</v>
      </c>
      <c r="AO2" t="s">
        <v>28</v>
      </c>
      <c r="AP2" t="b">
        <v>1</v>
      </c>
      <c r="AQ2">
        <f>AK2</f>
        <v>0</v>
      </c>
    </row>
    <row r="3" spans="1:43" x14ac:dyDescent="0.2">
      <c r="A3">
        <v>1288</v>
      </c>
      <c r="B3" t="s">
        <v>854</v>
      </c>
      <c r="C3" t="s">
        <v>62</v>
      </c>
      <c r="D3">
        <v>0</v>
      </c>
      <c r="E3">
        <v>160</v>
      </c>
      <c r="F3">
        <v>160</v>
      </c>
      <c r="G3">
        <v>160</v>
      </c>
      <c r="H3">
        <v>100</v>
      </c>
      <c r="I3">
        <v>100</v>
      </c>
      <c r="J3">
        <v>1</v>
      </c>
      <c r="K3">
        <v>100</v>
      </c>
      <c r="L3" t="b">
        <v>0</v>
      </c>
      <c r="M3" t="b">
        <v>1</v>
      </c>
      <c r="N3">
        <v>160</v>
      </c>
      <c r="O3">
        <v>12720</v>
      </c>
      <c r="P3">
        <v>4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160</v>
      </c>
      <c r="Y3">
        <v>12720</v>
      </c>
      <c r="Z3">
        <v>0</v>
      </c>
      <c r="AA3">
        <v>3600.75</v>
      </c>
      <c r="AB3">
        <v>3604.75</v>
      </c>
      <c r="AC3">
        <v>1308355.75</v>
      </c>
      <c r="AD3">
        <v>1043827.77</v>
      </c>
      <c r="AG3">
        <f>AG2</f>
        <v>1046347.44</v>
      </c>
      <c r="AH3">
        <f t="shared" ref="AH3:AH7" si="1">AC3/AG3</f>
        <v>1.2504027820816384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7" si="4">GEOMEAN(AH3,AH9,AH15,AH21)</f>
        <v>1.2519980207596519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1289</v>
      </c>
      <c r="B4" t="s">
        <v>855</v>
      </c>
      <c r="C4" t="s">
        <v>62</v>
      </c>
      <c r="D4">
        <v>0</v>
      </c>
      <c r="E4">
        <v>160</v>
      </c>
      <c r="F4">
        <v>160</v>
      </c>
      <c r="G4">
        <v>160</v>
      </c>
      <c r="H4">
        <v>100</v>
      </c>
      <c r="I4">
        <v>100</v>
      </c>
      <c r="J4">
        <v>1</v>
      </c>
      <c r="K4">
        <v>100</v>
      </c>
      <c r="L4" t="b">
        <v>0</v>
      </c>
      <c r="M4" t="b">
        <v>1</v>
      </c>
      <c r="N4">
        <v>160</v>
      </c>
      <c r="O4">
        <v>12720</v>
      </c>
      <c r="P4">
        <v>4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160</v>
      </c>
      <c r="Y4">
        <v>12720</v>
      </c>
      <c r="Z4">
        <v>0</v>
      </c>
      <c r="AA4">
        <v>440.2</v>
      </c>
      <c r="AB4">
        <v>442.35</v>
      </c>
      <c r="AC4">
        <v>1046347.44</v>
      </c>
      <c r="AD4">
        <v>1046347.44</v>
      </c>
      <c r="AG4">
        <f>AG3</f>
        <v>1046347.44</v>
      </c>
      <c r="AH4">
        <f t="shared" si="1"/>
        <v>1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si="4"/>
        <v>1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1290</v>
      </c>
      <c r="B5" t="s">
        <v>856</v>
      </c>
      <c r="C5" t="s">
        <v>62</v>
      </c>
      <c r="D5">
        <v>0</v>
      </c>
      <c r="E5">
        <v>160</v>
      </c>
      <c r="F5">
        <v>160</v>
      </c>
      <c r="G5">
        <v>160</v>
      </c>
      <c r="H5">
        <v>100</v>
      </c>
      <c r="I5">
        <v>100</v>
      </c>
      <c r="J5">
        <v>1</v>
      </c>
      <c r="K5">
        <v>100</v>
      </c>
      <c r="L5" t="b">
        <v>0</v>
      </c>
      <c r="M5" t="b">
        <v>1</v>
      </c>
      <c r="N5">
        <v>160</v>
      </c>
      <c r="O5">
        <v>12720</v>
      </c>
      <c r="P5">
        <v>4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160</v>
      </c>
      <c r="Y5">
        <v>12720</v>
      </c>
      <c r="Z5">
        <v>0</v>
      </c>
      <c r="AA5">
        <v>57.3</v>
      </c>
      <c r="AB5">
        <v>61.07</v>
      </c>
      <c r="AC5">
        <v>1376537</v>
      </c>
      <c r="AD5">
        <v>1376537</v>
      </c>
      <c r="AG5">
        <f>AG4</f>
        <v>1046347.44</v>
      </c>
      <c r="AH5">
        <f t="shared" si="1"/>
        <v>1.3155639774872485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4"/>
        <v>1.3053211552336732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1291</v>
      </c>
      <c r="B6" t="s">
        <v>857</v>
      </c>
      <c r="C6" t="s">
        <v>211</v>
      </c>
      <c r="D6">
        <v>0</v>
      </c>
      <c r="E6">
        <v>160</v>
      </c>
      <c r="F6">
        <v>160</v>
      </c>
      <c r="G6">
        <v>160</v>
      </c>
      <c r="H6">
        <v>100</v>
      </c>
      <c r="I6">
        <v>100</v>
      </c>
      <c r="J6">
        <v>1</v>
      </c>
      <c r="K6">
        <v>100</v>
      </c>
      <c r="L6" t="b">
        <v>0</v>
      </c>
      <c r="M6" t="b">
        <v>1</v>
      </c>
      <c r="N6">
        <v>160</v>
      </c>
      <c r="O6">
        <v>12720</v>
      </c>
      <c r="P6">
        <v>4</v>
      </c>
      <c r="R6" t="s">
        <v>29</v>
      </c>
      <c r="S6" t="b">
        <v>0</v>
      </c>
      <c r="T6" t="b">
        <v>0</v>
      </c>
      <c r="U6" t="b">
        <v>0</v>
      </c>
      <c r="X6">
        <v>160</v>
      </c>
      <c r="Y6">
        <v>12720</v>
      </c>
      <c r="Z6">
        <v>0</v>
      </c>
      <c r="AA6">
        <v>3602.02</v>
      </c>
      <c r="AB6">
        <v>3604.25</v>
      </c>
      <c r="AC6">
        <v>1078714.56</v>
      </c>
      <c r="AD6">
        <v>1044962</v>
      </c>
      <c r="AG6">
        <f>AG5</f>
        <v>1046347.44</v>
      </c>
      <c r="AH6">
        <f t="shared" si="1"/>
        <v>1.0309334345004946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1.0310271416771972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1292</v>
      </c>
      <c r="B7" t="s">
        <v>858</v>
      </c>
      <c r="C7" t="s">
        <v>262</v>
      </c>
      <c r="D7">
        <v>0</v>
      </c>
      <c r="E7">
        <v>160</v>
      </c>
      <c r="F7">
        <v>160</v>
      </c>
      <c r="G7">
        <v>160</v>
      </c>
      <c r="H7">
        <v>100</v>
      </c>
      <c r="I7">
        <v>100</v>
      </c>
      <c r="J7">
        <v>1</v>
      </c>
      <c r="K7">
        <v>100</v>
      </c>
      <c r="L7" t="b">
        <v>0</v>
      </c>
      <c r="M7" t="b">
        <v>1</v>
      </c>
      <c r="N7">
        <v>160</v>
      </c>
      <c r="O7">
        <v>12720</v>
      </c>
      <c r="P7">
        <v>4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251</v>
      </c>
      <c r="X7">
        <v>160</v>
      </c>
      <c r="Y7">
        <v>12720</v>
      </c>
      <c r="Z7">
        <v>0</v>
      </c>
      <c r="AA7">
        <v>293.31</v>
      </c>
      <c r="AB7">
        <v>297.55</v>
      </c>
      <c r="AC7">
        <v>1061117.81</v>
      </c>
      <c r="AD7">
        <v>1061117.81</v>
      </c>
      <c r="AG7">
        <f>AG6</f>
        <v>1046347.44</v>
      </c>
      <c r="AH7">
        <f t="shared" si="1"/>
        <v>1.0141161237991849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4"/>
        <v>1.0142486707471872</v>
      </c>
      <c r="AO7" t="s">
        <v>29</v>
      </c>
      <c r="AP7" t="b">
        <v>1</v>
      </c>
      <c r="AQ7" t="str">
        <f t="shared" si="5"/>
        <v>concave</v>
      </c>
    </row>
    <row r="8" spans="1:43" x14ac:dyDescent="0.2">
      <c r="A8">
        <v>1293</v>
      </c>
      <c r="B8" t="s">
        <v>859</v>
      </c>
      <c r="C8" t="s">
        <v>63</v>
      </c>
      <c r="D8">
        <v>0</v>
      </c>
      <c r="E8">
        <v>160</v>
      </c>
      <c r="F8">
        <v>160</v>
      </c>
      <c r="G8">
        <v>160</v>
      </c>
      <c r="H8">
        <v>100</v>
      </c>
      <c r="I8">
        <v>100</v>
      </c>
      <c r="J8">
        <v>1</v>
      </c>
      <c r="K8">
        <v>100</v>
      </c>
      <c r="L8" t="b">
        <v>0</v>
      </c>
      <c r="M8" t="b">
        <v>1</v>
      </c>
      <c r="N8">
        <v>160</v>
      </c>
      <c r="O8">
        <v>12720</v>
      </c>
      <c r="P8">
        <v>4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160</v>
      </c>
      <c r="Y8">
        <v>12720</v>
      </c>
      <c r="Z8">
        <v>0</v>
      </c>
      <c r="AA8">
        <v>5.92</v>
      </c>
      <c r="AB8">
        <v>8.9700000000000006</v>
      </c>
      <c r="AC8">
        <v>1377369</v>
      </c>
      <c r="AD8">
        <v>1377369</v>
      </c>
      <c r="AG8">
        <f>MIN(AC8:AC13)</f>
        <v>1046992.45</v>
      </c>
      <c r="AH8">
        <f>AC8/AG8</f>
        <v>1.3155481684705559</v>
      </c>
      <c r="AI8" t="str">
        <f>R8</f>
        <v>A-MILO</v>
      </c>
      <c r="AJ8" t="b">
        <f>Q8</f>
        <v>1</v>
      </c>
      <c r="AK8">
        <f t="shared" si="0"/>
        <v>0</v>
      </c>
    </row>
    <row r="9" spans="1:43" x14ac:dyDescent="0.2">
      <c r="A9">
        <v>1294</v>
      </c>
      <c r="B9" t="s">
        <v>860</v>
      </c>
      <c r="C9" t="s">
        <v>63</v>
      </c>
      <c r="D9">
        <v>0</v>
      </c>
      <c r="E9">
        <v>160</v>
      </c>
      <c r="F9">
        <v>160</v>
      </c>
      <c r="G9">
        <v>160</v>
      </c>
      <c r="H9">
        <v>100</v>
      </c>
      <c r="I9">
        <v>100</v>
      </c>
      <c r="J9">
        <v>1</v>
      </c>
      <c r="K9">
        <v>100</v>
      </c>
      <c r="L9" t="b">
        <v>0</v>
      </c>
      <c r="M9" t="b">
        <v>1</v>
      </c>
      <c r="N9">
        <v>160</v>
      </c>
      <c r="O9">
        <v>12720</v>
      </c>
      <c r="P9">
        <v>4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160</v>
      </c>
      <c r="Y9">
        <v>12720</v>
      </c>
      <c r="Z9">
        <v>0</v>
      </c>
      <c r="AA9">
        <v>3600.63</v>
      </c>
      <c r="AB9">
        <v>3603.64</v>
      </c>
      <c r="AC9">
        <v>1315596.92</v>
      </c>
      <c r="AD9">
        <v>1044541.06</v>
      </c>
      <c r="AG9">
        <f>AG8</f>
        <v>1046992.45</v>
      </c>
      <c r="AH9">
        <f t="shared" ref="AH9:AH13" si="6">AC9/AG9</f>
        <v>1.2565486217211976</v>
      </c>
      <c r="AI9" t="str">
        <f t="shared" ref="AI9:AI13" si="7">R9</f>
        <v>BQO</v>
      </c>
      <c r="AJ9" t="b">
        <f t="shared" ref="AJ9:AJ13" si="8">Q9</f>
        <v>1</v>
      </c>
      <c r="AK9">
        <f t="shared" si="0"/>
        <v>0</v>
      </c>
    </row>
    <row r="10" spans="1:43" x14ac:dyDescent="0.2">
      <c r="A10">
        <v>1295</v>
      </c>
      <c r="B10" t="s">
        <v>861</v>
      </c>
      <c r="C10" t="s">
        <v>63</v>
      </c>
      <c r="D10">
        <v>0</v>
      </c>
      <c r="E10">
        <v>160</v>
      </c>
      <c r="F10">
        <v>160</v>
      </c>
      <c r="G10">
        <v>160</v>
      </c>
      <c r="H10">
        <v>100</v>
      </c>
      <c r="I10">
        <v>100</v>
      </c>
      <c r="J10">
        <v>1</v>
      </c>
      <c r="K10">
        <v>100</v>
      </c>
      <c r="L10" t="b">
        <v>0</v>
      </c>
      <c r="M10" t="b">
        <v>1</v>
      </c>
      <c r="N10">
        <v>160</v>
      </c>
      <c r="O10">
        <v>12720</v>
      </c>
      <c r="P10">
        <v>4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160</v>
      </c>
      <c r="Y10">
        <v>12720</v>
      </c>
      <c r="Z10">
        <v>0</v>
      </c>
      <c r="AA10">
        <v>410.26</v>
      </c>
      <c r="AB10">
        <v>412.39</v>
      </c>
      <c r="AC10">
        <v>1046992.45</v>
      </c>
      <c r="AD10">
        <v>1046992.45</v>
      </c>
      <c r="AG10">
        <f>AG9</f>
        <v>1046992.45</v>
      </c>
      <c r="AH10">
        <f t="shared" si="6"/>
        <v>1</v>
      </c>
      <c r="AI10" t="str">
        <f t="shared" si="7"/>
        <v>MISDO</v>
      </c>
      <c r="AJ10" t="b">
        <f t="shared" si="8"/>
        <v>1</v>
      </c>
      <c r="AK10">
        <f t="shared" si="0"/>
        <v>0</v>
      </c>
    </row>
    <row r="11" spans="1:43" x14ac:dyDescent="0.2">
      <c r="A11">
        <v>1296</v>
      </c>
      <c r="B11" t="s">
        <v>862</v>
      </c>
      <c r="C11" t="s">
        <v>63</v>
      </c>
      <c r="D11">
        <v>0</v>
      </c>
      <c r="E11">
        <v>160</v>
      </c>
      <c r="F11">
        <v>160</v>
      </c>
      <c r="G11">
        <v>160</v>
      </c>
      <c r="H11">
        <v>100</v>
      </c>
      <c r="I11">
        <v>100</v>
      </c>
      <c r="J11">
        <v>1</v>
      </c>
      <c r="K11">
        <v>100</v>
      </c>
      <c r="L11" t="b">
        <v>0</v>
      </c>
      <c r="M11" t="b">
        <v>1</v>
      </c>
      <c r="N11">
        <v>160</v>
      </c>
      <c r="O11">
        <v>12720</v>
      </c>
      <c r="P11">
        <v>4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160</v>
      </c>
      <c r="Y11">
        <v>12720</v>
      </c>
      <c r="Z11">
        <v>0</v>
      </c>
      <c r="AA11">
        <v>3646.65</v>
      </c>
      <c r="AB11">
        <v>3664.92</v>
      </c>
      <c r="AC11">
        <v>1361912</v>
      </c>
      <c r="AD11">
        <v>1361912</v>
      </c>
      <c r="AG11">
        <f>AG10</f>
        <v>1046992.45</v>
      </c>
      <c r="AH11">
        <f t="shared" si="6"/>
        <v>1.3007849292514002</v>
      </c>
      <c r="AI11" t="str">
        <f t="shared" si="7"/>
        <v>RP-MILO</v>
      </c>
      <c r="AJ11" t="b">
        <f t="shared" si="8"/>
        <v>1</v>
      </c>
      <c r="AK11">
        <f t="shared" si="0"/>
        <v>0</v>
      </c>
    </row>
    <row r="12" spans="1:43" x14ac:dyDescent="0.2">
      <c r="A12">
        <v>1297</v>
      </c>
      <c r="B12" t="s">
        <v>863</v>
      </c>
      <c r="C12" t="s">
        <v>212</v>
      </c>
      <c r="D12">
        <v>0</v>
      </c>
      <c r="E12">
        <v>160</v>
      </c>
      <c r="F12">
        <v>160</v>
      </c>
      <c r="G12">
        <v>160</v>
      </c>
      <c r="H12">
        <v>100</v>
      </c>
      <c r="I12">
        <v>100</v>
      </c>
      <c r="J12">
        <v>1</v>
      </c>
      <c r="K12">
        <v>100</v>
      </c>
      <c r="L12" t="b">
        <v>0</v>
      </c>
      <c r="M12" t="b">
        <v>1</v>
      </c>
      <c r="N12">
        <v>160</v>
      </c>
      <c r="O12">
        <v>12720</v>
      </c>
      <c r="P12">
        <v>4</v>
      </c>
      <c r="R12" t="s">
        <v>29</v>
      </c>
      <c r="S12" t="b">
        <v>0</v>
      </c>
      <c r="T12" t="b">
        <v>0</v>
      </c>
      <c r="U12" t="b">
        <v>0</v>
      </c>
      <c r="X12">
        <v>160</v>
      </c>
      <c r="Y12">
        <v>12720</v>
      </c>
      <c r="Z12">
        <v>0</v>
      </c>
      <c r="AA12">
        <v>3602.03</v>
      </c>
      <c r="AB12">
        <v>3604.74</v>
      </c>
      <c r="AC12">
        <v>1079258.54</v>
      </c>
      <c r="AD12">
        <v>1045724</v>
      </c>
      <c r="AG12">
        <f>AG11</f>
        <v>1046992.45</v>
      </c>
      <c r="AH12">
        <f t="shared" si="6"/>
        <v>1.0308178822110896</v>
      </c>
      <c r="AI12" t="str">
        <f t="shared" si="7"/>
        <v>BQO</v>
      </c>
      <c r="AJ12">
        <f t="shared" si="8"/>
        <v>0</v>
      </c>
      <c r="AK12">
        <f t="shared" si="0"/>
        <v>0</v>
      </c>
    </row>
    <row r="13" spans="1:43" x14ac:dyDescent="0.2">
      <c r="A13">
        <v>1298</v>
      </c>
      <c r="B13" t="s">
        <v>864</v>
      </c>
      <c r="C13" t="s">
        <v>263</v>
      </c>
      <c r="D13">
        <v>0</v>
      </c>
      <c r="E13">
        <v>160</v>
      </c>
      <c r="F13">
        <v>160</v>
      </c>
      <c r="G13">
        <v>160</v>
      </c>
      <c r="H13">
        <v>100</v>
      </c>
      <c r="I13">
        <v>100</v>
      </c>
      <c r="J13">
        <v>1</v>
      </c>
      <c r="K13">
        <v>100</v>
      </c>
      <c r="L13" t="b">
        <v>0</v>
      </c>
      <c r="M13" t="b">
        <v>1</v>
      </c>
      <c r="N13">
        <v>160</v>
      </c>
      <c r="O13">
        <v>12720</v>
      </c>
      <c r="P13">
        <v>4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251</v>
      </c>
      <c r="X13">
        <v>160</v>
      </c>
      <c r="Y13">
        <v>12720</v>
      </c>
      <c r="Z13">
        <v>0</v>
      </c>
      <c r="AA13">
        <v>320.12</v>
      </c>
      <c r="AB13">
        <v>323.61</v>
      </c>
      <c r="AC13">
        <v>1061920.1499999999</v>
      </c>
      <c r="AD13">
        <v>1061920.1499999999</v>
      </c>
      <c r="AG13">
        <f>AG12</f>
        <v>1046992.45</v>
      </c>
      <c r="AH13">
        <f t="shared" si="6"/>
        <v>1.0142576959365848</v>
      </c>
      <c r="AI13" t="str">
        <f t="shared" si="7"/>
        <v>BQO</v>
      </c>
      <c r="AJ13" t="b">
        <f t="shared" si="8"/>
        <v>1</v>
      </c>
      <c r="AK13" t="str">
        <f t="shared" si="0"/>
        <v>concave</v>
      </c>
    </row>
    <row r="14" spans="1:43" x14ac:dyDescent="0.2">
      <c r="A14">
        <v>1299</v>
      </c>
      <c r="B14" t="s">
        <v>865</v>
      </c>
      <c r="C14" t="s">
        <v>64</v>
      </c>
      <c r="D14">
        <v>0</v>
      </c>
      <c r="E14">
        <v>160</v>
      </c>
      <c r="F14">
        <v>160</v>
      </c>
      <c r="G14">
        <v>160</v>
      </c>
      <c r="H14">
        <v>100</v>
      </c>
      <c r="I14">
        <v>100</v>
      </c>
      <c r="J14">
        <v>1</v>
      </c>
      <c r="K14">
        <v>100</v>
      </c>
      <c r="L14" t="b">
        <v>0</v>
      </c>
      <c r="M14" t="b">
        <v>1</v>
      </c>
      <c r="N14">
        <v>160</v>
      </c>
      <c r="O14">
        <v>12720</v>
      </c>
      <c r="P14">
        <v>4</v>
      </c>
      <c r="Q14" t="b">
        <v>1</v>
      </c>
      <c r="R14" t="s">
        <v>28</v>
      </c>
      <c r="S14" t="b">
        <v>0</v>
      </c>
      <c r="T14" t="b">
        <v>0</v>
      </c>
      <c r="U14" t="b">
        <v>0</v>
      </c>
      <c r="X14">
        <v>160</v>
      </c>
      <c r="Y14">
        <v>12720</v>
      </c>
      <c r="Z14">
        <v>0</v>
      </c>
      <c r="AA14">
        <v>5.48</v>
      </c>
      <c r="AB14">
        <v>8.07</v>
      </c>
      <c r="AC14">
        <v>1376230</v>
      </c>
      <c r="AD14">
        <v>1376230</v>
      </c>
      <c r="AG14">
        <f>MIN(AC14:AC19)</f>
        <v>1046179.49</v>
      </c>
      <c r="AH14">
        <f>AC14/AG14</f>
        <v>1.3154817248424551</v>
      </c>
      <c r="AI14" t="str">
        <f>R14</f>
        <v>A-MILO</v>
      </c>
      <c r="AJ14" t="b">
        <f>Q14</f>
        <v>1</v>
      </c>
      <c r="AK14">
        <f t="shared" si="0"/>
        <v>0</v>
      </c>
    </row>
    <row r="15" spans="1:43" x14ac:dyDescent="0.2">
      <c r="A15">
        <v>1300</v>
      </c>
      <c r="B15" t="s">
        <v>866</v>
      </c>
      <c r="C15" t="s">
        <v>64</v>
      </c>
      <c r="D15">
        <v>0</v>
      </c>
      <c r="E15">
        <v>160</v>
      </c>
      <c r="F15">
        <v>160</v>
      </c>
      <c r="G15">
        <v>160</v>
      </c>
      <c r="H15">
        <v>100</v>
      </c>
      <c r="I15">
        <v>100</v>
      </c>
      <c r="J15">
        <v>1</v>
      </c>
      <c r="K15">
        <v>100</v>
      </c>
      <c r="L15" t="b">
        <v>0</v>
      </c>
      <c r="M15" t="b">
        <v>1</v>
      </c>
      <c r="N15">
        <v>160</v>
      </c>
      <c r="O15">
        <v>12720</v>
      </c>
      <c r="P15">
        <v>4</v>
      </c>
      <c r="Q15" t="b">
        <v>1</v>
      </c>
      <c r="R15" t="s">
        <v>29</v>
      </c>
      <c r="S15" t="b">
        <v>0</v>
      </c>
      <c r="T15" t="b">
        <v>0</v>
      </c>
      <c r="U15" t="b">
        <v>0</v>
      </c>
      <c r="X15">
        <v>160</v>
      </c>
      <c r="Y15">
        <v>12720</v>
      </c>
      <c r="Z15">
        <v>0</v>
      </c>
      <c r="AA15">
        <v>3600.61</v>
      </c>
      <c r="AB15">
        <v>3603.61</v>
      </c>
      <c r="AC15">
        <v>1306736.1299999999</v>
      </c>
      <c r="AD15">
        <v>1044215.76</v>
      </c>
      <c r="AG15">
        <f>AG14</f>
        <v>1046179.49</v>
      </c>
      <c r="AH15">
        <f t="shared" ref="AH15:AH19" si="9">AC15/AG15</f>
        <v>1.2490553891474205</v>
      </c>
      <c r="AI15" t="str">
        <f t="shared" ref="AI15:AI19" si="10">R15</f>
        <v>BQO</v>
      </c>
      <c r="AJ15" t="b">
        <f t="shared" ref="AJ15:AJ19" si="11">Q15</f>
        <v>1</v>
      </c>
      <c r="AK15">
        <f t="shared" si="0"/>
        <v>0</v>
      </c>
    </row>
    <row r="16" spans="1:43" x14ac:dyDescent="0.2">
      <c r="A16">
        <v>1301</v>
      </c>
      <c r="B16" t="s">
        <v>867</v>
      </c>
      <c r="C16" t="s">
        <v>64</v>
      </c>
      <c r="D16">
        <v>0</v>
      </c>
      <c r="E16">
        <v>160</v>
      </c>
      <c r="F16">
        <v>160</v>
      </c>
      <c r="G16">
        <v>160</v>
      </c>
      <c r="H16">
        <v>100</v>
      </c>
      <c r="I16">
        <v>100</v>
      </c>
      <c r="J16">
        <v>1</v>
      </c>
      <c r="K16">
        <v>100</v>
      </c>
      <c r="L16" t="b">
        <v>0</v>
      </c>
      <c r="M16" t="b">
        <v>1</v>
      </c>
      <c r="N16">
        <v>160</v>
      </c>
      <c r="O16">
        <v>12720</v>
      </c>
      <c r="P16">
        <v>4</v>
      </c>
      <c r="Q16" t="b">
        <v>1</v>
      </c>
      <c r="R16" t="s">
        <v>30</v>
      </c>
      <c r="S16" t="b">
        <v>0</v>
      </c>
      <c r="T16" t="b">
        <v>0</v>
      </c>
      <c r="U16" t="b">
        <v>0</v>
      </c>
      <c r="X16">
        <v>160</v>
      </c>
      <c r="Y16">
        <v>12720</v>
      </c>
      <c r="Z16">
        <v>0</v>
      </c>
      <c r="AA16">
        <v>440.71</v>
      </c>
      <c r="AB16">
        <v>442.85</v>
      </c>
      <c r="AC16">
        <v>1046179.49</v>
      </c>
      <c r="AD16">
        <v>1046179.49</v>
      </c>
      <c r="AG16">
        <f>AG15</f>
        <v>1046179.49</v>
      </c>
      <c r="AH16">
        <f t="shared" si="9"/>
        <v>1</v>
      </c>
      <c r="AI16" t="str">
        <f t="shared" si="10"/>
        <v>MISDO</v>
      </c>
      <c r="AJ16" t="b">
        <f t="shared" si="11"/>
        <v>1</v>
      </c>
      <c r="AK16">
        <f t="shared" si="0"/>
        <v>0</v>
      </c>
    </row>
    <row r="17" spans="1:37" x14ac:dyDescent="0.2">
      <c r="A17">
        <v>1302</v>
      </c>
      <c r="B17" t="s">
        <v>868</v>
      </c>
      <c r="C17" t="s">
        <v>64</v>
      </c>
      <c r="D17">
        <v>0</v>
      </c>
      <c r="E17">
        <v>160</v>
      </c>
      <c r="F17">
        <v>160</v>
      </c>
      <c r="G17">
        <v>160</v>
      </c>
      <c r="H17">
        <v>100</v>
      </c>
      <c r="I17">
        <v>100</v>
      </c>
      <c r="J17">
        <v>1</v>
      </c>
      <c r="K17">
        <v>100</v>
      </c>
      <c r="L17" t="b">
        <v>0</v>
      </c>
      <c r="M17" t="b">
        <v>1</v>
      </c>
      <c r="N17">
        <v>160</v>
      </c>
      <c r="O17">
        <v>12720</v>
      </c>
      <c r="P17">
        <v>4</v>
      </c>
      <c r="Q17" t="b">
        <v>1</v>
      </c>
      <c r="R17" t="s">
        <v>31</v>
      </c>
      <c r="S17" t="b">
        <v>0</v>
      </c>
      <c r="T17" t="b">
        <v>0</v>
      </c>
      <c r="U17" t="b">
        <v>0</v>
      </c>
      <c r="X17">
        <v>160</v>
      </c>
      <c r="Y17">
        <v>12720</v>
      </c>
      <c r="Z17">
        <v>0</v>
      </c>
      <c r="AA17">
        <v>3568.2</v>
      </c>
      <c r="AB17">
        <v>3576.37</v>
      </c>
      <c r="AC17">
        <v>1359693</v>
      </c>
      <c r="AD17">
        <v>1359693</v>
      </c>
      <c r="AG17">
        <f>AG16</f>
        <v>1046179.49</v>
      </c>
      <c r="AH17">
        <f t="shared" si="9"/>
        <v>1.2996746858419104</v>
      </c>
      <c r="AI17" t="str">
        <f t="shared" si="10"/>
        <v>RP-MILO</v>
      </c>
      <c r="AJ17" t="b">
        <f t="shared" si="11"/>
        <v>1</v>
      </c>
      <c r="AK17">
        <f t="shared" si="0"/>
        <v>0</v>
      </c>
    </row>
    <row r="18" spans="1:37" x14ac:dyDescent="0.2">
      <c r="A18">
        <v>1303</v>
      </c>
      <c r="B18" t="s">
        <v>869</v>
      </c>
      <c r="C18" t="s">
        <v>213</v>
      </c>
      <c r="D18">
        <v>0</v>
      </c>
      <c r="E18">
        <v>160</v>
      </c>
      <c r="F18">
        <v>160</v>
      </c>
      <c r="G18">
        <v>160</v>
      </c>
      <c r="H18">
        <v>100</v>
      </c>
      <c r="I18">
        <v>100</v>
      </c>
      <c r="J18">
        <v>1</v>
      </c>
      <c r="K18">
        <v>100</v>
      </c>
      <c r="L18" t="b">
        <v>0</v>
      </c>
      <c r="M18" t="b">
        <v>1</v>
      </c>
      <c r="N18">
        <v>160</v>
      </c>
      <c r="O18">
        <v>12720</v>
      </c>
      <c r="P18">
        <v>4</v>
      </c>
      <c r="R18" t="s">
        <v>29</v>
      </c>
      <c r="S18" t="b">
        <v>0</v>
      </c>
      <c r="T18" t="b">
        <v>0</v>
      </c>
      <c r="U18" t="b">
        <v>0</v>
      </c>
      <c r="X18">
        <v>160</v>
      </c>
      <c r="Y18">
        <v>12720</v>
      </c>
      <c r="Z18">
        <v>0</v>
      </c>
      <c r="AA18">
        <v>3602.25</v>
      </c>
      <c r="AB18">
        <v>3605.27</v>
      </c>
      <c r="AC18">
        <v>1078956.48</v>
      </c>
      <c r="AD18">
        <v>1044765</v>
      </c>
      <c r="AG18">
        <f>AG17</f>
        <v>1046179.49</v>
      </c>
      <c r="AH18">
        <f t="shared" si="9"/>
        <v>1.0313301783425328</v>
      </c>
      <c r="AI18" t="str">
        <f t="shared" si="10"/>
        <v>BQO</v>
      </c>
      <c r="AJ18">
        <f t="shared" si="11"/>
        <v>0</v>
      </c>
      <c r="AK18">
        <f t="shared" si="0"/>
        <v>0</v>
      </c>
    </row>
    <row r="19" spans="1:37" x14ac:dyDescent="0.2">
      <c r="A19">
        <v>1304</v>
      </c>
      <c r="B19" t="s">
        <v>870</v>
      </c>
      <c r="C19" t="s">
        <v>264</v>
      </c>
      <c r="D19">
        <v>0</v>
      </c>
      <c r="E19">
        <v>160</v>
      </c>
      <c r="F19">
        <v>160</v>
      </c>
      <c r="G19">
        <v>160</v>
      </c>
      <c r="H19">
        <v>100</v>
      </c>
      <c r="I19">
        <v>100</v>
      </c>
      <c r="J19">
        <v>1</v>
      </c>
      <c r="K19">
        <v>100</v>
      </c>
      <c r="L19" t="b">
        <v>0</v>
      </c>
      <c r="M19" t="b">
        <v>1</v>
      </c>
      <c r="N19">
        <v>160</v>
      </c>
      <c r="O19">
        <v>12720</v>
      </c>
      <c r="P19">
        <v>4</v>
      </c>
      <c r="Q19" t="b">
        <v>1</v>
      </c>
      <c r="R19" t="s">
        <v>29</v>
      </c>
      <c r="S19" t="b">
        <v>0</v>
      </c>
      <c r="T19" t="b">
        <v>0</v>
      </c>
      <c r="U19" t="b">
        <v>0</v>
      </c>
      <c r="V19" t="s">
        <v>251</v>
      </c>
      <c r="X19">
        <v>160</v>
      </c>
      <c r="Y19">
        <v>12720</v>
      </c>
      <c r="Z19">
        <v>0</v>
      </c>
      <c r="AA19">
        <v>302.44</v>
      </c>
      <c r="AB19">
        <v>306.04000000000002</v>
      </c>
      <c r="AC19">
        <v>1061215.3999999999</v>
      </c>
      <c r="AD19">
        <v>1061215.3999999999</v>
      </c>
      <c r="AG19">
        <f>AG18</f>
        <v>1046179.49</v>
      </c>
      <c r="AH19">
        <f t="shared" si="9"/>
        <v>1.0143722087306453</v>
      </c>
      <c r="AI19" t="str">
        <f t="shared" si="10"/>
        <v>BQO</v>
      </c>
      <c r="AJ19" t="b">
        <f t="shared" si="11"/>
        <v>1</v>
      </c>
      <c r="AK19" t="str">
        <f t="shared" si="0"/>
        <v>concave</v>
      </c>
    </row>
    <row r="85" spans="34:36" x14ac:dyDescent="0.2">
      <c r="AH85">
        <f>GEOMEAN(AH2,AH7,AH12,AH17,AH22,AH27,AH32,AH37,AH42,AH47,AH52,AH57,AH62,AH67,AH72)</f>
        <v>1.1562561780581551</v>
      </c>
      <c r="AI85" t="s">
        <v>28</v>
      </c>
      <c r="AJ85" t="b">
        <v>1</v>
      </c>
    </row>
    <row r="86" spans="34:36" x14ac:dyDescent="0.2">
      <c r="AH86">
        <f t="shared" ref="AH86:AH89" si="12">GEOMEAN(AH3,AH8,AH13,AH18,AH23,AH28,AH33,AH38,AH43,AH48,AH53,AH58,AH63,AH68,AH73)</f>
        <v>1.1453169309624918</v>
      </c>
      <c r="AI86" t="s">
        <v>29</v>
      </c>
      <c r="AJ86" t="b">
        <v>1</v>
      </c>
    </row>
    <row r="87" spans="34:36" x14ac:dyDescent="0.2">
      <c r="AH87">
        <f t="shared" si="12"/>
        <v>1.1379295222544705</v>
      </c>
      <c r="AI87" t="s">
        <v>30</v>
      </c>
      <c r="AJ87" t="b">
        <v>1</v>
      </c>
    </row>
    <row r="88" spans="34:36" x14ac:dyDescent="0.2">
      <c r="AH88">
        <f t="shared" si="12"/>
        <v>1.1800431555242004</v>
      </c>
      <c r="AI88" t="s">
        <v>31</v>
      </c>
      <c r="AJ88" t="b">
        <v>1</v>
      </c>
    </row>
    <row r="89" spans="34:36" x14ac:dyDescent="0.2">
      <c r="AH89">
        <f t="shared" si="12"/>
        <v>1.1027541657993314</v>
      </c>
      <c r="AI89" t="s">
        <v>29</v>
      </c>
      <c r="AJ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F117-DDA4-8A40-AECE-655E2F6AD69B}">
  <dimension ref="A1:AQ89"/>
  <sheetViews>
    <sheetView topLeftCell="O1" workbookViewId="0">
      <selection activeCell="AH24" sqref="AH24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s="2" t="s">
        <v>12</v>
      </c>
      <c r="O1" t="s">
        <v>13</v>
      </c>
      <c r="P1" t="s">
        <v>14</v>
      </c>
      <c r="Q1" t="s">
        <v>101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132</v>
      </c>
      <c r="AH1" t="s">
        <v>133</v>
      </c>
      <c r="AI1" t="str">
        <f>R1</f>
        <v>Method</v>
      </c>
      <c r="AJ1" t="str">
        <f>Q1</f>
        <v>Relaxed</v>
      </c>
      <c r="AK1" t="str">
        <f t="shared" ref="AK1:AK7" si="0">V1</f>
        <v>Curvature Type</v>
      </c>
    </row>
    <row r="2" spans="1:43" x14ac:dyDescent="0.2">
      <c r="A2">
        <v>1305</v>
      </c>
      <c r="B2" t="s">
        <v>871</v>
      </c>
      <c r="C2" t="s">
        <v>65</v>
      </c>
      <c r="D2">
        <v>0</v>
      </c>
      <c r="E2">
        <v>200</v>
      </c>
      <c r="F2">
        <v>5</v>
      </c>
      <c r="G2">
        <v>200</v>
      </c>
      <c r="H2">
        <v>0</v>
      </c>
      <c r="I2">
        <v>100</v>
      </c>
      <c r="J2">
        <v>0.14000000000000001</v>
      </c>
      <c r="K2">
        <v>4</v>
      </c>
      <c r="L2" t="b">
        <v>0</v>
      </c>
      <c r="M2" t="b">
        <v>1</v>
      </c>
      <c r="N2">
        <v>200</v>
      </c>
      <c r="O2">
        <v>790</v>
      </c>
      <c r="P2">
        <v>4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200</v>
      </c>
      <c r="Y2">
        <v>790</v>
      </c>
      <c r="Z2">
        <v>0</v>
      </c>
      <c r="AA2">
        <v>0.32</v>
      </c>
      <c r="AB2">
        <v>1.36</v>
      </c>
      <c r="AC2">
        <v>396</v>
      </c>
      <c r="AD2">
        <v>396</v>
      </c>
      <c r="AG2">
        <f>MIN(AC2:AC7)</f>
        <v>200</v>
      </c>
      <c r="AH2">
        <f>AC2/AG2</f>
        <v>1.98</v>
      </c>
      <c r="AI2" t="str">
        <f>R2</f>
        <v>A-MILO</v>
      </c>
      <c r="AJ2" t="b">
        <f>Q2</f>
        <v>1</v>
      </c>
      <c r="AK2">
        <f t="shared" si="0"/>
        <v>0</v>
      </c>
      <c r="AN2">
        <f>GEOMEAN(AH2,AH8,AH14,AH20)</f>
        <v>1.4309665603870592</v>
      </c>
      <c r="AO2" t="s">
        <v>28</v>
      </c>
      <c r="AP2" t="b">
        <v>1</v>
      </c>
      <c r="AQ2">
        <f>AK2</f>
        <v>0</v>
      </c>
    </row>
    <row r="3" spans="1:43" x14ac:dyDescent="0.2">
      <c r="A3">
        <v>1306</v>
      </c>
      <c r="B3" t="s">
        <v>872</v>
      </c>
      <c r="C3" t="s">
        <v>65</v>
      </c>
      <c r="D3">
        <v>0</v>
      </c>
      <c r="E3">
        <v>200</v>
      </c>
      <c r="F3">
        <v>5</v>
      </c>
      <c r="G3">
        <v>200</v>
      </c>
      <c r="H3">
        <v>0</v>
      </c>
      <c r="I3">
        <v>100</v>
      </c>
      <c r="J3">
        <v>0.14000000000000001</v>
      </c>
      <c r="K3">
        <v>4</v>
      </c>
      <c r="L3" t="b">
        <v>0</v>
      </c>
      <c r="M3" t="b">
        <v>1</v>
      </c>
      <c r="N3">
        <v>200</v>
      </c>
      <c r="O3">
        <v>790</v>
      </c>
      <c r="P3">
        <v>4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200</v>
      </c>
      <c r="Y3">
        <v>790</v>
      </c>
      <c r="Z3">
        <v>0</v>
      </c>
      <c r="AA3">
        <v>3.32</v>
      </c>
      <c r="AB3">
        <v>4.42</v>
      </c>
      <c r="AC3">
        <v>200</v>
      </c>
      <c r="AD3">
        <v>200</v>
      </c>
      <c r="AG3">
        <f>AG2</f>
        <v>200</v>
      </c>
      <c r="AH3">
        <f t="shared" ref="AH3:AH7" si="1">AC3/AG3</f>
        <v>1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7" si="4">GEOMEAN(AH3,AH9,AH15,AH21)</f>
        <v>1.0007077878039585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1307</v>
      </c>
      <c r="B4" t="s">
        <v>873</v>
      </c>
      <c r="C4" t="s">
        <v>65</v>
      </c>
      <c r="D4">
        <v>0</v>
      </c>
      <c r="E4">
        <v>200</v>
      </c>
      <c r="F4">
        <v>5</v>
      </c>
      <c r="G4">
        <v>200</v>
      </c>
      <c r="H4">
        <v>0</v>
      </c>
      <c r="I4">
        <v>100</v>
      </c>
      <c r="J4">
        <v>0.14000000000000001</v>
      </c>
      <c r="K4">
        <v>4</v>
      </c>
      <c r="L4" t="b">
        <v>0</v>
      </c>
      <c r="M4" t="b">
        <v>1</v>
      </c>
      <c r="N4">
        <v>200</v>
      </c>
      <c r="O4">
        <v>790</v>
      </c>
      <c r="P4">
        <v>4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200</v>
      </c>
      <c r="Y4">
        <v>790</v>
      </c>
      <c r="Z4">
        <v>0</v>
      </c>
      <c r="AA4">
        <v>2157.77</v>
      </c>
      <c r="AB4">
        <v>2158.77</v>
      </c>
      <c r="AC4">
        <v>232.43</v>
      </c>
      <c r="AD4">
        <v>232.43</v>
      </c>
      <c r="AG4">
        <f>AG3</f>
        <v>200</v>
      </c>
      <c r="AH4">
        <f t="shared" si="1"/>
        <v>1.16215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si="4"/>
        <v>1.0852449513191673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1308</v>
      </c>
      <c r="B5" t="s">
        <v>874</v>
      </c>
      <c r="C5" t="s">
        <v>65</v>
      </c>
      <c r="D5">
        <v>0</v>
      </c>
      <c r="E5">
        <v>200</v>
      </c>
      <c r="F5">
        <v>5</v>
      </c>
      <c r="G5">
        <v>200</v>
      </c>
      <c r="H5">
        <v>0</v>
      </c>
      <c r="I5">
        <v>100</v>
      </c>
      <c r="J5">
        <v>0.14000000000000001</v>
      </c>
      <c r="K5">
        <v>4</v>
      </c>
      <c r="L5" t="b">
        <v>0</v>
      </c>
      <c r="M5" t="b">
        <v>1</v>
      </c>
      <c r="N5">
        <v>200</v>
      </c>
      <c r="O5">
        <v>790</v>
      </c>
      <c r="P5">
        <v>4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200</v>
      </c>
      <c r="Y5">
        <v>790</v>
      </c>
      <c r="Z5">
        <v>0</v>
      </c>
      <c r="AA5">
        <v>0.55000000000000004</v>
      </c>
      <c r="AB5">
        <v>1.61</v>
      </c>
      <c r="AC5">
        <v>219.16</v>
      </c>
      <c r="AD5">
        <v>219.16</v>
      </c>
      <c r="AG5">
        <f>AG4</f>
        <v>200</v>
      </c>
      <c r="AH5">
        <f t="shared" si="1"/>
        <v>1.0957999999999999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 t="shared" si="4"/>
        <v>1.0615632313520755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1309</v>
      </c>
      <c r="B6" t="s">
        <v>875</v>
      </c>
      <c r="C6" t="s">
        <v>238</v>
      </c>
      <c r="D6">
        <v>0</v>
      </c>
      <c r="E6">
        <v>200</v>
      </c>
      <c r="F6">
        <v>5</v>
      </c>
      <c r="G6">
        <v>200</v>
      </c>
      <c r="H6">
        <v>0</v>
      </c>
      <c r="I6">
        <v>100</v>
      </c>
      <c r="J6">
        <v>0.14000000000000001</v>
      </c>
      <c r="K6">
        <v>4</v>
      </c>
      <c r="L6" t="b">
        <v>0</v>
      </c>
      <c r="M6" t="b">
        <v>1</v>
      </c>
      <c r="N6">
        <v>200</v>
      </c>
      <c r="O6">
        <v>790</v>
      </c>
      <c r="P6">
        <v>4</v>
      </c>
      <c r="R6" t="s">
        <v>29</v>
      </c>
      <c r="S6" t="b">
        <v>0</v>
      </c>
      <c r="T6" t="b">
        <v>0</v>
      </c>
      <c r="U6" t="b">
        <v>0</v>
      </c>
      <c r="X6">
        <v>200</v>
      </c>
      <c r="Y6">
        <v>790</v>
      </c>
      <c r="Z6">
        <v>0</v>
      </c>
      <c r="AA6">
        <v>14.38</v>
      </c>
      <c r="AB6">
        <v>15.34</v>
      </c>
      <c r="AC6">
        <v>200</v>
      </c>
      <c r="AD6">
        <v>200</v>
      </c>
      <c r="AG6">
        <f>AG5</f>
        <v>200</v>
      </c>
      <c r="AH6">
        <f t="shared" si="1"/>
        <v>1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1.0031898331691089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1310</v>
      </c>
      <c r="B7" t="s">
        <v>876</v>
      </c>
      <c r="C7" t="s">
        <v>261</v>
      </c>
      <c r="D7">
        <v>0</v>
      </c>
      <c r="E7">
        <v>200</v>
      </c>
      <c r="F7">
        <v>5</v>
      </c>
      <c r="G7">
        <v>200</v>
      </c>
      <c r="H7">
        <v>0</v>
      </c>
      <c r="I7">
        <v>100</v>
      </c>
      <c r="J7">
        <v>0.14000000000000001</v>
      </c>
      <c r="K7">
        <v>4</v>
      </c>
      <c r="L7" t="b">
        <v>0</v>
      </c>
      <c r="M7" t="b">
        <v>1</v>
      </c>
      <c r="N7">
        <v>200</v>
      </c>
      <c r="O7">
        <v>790</v>
      </c>
      <c r="P7">
        <v>4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251</v>
      </c>
      <c r="X7">
        <v>200</v>
      </c>
      <c r="Y7">
        <v>790</v>
      </c>
      <c r="Z7">
        <v>0</v>
      </c>
      <c r="AA7">
        <v>903.32</v>
      </c>
      <c r="AB7">
        <v>905.74</v>
      </c>
      <c r="AC7">
        <v>544.75</v>
      </c>
      <c r="AD7">
        <v>544.75</v>
      </c>
      <c r="AG7">
        <f>AG6</f>
        <v>200</v>
      </c>
      <c r="AH7">
        <f t="shared" si="1"/>
        <v>2.7237499999999999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4"/>
        <v>2.3558942929548059</v>
      </c>
      <c r="AO7" t="s">
        <v>29</v>
      </c>
      <c r="AP7" t="b">
        <v>1</v>
      </c>
      <c r="AQ7" t="str">
        <f t="shared" si="5"/>
        <v>concave</v>
      </c>
    </row>
    <row r="8" spans="1:43" x14ac:dyDescent="0.2">
      <c r="A8">
        <v>1311</v>
      </c>
      <c r="B8" t="s">
        <v>877</v>
      </c>
      <c r="C8" t="s">
        <v>66</v>
      </c>
      <c r="D8">
        <v>0</v>
      </c>
      <c r="E8">
        <v>200</v>
      </c>
      <c r="F8">
        <v>6</v>
      </c>
      <c r="G8">
        <v>200</v>
      </c>
      <c r="H8">
        <v>0</v>
      </c>
      <c r="I8">
        <v>100</v>
      </c>
      <c r="J8">
        <v>0.17</v>
      </c>
      <c r="K8">
        <v>5</v>
      </c>
      <c r="L8" t="b">
        <v>0</v>
      </c>
      <c r="M8" t="b">
        <v>1</v>
      </c>
      <c r="N8">
        <v>200</v>
      </c>
      <c r="O8">
        <v>985</v>
      </c>
      <c r="P8">
        <v>4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200</v>
      </c>
      <c r="Y8">
        <v>985</v>
      </c>
      <c r="Z8">
        <v>0</v>
      </c>
      <c r="AA8">
        <v>0.31</v>
      </c>
      <c r="AB8">
        <v>1.2</v>
      </c>
      <c r="AC8">
        <v>494</v>
      </c>
      <c r="AD8">
        <v>494</v>
      </c>
      <c r="AG8">
        <f>MIN(AC8:AC13)</f>
        <v>234</v>
      </c>
      <c r="AH8">
        <f>AC8/AG8</f>
        <v>2.1111111111111112</v>
      </c>
      <c r="AI8" t="str">
        <f>R8</f>
        <v>A-MILO</v>
      </c>
      <c r="AJ8" t="b">
        <f>Q8</f>
        <v>1</v>
      </c>
      <c r="AK8">
        <f t="shared" ref="AK8:AK25" si="6">V8</f>
        <v>0</v>
      </c>
    </row>
    <row r="9" spans="1:43" x14ac:dyDescent="0.2">
      <c r="A9">
        <v>1312</v>
      </c>
      <c r="B9" t="s">
        <v>878</v>
      </c>
      <c r="C9" t="s">
        <v>66</v>
      </c>
      <c r="D9">
        <v>0</v>
      </c>
      <c r="E9">
        <v>200</v>
      </c>
      <c r="F9">
        <v>6</v>
      </c>
      <c r="G9">
        <v>200</v>
      </c>
      <c r="H9">
        <v>0</v>
      </c>
      <c r="I9">
        <v>100</v>
      </c>
      <c r="J9">
        <v>0.17</v>
      </c>
      <c r="K9">
        <v>5</v>
      </c>
      <c r="L9" t="b">
        <v>0</v>
      </c>
      <c r="M9" t="b">
        <v>1</v>
      </c>
      <c r="N9">
        <v>200</v>
      </c>
      <c r="O9">
        <v>985</v>
      </c>
      <c r="P9">
        <v>4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200</v>
      </c>
      <c r="Y9">
        <v>985</v>
      </c>
      <c r="Z9">
        <v>0</v>
      </c>
      <c r="AA9">
        <v>1314.18</v>
      </c>
      <c r="AB9">
        <v>1315.16</v>
      </c>
      <c r="AC9">
        <v>234</v>
      </c>
      <c r="AD9">
        <v>234</v>
      </c>
      <c r="AG9">
        <f>AG8</f>
        <v>234</v>
      </c>
      <c r="AH9">
        <f t="shared" ref="AH9:AH13" si="7">AC9/AG9</f>
        <v>1</v>
      </c>
      <c r="AI9" t="str">
        <f t="shared" ref="AI9:AI13" si="8">R9</f>
        <v>BQO</v>
      </c>
      <c r="AJ9" t="b">
        <f t="shared" ref="AJ9:AJ13" si="9">Q9</f>
        <v>1</v>
      </c>
      <c r="AK9">
        <f t="shared" si="6"/>
        <v>0</v>
      </c>
    </row>
    <row r="10" spans="1:43" x14ac:dyDescent="0.2">
      <c r="A10">
        <v>1313</v>
      </c>
      <c r="B10" t="s">
        <v>879</v>
      </c>
      <c r="C10" t="s">
        <v>66</v>
      </c>
      <c r="D10">
        <v>0</v>
      </c>
      <c r="E10">
        <v>200</v>
      </c>
      <c r="F10">
        <v>6</v>
      </c>
      <c r="G10">
        <v>200</v>
      </c>
      <c r="H10">
        <v>0</v>
      </c>
      <c r="I10">
        <v>100</v>
      </c>
      <c r="J10">
        <v>0.17</v>
      </c>
      <c r="K10">
        <v>5</v>
      </c>
      <c r="L10" t="b">
        <v>0</v>
      </c>
      <c r="M10" t="b">
        <v>1</v>
      </c>
      <c r="N10">
        <v>200</v>
      </c>
      <c r="O10">
        <v>985</v>
      </c>
      <c r="P10">
        <v>4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X10">
        <v>200</v>
      </c>
      <c r="Y10">
        <v>985</v>
      </c>
      <c r="Z10">
        <v>0</v>
      </c>
      <c r="AA10">
        <v>1277.56</v>
      </c>
      <c r="AB10">
        <v>1278.48</v>
      </c>
      <c r="AC10">
        <v>278.45</v>
      </c>
      <c r="AD10">
        <v>278.45</v>
      </c>
      <c r="AG10">
        <f>AG9</f>
        <v>234</v>
      </c>
      <c r="AH10">
        <f t="shared" si="7"/>
        <v>1.1899572649572649</v>
      </c>
      <c r="AI10" t="str">
        <f t="shared" si="8"/>
        <v>MISDO</v>
      </c>
      <c r="AJ10" t="b">
        <f t="shared" si="9"/>
        <v>1</v>
      </c>
      <c r="AK10">
        <f t="shared" si="6"/>
        <v>0</v>
      </c>
    </row>
    <row r="11" spans="1:43" x14ac:dyDescent="0.2">
      <c r="A11">
        <v>1314</v>
      </c>
      <c r="B11" t="s">
        <v>880</v>
      </c>
      <c r="C11" t="s">
        <v>66</v>
      </c>
      <c r="D11">
        <v>0</v>
      </c>
      <c r="E11">
        <v>200</v>
      </c>
      <c r="F11">
        <v>6</v>
      </c>
      <c r="G11">
        <v>200</v>
      </c>
      <c r="H11">
        <v>0</v>
      </c>
      <c r="I11">
        <v>100</v>
      </c>
      <c r="J11">
        <v>0.17</v>
      </c>
      <c r="K11">
        <v>5</v>
      </c>
      <c r="L11" t="b">
        <v>0</v>
      </c>
      <c r="M11" t="b">
        <v>1</v>
      </c>
      <c r="N11">
        <v>200</v>
      </c>
      <c r="O11">
        <v>985</v>
      </c>
      <c r="P11">
        <v>4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200</v>
      </c>
      <c r="Y11">
        <v>985</v>
      </c>
      <c r="Z11">
        <v>0</v>
      </c>
      <c r="AA11">
        <v>0.69</v>
      </c>
      <c r="AB11">
        <v>1.57</v>
      </c>
      <c r="AC11">
        <v>270.35000000000002</v>
      </c>
      <c r="AD11">
        <v>270.35000000000002</v>
      </c>
      <c r="AG11">
        <f>AG10</f>
        <v>234</v>
      </c>
      <c r="AH11">
        <f t="shared" si="7"/>
        <v>1.1553418803418805</v>
      </c>
      <c r="AI11" t="str">
        <f t="shared" si="8"/>
        <v>RP-MILO</v>
      </c>
      <c r="AJ11" t="b">
        <f t="shared" si="9"/>
        <v>1</v>
      </c>
      <c r="AK11">
        <f t="shared" si="6"/>
        <v>0</v>
      </c>
    </row>
    <row r="12" spans="1:43" x14ac:dyDescent="0.2">
      <c r="A12">
        <v>1315</v>
      </c>
      <c r="B12" t="s">
        <v>881</v>
      </c>
      <c r="C12" t="s">
        <v>239</v>
      </c>
      <c r="D12">
        <v>0</v>
      </c>
      <c r="E12">
        <v>200</v>
      </c>
      <c r="F12">
        <v>6</v>
      </c>
      <c r="G12">
        <v>200</v>
      </c>
      <c r="H12">
        <v>0</v>
      </c>
      <c r="I12">
        <v>100</v>
      </c>
      <c r="J12">
        <v>0.17</v>
      </c>
      <c r="K12">
        <v>5</v>
      </c>
      <c r="L12" t="b">
        <v>0</v>
      </c>
      <c r="M12" t="b">
        <v>1</v>
      </c>
      <c r="N12">
        <v>200</v>
      </c>
      <c r="O12">
        <v>985</v>
      </c>
      <c r="P12">
        <v>4</v>
      </c>
      <c r="R12" t="s">
        <v>29</v>
      </c>
      <c r="S12" t="b">
        <v>0</v>
      </c>
      <c r="T12" t="b">
        <v>0</v>
      </c>
      <c r="U12" t="b">
        <v>0</v>
      </c>
      <c r="X12">
        <v>200</v>
      </c>
      <c r="Y12">
        <v>985</v>
      </c>
      <c r="Z12">
        <v>0</v>
      </c>
      <c r="AA12">
        <v>3600.11</v>
      </c>
      <c r="AB12">
        <v>3601.36</v>
      </c>
      <c r="AC12">
        <v>237</v>
      </c>
      <c r="AD12">
        <v>233</v>
      </c>
      <c r="AG12">
        <f>AG11</f>
        <v>234</v>
      </c>
      <c r="AH12">
        <f t="shared" si="7"/>
        <v>1.0128205128205128</v>
      </c>
      <c r="AI12" t="str">
        <f t="shared" si="8"/>
        <v>BQO</v>
      </c>
      <c r="AJ12">
        <f t="shared" si="9"/>
        <v>0</v>
      </c>
      <c r="AK12">
        <f t="shared" si="6"/>
        <v>0</v>
      </c>
    </row>
    <row r="13" spans="1:43" x14ac:dyDescent="0.2">
      <c r="A13">
        <v>1316</v>
      </c>
      <c r="B13" t="s">
        <v>882</v>
      </c>
      <c r="C13" t="s">
        <v>258</v>
      </c>
      <c r="D13">
        <v>0</v>
      </c>
      <c r="E13">
        <v>200</v>
      </c>
      <c r="F13">
        <v>6</v>
      </c>
      <c r="G13">
        <v>200</v>
      </c>
      <c r="H13">
        <v>0</v>
      </c>
      <c r="I13">
        <v>100</v>
      </c>
      <c r="J13">
        <v>0.17</v>
      </c>
      <c r="K13">
        <v>5</v>
      </c>
      <c r="L13" t="b">
        <v>0</v>
      </c>
      <c r="M13" t="b">
        <v>1</v>
      </c>
      <c r="N13">
        <v>200</v>
      </c>
      <c r="O13">
        <v>985</v>
      </c>
      <c r="P13">
        <v>4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251</v>
      </c>
      <c r="X13">
        <v>200</v>
      </c>
      <c r="Y13">
        <v>985</v>
      </c>
      <c r="Z13">
        <v>0</v>
      </c>
      <c r="AA13">
        <v>791.53</v>
      </c>
      <c r="AB13">
        <v>794.25</v>
      </c>
      <c r="AC13">
        <v>662.19</v>
      </c>
      <c r="AD13">
        <v>662.19</v>
      </c>
      <c r="AG13">
        <f>AG12</f>
        <v>234</v>
      </c>
      <c r="AH13">
        <f t="shared" si="7"/>
        <v>2.8298717948717953</v>
      </c>
      <c r="AI13" t="str">
        <f t="shared" si="8"/>
        <v>BQO</v>
      </c>
      <c r="AJ13" t="b">
        <f t="shared" si="9"/>
        <v>1</v>
      </c>
      <c r="AK13" t="str">
        <f t="shared" si="6"/>
        <v>concave</v>
      </c>
    </row>
    <row r="14" spans="1:43" x14ac:dyDescent="0.2">
      <c r="A14">
        <v>1317</v>
      </c>
      <c r="B14" t="s">
        <v>883</v>
      </c>
      <c r="C14" t="s">
        <v>67</v>
      </c>
      <c r="D14">
        <v>0</v>
      </c>
      <c r="E14">
        <v>202</v>
      </c>
      <c r="F14">
        <v>9</v>
      </c>
      <c r="G14">
        <v>202</v>
      </c>
      <c r="H14">
        <v>0</v>
      </c>
      <c r="I14">
        <v>84</v>
      </c>
      <c r="J14">
        <v>0.43</v>
      </c>
      <c r="K14">
        <v>6</v>
      </c>
      <c r="L14" t="b">
        <v>0</v>
      </c>
      <c r="M14" t="b">
        <v>0</v>
      </c>
      <c r="N14">
        <v>202</v>
      </c>
      <c r="O14">
        <v>1227</v>
      </c>
      <c r="P14">
        <v>4</v>
      </c>
      <c r="Q14" t="b">
        <v>1</v>
      </c>
      <c r="R14" t="s">
        <v>28</v>
      </c>
      <c r="S14" t="b">
        <v>0</v>
      </c>
      <c r="T14" t="b">
        <v>0</v>
      </c>
      <c r="U14" t="b">
        <v>0</v>
      </c>
      <c r="X14">
        <v>202</v>
      </c>
      <c r="Y14">
        <v>1227</v>
      </c>
      <c r="Z14">
        <v>0</v>
      </c>
      <c r="AA14">
        <v>0.5</v>
      </c>
      <c r="AB14">
        <v>1.86</v>
      </c>
      <c r="AC14">
        <v>1227</v>
      </c>
      <c r="AD14">
        <v>1227</v>
      </c>
      <c r="AG14">
        <f>MIN(AC14:AC19)</f>
        <v>1227</v>
      </c>
      <c r="AH14">
        <f>AC14/AG14</f>
        <v>1</v>
      </c>
      <c r="AI14" t="str">
        <f>R14</f>
        <v>A-MILO</v>
      </c>
      <c r="AJ14" t="b">
        <f>Q14</f>
        <v>1</v>
      </c>
      <c r="AK14">
        <f t="shared" si="6"/>
        <v>0</v>
      </c>
    </row>
    <row r="15" spans="1:43" x14ac:dyDescent="0.2">
      <c r="A15">
        <v>1318</v>
      </c>
      <c r="B15" t="s">
        <v>884</v>
      </c>
      <c r="C15" t="s">
        <v>67</v>
      </c>
      <c r="D15">
        <v>0</v>
      </c>
      <c r="E15">
        <v>202</v>
      </c>
      <c r="F15">
        <v>9</v>
      </c>
      <c r="G15">
        <v>202</v>
      </c>
      <c r="H15">
        <v>0</v>
      </c>
      <c r="I15">
        <v>84</v>
      </c>
      <c r="J15">
        <v>0.43</v>
      </c>
      <c r="K15">
        <v>6</v>
      </c>
      <c r="L15" t="b">
        <v>0</v>
      </c>
      <c r="M15" t="b">
        <v>0</v>
      </c>
      <c r="N15">
        <v>202</v>
      </c>
      <c r="O15">
        <v>1227</v>
      </c>
      <c r="P15">
        <v>4</v>
      </c>
      <c r="Q15" t="b">
        <v>1</v>
      </c>
      <c r="R15" t="s">
        <v>29</v>
      </c>
      <c r="S15" t="b">
        <v>0</v>
      </c>
      <c r="T15" t="b">
        <v>0</v>
      </c>
      <c r="U15" t="b">
        <v>0</v>
      </c>
      <c r="X15">
        <v>202</v>
      </c>
      <c r="Y15">
        <v>1227</v>
      </c>
      <c r="Z15">
        <v>0</v>
      </c>
      <c r="AA15">
        <v>3600.14</v>
      </c>
      <c r="AB15">
        <v>3603.86</v>
      </c>
      <c r="AC15">
        <v>1227</v>
      </c>
      <c r="AD15">
        <v>1221</v>
      </c>
      <c r="AG15">
        <f>AG14</f>
        <v>1227</v>
      </c>
      <c r="AH15">
        <f t="shared" ref="AH15:AH19" si="10">AC15/AG15</f>
        <v>1</v>
      </c>
      <c r="AI15" t="str">
        <f t="shared" ref="AI15:AI19" si="11">R15</f>
        <v>BQO</v>
      </c>
      <c r="AJ15" t="b">
        <f t="shared" ref="AJ15:AJ19" si="12">Q15</f>
        <v>1</v>
      </c>
      <c r="AK15">
        <f t="shared" si="6"/>
        <v>0</v>
      </c>
    </row>
    <row r="16" spans="1:43" x14ac:dyDescent="0.2">
      <c r="A16">
        <v>1319</v>
      </c>
      <c r="B16" t="s">
        <v>885</v>
      </c>
      <c r="C16" t="s">
        <v>67</v>
      </c>
      <c r="D16">
        <v>0</v>
      </c>
      <c r="E16">
        <v>202</v>
      </c>
      <c r="F16">
        <v>9</v>
      </c>
      <c r="G16">
        <v>202</v>
      </c>
      <c r="H16">
        <v>0</v>
      </c>
      <c r="I16">
        <v>84</v>
      </c>
      <c r="J16">
        <v>0.43</v>
      </c>
      <c r="K16">
        <v>6</v>
      </c>
      <c r="L16" t="b">
        <v>0</v>
      </c>
      <c r="M16" t="b">
        <v>0</v>
      </c>
      <c r="N16">
        <v>202</v>
      </c>
      <c r="O16">
        <v>1227</v>
      </c>
      <c r="P16">
        <v>4</v>
      </c>
      <c r="Q16" t="b">
        <v>1</v>
      </c>
      <c r="R16" t="s">
        <v>30</v>
      </c>
      <c r="S16" t="b">
        <v>0</v>
      </c>
      <c r="T16" t="b">
        <v>0</v>
      </c>
      <c r="U16" t="b">
        <v>0</v>
      </c>
      <c r="X16">
        <v>202</v>
      </c>
      <c r="Y16">
        <v>1227</v>
      </c>
      <c r="Z16">
        <v>0</v>
      </c>
      <c r="AA16">
        <v>656.47</v>
      </c>
      <c r="AB16">
        <v>657.55</v>
      </c>
      <c r="AC16">
        <v>1227</v>
      </c>
      <c r="AD16">
        <v>1227</v>
      </c>
      <c r="AG16">
        <f>AG15</f>
        <v>1227</v>
      </c>
      <c r="AH16">
        <f t="shared" si="10"/>
        <v>1</v>
      </c>
      <c r="AI16" t="str">
        <f t="shared" si="11"/>
        <v>MISDO</v>
      </c>
      <c r="AJ16" t="b">
        <f t="shared" si="12"/>
        <v>1</v>
      </c>
      <c r="AK16">
        <f t="shared" si="6"/>
        <v>0</v>
      </c>
    </row>
    <row r="17" spans="1:37" x14ac:dyDescent="0.2">
      <c r="A17">
        <v>1320</v>
      </c>
      <c r="B17" t="s">
        <v>886</v>
      </c>
      <c r="C17" t="s">
        <v>67</v>
      </c>
      <c r="D17">
        <v>0</v>
      </c>
      <c r="E17">
        <v>202</v>
      </c>
      <c r="F17">
        <v>9</v>
      </c>
      <c r="G17">
        <v>202</v>
      </c>
      <c r="H17">
        <v>0</v>
      </c>
      <c r="I17">
        <v>84</v>
      </c>
      <c r="J17">
        <v>0.43</v>
      </c>
      <c r="K17">
        <v>6</v>
      </c>
      <c r="L17" t="b">
        <v>0</v>
      </c>
      <c r="M17" t="b">
        <v>0</v>
      </c>
      <c r="N17">
        <v>202</v>
      </c>
      <c r="O17">
        <v>1227</v>
      </c>
      <c r="P17">
        <v>4</v>
      </c>
      <c r="Q17" t="b">
        <v>1</v>
      </c>
      <c r="R17" t="s">
        <v>31</v>
      </c>
      <c r="S17" t="b">
        <v>0</v>
      </c>
      <c r="T17" t="b">
        <v>0</v>
      </c>
      <c r="U17" t="b">
        <v>0</v>
      </c>
      <c r="X17">
        <v>202</v>
      </c>
      <c r="Y17">
        <v>1227</v>
      </c>
      <c r="Z17">
        <v>0</v>
      </c>
      <c r="AA17">
        <v>3592.41</v>
      </c>
      <c r="AB17">
        <v>3612.04</v>
      </c>
      <c r="AC17">
        <v>1227</v>
      </c>
      <c r="AD17">
        <v>1227</v>
      </c>
      <c r="AG17">
        <f>AG16</f>
        <v>1227</v>
      </c>
      <c r="AH17">
        <f t="shared" si="10"/>
        <v>1</v>
      </c>
      <c r="AI17" t="str">
        <f t="shared" si="11"/>
        <v>RP-MILO</v>
      </c>
      <c r="AJ17" t="b">
        <f t="shared" si="12"/>
        <v>1</v>
      </c>
      <c r="AK17">
        <f t="shared" si="6"/>
        <v>0</v>
      </c>
    </row>
    <row r="18" spans="1:37" x14ac:dyDescent="0.2">
      <c r="A18">
        <v>1321</v>
      </c>
      <c r="B18" t="s">
        <v>887</v>
      </c>
      <c r="C18" t="s">
        <v>240</v>
      </c>
      <c r="D18">
        <v>0</v>
      </c>
      <c r="E18">
        <v>202</v>
      </c>
      <c r="F18">
        <v>9</v>
      </c>
      <c r="G18">
        <v>202</v>
      </c>
      <c r="H18">
        <v>0</v>
      </c>
      <c r="I18">
        <v>84</v>
      </c>
      <c r="J18">
        <v>0.43</v>
      </c>
      <c r="K18">
        <v>6</v>
      </c>
      <c r="L18" t="b">
        <v>0</v>
      </c>
      <c r="M18" t="b">
        <v>0</v>
      </c>
      <c r="N18">
        <v>202</v>
      </c>
      <c r="O18">
        <v>1227</v>
      </c>
      <c r="P18">
        <v>4</v>
      </c>
      <c r="R18" t="s">
        <v>29</v>
      </c>
      <c r="S18" t="b">
        <v>0</v>
      </c>
      <c r="T18" t="b">
        <v>0</v>
      </c>
      <c r="U18" t="b">
        <v>0</v>
      </c>
      <c r="X18">
        <v>202</v>
      </c>
      <c r="Y18">
        <v>1227</v>
      </c>
      <c r="Z18">
        <v>0</v>
      </c>
      <c r="AA18">
        <v>3602.91</v>
      </c>
      <c r="AB18">
        <v>3604.18</v>
      </c>
      <c r="AC18">
        <v>1227</v>
      </c>
      <c r="AD18">
        <v>1221</v>
      </c>
      <c r="AG18">
        <f>AG17</f>
        <v>1227</v>
      </c>
      <c r="AH18">
        <f t="shared" si="10"/>
        <v>1</v>
      </c>
      <c r="AI18" t="str">
        <f t="shared" si="11"/>
        <v>BQO</v>
      </c>
      <c r="AJ18">
        <f t="shared" si="12"/>
        <v>0</v>
      </c>
      <c r="AK18">
        <f t="shared" si="6"/>
        <v>0</v>
      </c>
    </row>
    <row r="19" spans="1:37" x14ac:dyDescent="0.2">
      <c r="A19">
        <v>1322</v>
      </c>
      <c r="B19" t="s">
        <v>888</v>
      </c>
      <c r="C19" t="s">
        <v>259</v>
      </c>
      <c r="D19">
        <v>0</v>
      </c>
      <c r="E19">
        <v>202</v>
      </c>
      <c r="F19">
        <v>9</v>
      </c>
      <c r="G19">
        <v>202</v>
      </c>
      <c r="H19">
        <v>0</v>
      </c>
      <c r="I19">
        <v>84</v>
      </c>
      <c r="J19">
        <v>0.43</v>
      </c>
      <c r="K19">
        <v>6</v>
      </c>
      <c r="L19" t="b">
        <v>0</v>
      </c>
      <c r="M19" t="b">
        <v>0</v>
      </c>
      <c r="N19">
        <v>202</v>
      </c>
      <c r="O19">
        <v>1227</v>
      </c>
      <c r="P19">
        <v>4</v>
      </c>
      <c r="Q19" t="b">
        <v>1</v>
      </c>
      <c r="R19" t="s">
        <v>29</v>
      </c>
      <c r="S19" t="b">
        <v>0</v>
      </c>
      <c r="T19" t="b">
        <v>0</v>
      </c>
      <c r="U19" t="b">
        <v>0</v>
      </c>
      <c r="V19" t="s">
        <v>251</v>
      </c>
      <c r="X19">
        <v>202</v>
      </c>
      <c r="Y19">
        <v>1227</v>
      </c>
      <c r="Z19">
        <v>0</v>
      </c>
      <c r="AA19">
        <v>853.86</v>
      </c>
      <c r="AB19">
        <v>856.57</v>
      </c>
      <c r="AC19">
        <v>2404.15</v>
      </c>
      <c r="AD19">
        <v>2404.15</v>
      </c>
      <c r="AG19">
        <f>AG18</f>
        <v>1227</v>
      </c>
      <c r="AH19">
        <f t="shared" si="10"/>
        <v>1.9593724531377343</v>
      </c>
      <c r="AI19" t="str">
        <f t="shared" si="11"/>
        <v>BQO</v>
      </c>
      <c r="AJ19" t="b">
        <f t="shared" si="12"/>
        <v>1</v>
      </c>
      <c r="AK19" t="str">
        <f t="shared" si="6"/>
        <v>concave</v>
      </c>
    </row>
    <row r="20" spans="1:37" x14ac:dyDescent="0.2">
      <c r="A20">
        <v>1323</v>
      </c>
      <c r="B20" t="s">
        <v>889</v>
      </c>
      <c r="C20" t="s">
        <v>68</v>
      </c>
      <c r="D20">
        <v>0</v>
      </c>
      <c r="E20">
        <v>212</v>
      </c>
      <c r="F20">
        <v>11</v>
      </c>
      <c r="G20">
        <v>212</v>
      </c>
      <c r="H20">
        <v>0</v>
      </c>
      <c r="I20">
        <v>89</v>
      </c>
      <c r="J20">
        <v>0.45</v>
      </c>
      <c r="K20">
        <v>7</v>
      </c>
      <c r="L20" t="b">
        <v>0</v>
      </c>
      <c r="M20" t="b">
        <v>0</v>
      </c>
      <c r="N20">
        <v>212</v>
      </c>
      <c r="O20">
        <v>1621</v>
      </c>
      <c r="P20">
        <v>4</v>
      </c>
      <c r="Q20" t="b">
        <v>1</v>
      </c>
      <c r="R20" t="s">
        <v>28</v>
      </c>
      <c r="S20" t="b">
        <v>0</v>
      </c>
      <c r="T20" t="b">
        <v>0</v>
      </c>
      <c r="U20" t="b">
        <v>0</v>
      </c>
      <c r="X20">
        <v>212</v>
      </c>
      <c r="Y20">
        <v>1621</v>
      </c>
      <c r="Z20">
        <v>0</v>
      </c>
      <c r="AA20">
        <v>0.56000000000000005</v>
      </c>
      <c r="AB20">
        <v>1.88</v>
      </c>
      <c r="AC20">
        <v>1621</v>
      </c>
      <c r="AD20">
        <v>1621</v>
      </c>
      <c r="AG20">
        <f>MIN(AC20:AC25)</f>
        <v>1616</v>
      </c>
      <c r="AH20">
        <f>AC20/AG20</f>
        <v>1.0030940594059405</v>
      </c>
      <c r="AI20" t="str">
        <f>R20</f>
        <v>A-MILO</v>
      </c>
      <c r="AJ20" t="b">
        <f>Q20</f>
        <v>1</v>
      </c>
      <c r="AK20">
        <f t="shared" si="6"/>
        <v>0</v>
      </c>
    </row>
    <row r="21" spans="1:37" x14ac:dyDescent="0.2">
      <c r="A21">
        <v>1324</v>
      </c>
      <c r="B21" t="s">
        <v>890</v>
      </c>
      <c r="C21" t="s">
        <v>68</v>
      </c>
      <c r="D21">
        <v>0</v>
      </c>
      <c r="E21">
        <v>212</v>
      </c>
      <c r="F21">
        <v>11</v>
      </c>
      <c r="G21">
        <v>212</v>
      </c>
      <c r="H21">
        <v>0</v>
      </c>
      <c r="I21">
        <v>89</v>
      </c>
      <c r="J21">
        <v>0.45</v>
      </c>
      <c r="K21">
        <v>7</v>
      </c>
      <c r="L21" t="b">
        <v>0</v>
      </c>
      <c r="M21" t="b">
        <v>0</v>
      </c>
      <c r="N21">
        <v>212</v>
      </c>
      <c r="O21">
        <v>1621</v>
      </c>
      <c r="P21">
        <v>4</v>
      </c>
      <c r="Q21" t="b">
        <v>1</v>
      </c>
      <c r="R21" t="s">
        <v>29</v>
      </c>
      <c r="S21" t="b">
        <v>0</v>
      </c>
      <c r="T21" t="b">
        <v>0</v>
      </c>
      <c r="U21" t="b">
        <v>0</v>
      </c>
      <c r="X21">
        <v>212</v>
      </c>
      <c r="Y21">
        <v>1621</v>
      </c>
      <c r="Z21">
        <v>0</v>
      </c>
      <c r="AA21">
        <v>3600.13</v>
      </c>
      <c r="AB21">
        <v>3602.61</v>
      </c>
      <c r="AC21">
        <v>1620.58</v>
      </c>
      <c r="AD21">
        <v>1616</v>
      </c>
      <c r="AG21">
        <f>AG20</f>
        <v>1616</v>
      </c>
      <c r="AH21">
        <f t="shared" ref="AH21:AH25" si="13">AC21/AG21</f>
        <v>1.0028341584158416</v>
      </c>
      <c r="AI21" t="str">
        <f t="shared" ref="AI21:AI25" si="14">R21</f>
        <v>BQO</v>
      </c>
      <c r="AJ21" t="b">
        <f t="shared" ref="AJ21:AJ25" si="15">Q21</f>
        <v>1</v>
      </c>
      <c r="AK21">
        <f t="shared" si="6"/>
        <v>0</v>
      </c>
    </row>
    <row r="22" spans="1:37" x14ac:dyDescent="0.2">
      <c r="A22">
        <v>1325</v>
      </c>
      <c r="B22" t="s">
        <v>891</v>
      </c>
      <c r="C22" t="s">
        <v>68</v>
      </c>
      <c r="D22">
        <v>0</v>
      </c>
      <c r="E22">
        <v>212</v>
      </c>
      <c r="F22">
        <v>11</v>
      </c>
      <c r="G22">
        <v>212</v>
      </c>
      <c r="H22">
        <v>0</v>
      </c>
      <c r="I22">
        <v>89</v>
      </c>
      <c r="J22">
        <v>0.45</v>
      </c>
      <c r="K22">
        <v>7</v>
      </c>
      <c r="L22" t="b">
        <v>0</v>
      </c>
      <c r="M22" t="b">
        <v>0</v>
      </c>
      <c r="N22">
        <v>212</v>
      </c>
      <c r="O22">
        <v>1621</v>
      </c>
      <c r="P22">
        <v>4</v>
      </c>
      <c r="Q22" t="b">
        <v>1</v>
      </c>
      <c r="R22" t="s">
        <v>30</v>
      </c>
      <c r="S22" t="b">
        <v>0</v>
      </c>
      <c r="T22" t="b">
        <v>0</v>
      </c>
      <c r="U22" t="b">
        <v>0</v>
      </c>
      <c r="X22">
        <v>212</v>
      </c>
      <c r="Y22">
        <v>1621</v>
      </c>
      <c r="Z22">
        <v>0</v>
      </c>
      <c r="AA22">
        <v>1866.71</v>
      </c>
      <c r="AB22">
        <v>1868.07</v>
      </c>
      <c r="AC22">
        <v>1620.91</v>
      </c>
      <c r="AD22">
        <v>1620.91</v>
      </c>
      <c r="AG22">
        <f>AG21</f>
        <v>1616</v>
      </c>
      <c r="AH22">
        <f t="shared" si="13"/>
        <v>1.0030383663366338</v>
      </c>
      <c r="AI22" t="str">
        <f t="shared" si="14"/>
        <v>MISDO</v>
      </c>
      <c r="AJ22" t="b">
        <f t="shared" si="15"/>
        <v>1</v>
      </c>
      <c r="AK22">
        <f t="shared" si="6"/>
        <v>0</v>
      </c>
    </row>
    <row r="23" spans="1:37" x14ac:dyDescent="0.2">
      <c r="A23">
        <v>1326</v>
      </c>
      <c r="B23" t="s">
        <v>892</v>
      </c>
      <c r="C23" t="s">
        <v>68</v>
      </c>
      <c r="D23">
        <v>0</v>
      </c>
      <c r="E23">
        <v>212</v>
      </c>
      <c r="F23">
        <v>11</v>
      </c>
      <c r="G23">
        <v>212</v>
      </c>
      <c r="H23">
        <v>0</v>
      </c>
      <c r="I23">
        <v>89</v>
      </c>
      <c r="J23">
        <v>0.45</v>
      </c>
      <c r="K23">
        <v>7</v>
      </c>
      <c r="L23" t="b">
        <v>0</v>
      </c>
      <c r="M23" t="b">
        <v>0</v>
      </c>
      <c r="N23">
        <v>212</v>
      </c>
      <c r="O23">
        <v>1621</v>
      </c>
      <c r="P23">
        <v>4</v>
      </c>
      <c r="Q23" t="b">
        <v>1</v>
      </c>
      <c r="R23" t="s">
        <v>31</v>
      </c>
      <c r="S23" t="b">
        <v>0</v>
      </c>
      <c r="T23" t="b">
        <v>0</v>
      </c>
      <c r="U23" t="b">
        <v>0</v>
      </c>
      <c r="X23">
        <v>212</v>
      </c>
      <c r="Y23">
        <v>1621</v>
      </c>
      <c r="Z23">
        <v>0</v>
      </c>
      <c r="AA23">
        <v>3819.1</v>
      </c>
      <c r="AB23">
        <v>3822.34</v>
      </c>
      <c r="AC23">
        <v>1621</v>
      </c>
      <c r="AD23">
        <v>1621</v>
      </c>
      <c r="AG23">
        <f>AG22</f>
        <v>1616</v>
      </c>
      <c r="AH23">
        <f t="shared" si="13"/>
        <v>1.0030940594059405</v>
      </c>
      <c r="AI23" t="str">
        <f t="shared" si="14"/>
        <v>RP-MILO</v>
      </c>
      <c r="AJ23" t="b">
        <f t="shared" si="15"/>
        <v>1</v>
      </c>
      <c r="AK23">
        <f t="shared" si="6"/>
        <v>0</v>
      </c>
    </row>
    <row r="24" spans="1:37" x14ac:dyDescent="0.2">
      <c r="A24">
        <v>1327</v>
      </c>
      <c r="B24" t="s">
        <v>893</v>
      </c>
      <c r="C24" t="s">
        <v>241</v>
      </c>
      <c r="D24">
        <v>0</v>
      </c>
      <c r="E24">
        <v>212</v>
      </c>
      <c r="F24">
        <v>11</v>
      </c>
      <c r="G24">
        <v>212</v>
      </c>
      <c r="H24">
        <v>0</v>
      </c>
      <c r="I24">
        <v>89</v>
      </c>
      <c r="J24">
        <v>0.45</v>
      </c>
      <c r="K24">
        <v>7</v>
      </c>
      <c r="L24" t="b">
        <v>0</v>
      </c>
      <c r="M24" t="b">
        <v>0</v>
      </c>
      <c r="N24">
        <v>212</v>
      </c>
      <c r="O24">
        <v>1621</v>
      </c>
      <c r="P24">
        <v>4</v>
      </c>
      <c r="R24" t="s">
        <v>29</v>
      </c>
      <c r="S24" t="b">
        <v>0</v>
      </c>
      <c r="T24" t="b">
        <v>0</v>
      </c>
      <c r="U24" t="b">
        <v>0</v>
      </c>
      <c r="X24">
        <v>212</v>
      </c>
      <c r="Y24">
        <v>1621</v>
      </c>
      <c r="Z24">
        <v>0</v>
      </c>
      <c r="AA24">
        <v>83.92</v>
      </c>
      <c r="AB24">
        <v>85.3</v>
      </c>
      <c r="AC24">
        <v>1616</v>
      </c>
      <c r="AD24">
        <v>1616</v>
      </c>
      <c r="AG24">
        <f>AG23</f>
        <v>1616</v>
      </c>
      <c r="AH24">
        <f t="shared" si="13"/>
        <v>1</v>
      </c>
      <c r="AI24" t="str">
        <f t="shared" si="14"/>
        <v>BQO</v>
      </c>
      <c r="AJ24">
        <f t="shared" si="15"/>
        <v>0</v>
      </c>
      <c r="AK24">
        <f t="shared" si="6"/>
        <v>0</v>
      </c>
    </row>
    <row r="25" spans="1:37" x14ac:dyDescent="0.2">
      <c r="A25">
        <v>1328</v>
      </c>
      <c r="B25" t="s">
        <v>894</v>
      </c>
      <c r="C25" t="s">
        <v>260</v>
      </c>
      <c r="D25">
        <v>0</v>
      </c>
      <c r="E25">
        <v>212</v>
      </c>
      <c r="F25">
        <v>11</v>
      </c>
      <c r="G25">
        <v>212</v>
      </c>
      <c r="H25">
        <v>0</v>
      </c>
      <c r="I25">
        <v>89</v>
      </c>
      <c r="J25">
        <v>0.45</v>
      </c>
      <c r="K25">
        <v>7</v>
      </c>
      <c r="L25" t="b">
        <v>0</v>
      </c>
      <c r="M25" t="b">
        <v>0</v>
      </c>
      <c r="N25">
        <v>212</v>
      </c>
      <c r="O25">
        <v>1621</v>
      </c>
      <c r="P25">
        <v>4</v>
      </c>
      <c r="Q25" t="b">
        <v>1</v>
      </c>
      <c r="R25" t="s">
        <v>29</v>
      </c>
      <c r="S25" t="b">
        <v>0</v>
      </c>
      <c r="T25" t="b">
        <v>0</v>
      </c>
      <c r="U25" t="b">
        <v>0</v>
      </c>
      <c r="V25" t="s">
        <v>251</v>
      </c>
      <c r="X25">
        <v>212</v>
      </c>
      <c r="Y25">
        <v>1621</v>
      </c>
      <c r="Z25">
        <v>0</v>
      </c>
      <c r="AA25">
        <v>1082.33</v>
      </c>
      <c r="AB25">
        <v>1085.1600000000001</v>
      </c>
      <c r="AC25">
        <v>3296.2</v>
      </c>
      <c r="AD25">
        <v>3296.2</v>
      </c>
      <c r="AG25">
        <f>AG24</f>
        <v>1616</v>
      </c>
      <c r="AH25">
        <f t="shared" si="13"/>
        <v>2.0397277227722772</v>
      </c>
      <c r="AI25" t="str">
        <f t="shared" si="14"/>
        <v>BQO</v>
      </c>
      <c r="AJ25" t="b">
        <f t="shared" si="15"/>
        <v>1</v>
      </c>
      <c r="AK25" t="str">
        <f t="shared" si="6"/>
        <v>concave</v>
      </c>
    </row>
    <row r="85" spans="34:36" x14ac:dyDescent="0.2">
      <c r="AH85">
        <f>GEOMEAN(AH2,AH7,AH12,AH17,AH22,AH27,AH32,AH37,AH42,AH47,AH52,AH57,AH62,AH67,AH72)</f>
        <v>1.4051946688339192</v>
      </c>
      <c r="AI85" t="s">
        <v>28</v>
      </c>
      <c r="AJ85" t="b">
        <v>1</v>
      </c>
    </row>
    <row r="86" spans="34:36" x14ac:dyDescent="0.2">
      <c r="AH86">
        <f t="shared" ref="AH86:AH89" si="16">GEOMEAN(AH3,AH8,AH13,AH18,AH23,AH28,AH33,AH38,AH43,AH48,AH53,AH58,AH63,AH68,AH73)</f>
        <v>1.4306187150850216</v>
      </c>
      <c r="AI86" t="s">
        <v>29</v>
      </c>
      <c r="AJ86" t="b">
        <v>1</v>
      </c>
    </row>
    <row r="87" spans="34:36" x14ac:dyDescent="0.2">
      <c r="AH87">
        <f t="shared" si="16"/>
        <v>1.1788969304555863</v>
      </c>
      <c r="AI87" t="s">
        <v>30</v>
      </c>
      <c r="AJ87" t="b">
        <v>1</v>
      </c>
    </row>
    <row r="88" spans="34:36" x14ac:dyDescent="0.2">
      <c r="AH88">
        <f t="shared" si="16"/>
        <v>1.2168451167041117</v>
      </c>
      <c r="AI88" t="s">
        <v>31</v>
      </c>
      <c r="AJ88" t="b">
        <v>1</v>
      </c>
    </row>
    <row r="89" spans="34:36" x14ac:dyDescent="0.2">
      <c r="AH89">
        <f t="shared" si="16"/>
        <v>1.0374923634420852</v>
      </c>
      <c r="AI89" t="s">
        <v>29</v>
      </c>
      <c r="AJ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5BD9-DC74-D34A-AA74-F194F617DE91}">
  <dimension ref="A1:AQ89"/>
  <sheetViews>
    <sheetView topLeftCell="U1" workbookViewId="0">
      <selection activeCell="AH15" sqref="AH15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s="2" t="s">
        <v>12</v>
      </c>
      <c r="O1" t="s">
        <v>13</v>
      </c>
      <c r="P1" t="s">
        <v>14</v>
      </c>
      <c r="Q1" t="s">
        <v>101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132</v>
      </c>
      <c r="AH1" t="s">
        <v>133</v>
      </c>
      <c r="AI1" t="str">
        <f>R1</f>
        <v>Method</v>
      </c>
      <c r="AJ1" t="str">
        <f>Q1</f>
        <v>Relaxed</v>
      </c>
      <c r="AK1" t="str">
        <f t="shared" ref="AK1:AK7" si="0">V1</f>
        <v>Curvature Type</v>
      </c>
    </row>
    <row r="2" spans="1:43" x14ac:dyDescent="0.2">
      <c r="A2">
        <v>1329</v>
      </c>
      <c r="B2" t="s">
        <v>895</v>
      </c>
      <c r="C2" t="s">
        <v>69</v>
      </c>
      <c r="D2">
        <v>0</v>
      </c>
      <c r="E2">
        <v>225</v>
      </c>
      <c r="F2">
        <v>43</v>
      </c>
      <c r="G2">
        <v>225</v>
      </c>
      <c r="H2">
        <v>1</v>
      </c>
      <c r="I2">
        <v>99</v>
      </c>
      <c r="J2">
        <v>0.6</v>
      </c>
      <c r="K2">
        <v>21</v>
      </c>
      <c r="L2" t="b">
        <v>0</v>
      </c>
      <c r="M2" t="b">
        <v>0</v>
      </c>
      <c r="N2">
        <v>225</v>
      </c>
      <c r="O2">
        <v>5180</v>
      </c>
      <c r="P2">
        <v>4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225</v>
      </c>
      <c r="Y2">
        <v>5180</v>
      </c>
      <c r="Z2">
        <v>0</v>
      </c>
      <c r="AA2">
        <v>1.54</v>
      </c>
      <c r="AB2">
        <v>3.27</v>
      </c>
      <c r="AC2">
        <v>5180</v>
      </c>
      <c r="AD2">
        <v>5180</v>
      </c>
      <c r="AG2">
        <f>MIN(AC2:AC7)</f>
        <v>4217.5</v>
      </c>
      <c r="AH2">
        <f>AC2/AG2</f>
        <v>1.2282157676348548</v>
      </c>
      <c r="AI2" t="str">
        <f>R2</f>
        <v>A-MILO</v>
      </c>
      <c r="AJ2" t="b">
        <f>Q2</f>
        <v>1</v>
      </c>
      <c r="AK2">
        <f t="shared" si="0"/>
        <v>0</v>
      </c>
      <c r="AN2">
        <f>GEOMEAN(AH2,AH8,AH14)</f>
        <v>1.2282157676348548</v>
      </c>
      <c r="AO2" t="s">
        <v>28</v>
      </c>
      <c r="AP2" t="b">
        <v>1</v>
      </c>
      <c r="AQ2">
        <f>AK2</f>
        <v>0</v>
      </c>
    </row>
    <row r="3" spans="1:43" x14ac:dyDescent="0.2">
      <c r="A3">
        <v>1330</v>
      </c>
      <c r="B3" t="s">
        <v>896</v>
      </c>
      <c r="C3" t="s">
        <v>69</v>
      </c>
      <c r="D3">
        <v>0</v>
      </c>
      <c r="E3">
        <v>225</v>
      </c>
      <c r="F3">
        <v>43</v>
      </c>
      <c r="G3">
        <v>225</v>
      </c>
      <c r="H3">
        <v>1</v>
      </c>
      <c r="I3">
        <v>99</v>
      </c>
      <c r="J3">
        <v>0.6</v>
      </c>
      <c r="K3">
        <v>21</v>
      </c>
      <c r="L3" t="b">
        <v>0</v>
      </c>
      <c r="M3" t="b">
        <v>0</v>
      </c>
      <c r="N3">
        <v>225</v>
      </c>
      <c r="O3">
        <v>5180</v>
      </c>
      <c r="P3">
        <v>4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225</v>
      </c>
      <c r="Y3">
        <v>5180</v>
      </c>
      <c r="Z3">
        <v>0</v>
      </c>
      <c r="AA3">
        <v>3600.3</v>
      </c>
      <c r="AB3">
        <v>3601.94</v>
      </c>
      <c r="AC3">
        <v>4604.93</v>
      </c>
      <c r="AD3">
        <v>4048.02</v>
      </c>
      <c r="AG3">
        <f>AG2</f>
        <v>4217.5</v>
      </c>
      <c r="AH3">
        <f t="shared" ref="AH3:AH7" si="1">AC3/AG3</f>
        <v>1.0918624777711916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7" si="4">GEOMEAN(AH3,AH9,AH15)</f>
        <v>1.0918624777711916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1331</v>
      </c>
      <c r="B4" t="s">
        <v>897</v>
      </c>
      <c r="C4" t="s">
        <v>69</v>
      </c>
      <c r="D4">
        <v>0</v>
      </c>
      <c r="E4">
        <v>225</v>
      </c>
      <c r="F4">
        <v>43</v>
      </c>
      <c r="G4">
        <v>225</v>
      </c>
      <c r="H4">
        <v>1</v>
      </c>
      <c r="I4">
        <v>99</v>
      </c>
      <c r="J4">
        <v>0.6</v>
      </c>
      <c r="K4">
        <v>21</v>
      </c>
      <c r="L4" t="b">
        <v>0</v>
      </c>
      <c r="M4" t="b">
        <v>0</v>
      </c>
      <c r="N4">
        <v>225</v>
      </c>
      <c r="O4">
        <v>5180</v>
      </c>
      <c r="P4">
        <v>4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X4">
        <v>225</v>
      </c>
      <c r="Y4">
        <v>5180</v>
      </c>
      <c r="Z4">
        <v>0</v>
      </c>
      <c r="AA4">
        <v>2538.02</v>
      </c>
      <c r="AB4">
        <v>2539.59</v>
      </c>
      <c r="AC4">
        <v>4217.5</v>
      </c>
      <c r="AD4">
        <v>4217.5</v>
      </c>
      <c r="AG4">
        <f>AG3</f>
        <v>4217.5</v>
      </c>
      <c r="AH4">
        <f t="shared" si="1"/>
        <v>1</v>
      </c>
      <c r="AI4" t="str">
        <f t="shared" si="2"/>
        <v>MISDO</v>
      </c>
      <c r="AJ4" t="b">
        <f t="shared" si="3"/>
        <v>1</v>
      </c>
      <c r="AK4">
        <f t="shared" si="0"/>
        <v>0</v>
      </c>
      <c r="AN4">
        <f t="shared" si="4"/>
        <v>1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1332</v>
      </c>
      <c r="B5" t="s">
        <v>898</v>
      </c>
      <c r="C5" t="s">
        <v>69</v>
      </c>
      <c r="D5">
        <v>0</v>
      </c>
      <c r="E5">
        <v>225</v>
      </c>
      <c r="F5">
        <v>43</v>
      </c>
      <c r="G5">
        <v>225</v>
      </c>
      <c r="H5">
        <v>1</v>
      </c>
      <c r="I5">
        <v>99</v>
      </c>
      <c r="J5">
        <v>0.6</v>
      </c>
      <c r="K5">
        <v>21</v>
      </c>
      <c r="L5" t="b">
        <v>0</v>
      </c>
      <c r="M5" t="b">
        <v>0</v>
      </c>
      <c r="N5">
        <v>225</v>
      </c>
      <c r="O5">
        <v>5180</v>
      </c>
      <c r="P5">
        <v>4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225</v>
      </c>
      <c r="Y5">
        <v>5180</v>
      </c>
      <c r="Z5">
        <v>0</v>
      </c>
      <c r="AA5">
        <v>3025.17</v>
      </c>
      <c r="AB5">
        <v>3061.37</v>
      </c>
      <c r="AC5">
        <v>5169.67</v>
      </c>
      <c r="AD5">
        <v>5169.67</v>
      </c>
      <c r="AG5">
        <f>AG4</f>
        <v>4217.5</v>
      </c>
      <c r="AH5">
        <f t="shared" si="1"/>
        <v>1.2257664493183165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>GEOMEAN(AH5,AH11)</f>
        <v>1.2257664493183165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1333</v>
      </c>
      <c r="B6" t="s">
        <v>899</v>
      </c>
      <c r="C6" t="s">
        <v>242</v>
      </c>
      <c r="D6">
        <v>0</v>
      </c>
      <c r="E6">
        <v>225</v>
      </c>
      <c r="F6">
        <v>43</v>
      </c>
      <c r="G6">
        <v>225</v>
      </c>
      <c r="H6">
        <v>1</v>
      </c>
      <c r="I6">
        <v>99</v>
      </c>
      <c r="J6">
        <v>0.6</v>
      </c>
      <c r="K6">
        <v>21</v>
      </c>
      <c r="L6" t="b">
        <v>0</v>
      </c>
      <c r="M6" t="b">
        <v>0</v>
      </c>
      <c r="N6">
        <v>225</v>
      </c>
      <c r="O6">
        <v>5180</v>
      </c>
      <c r="P6">
        <v>4</v>
      </c>
      <c r="R6" t="s">
        <v>29</v>
      </c>
      <c r="S6" t="b">
        <v>0</v>
      </c>
      <c r="T6" t="b">
        <v>0</v>
      </c>
      <c r="U6" t="b">
        <v>0</v>
      </c>
      <c r="X6">
        <v>225</v>
      </c>
      <c r="Y6">
        <v>5180</v>
      </c>
      <c r="Z6">
        <v>0</v>
      </c>
      <c r="AA6">
        <v>3600.25</v>
      </c>
      <c r="AB6">
        <v>3601.7</v>
      </c>
      <c r="AC6">
        <v>4729</v>
      </c>
      <c r="AD6">
        <v>4186</v>
      </c>
      <c r="AG6">
        <f>AG5</f>
        <v>4217.5</v>
      </c>
      <c r="AH6">
        <f t="shared" si="1"/>
        <v>1.1212803793716657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1.1212803793716657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1334</v>
      </c>
      <c r="B7" t="s">
        <v>900</v>
      </c>
      <c r="C7" t="s">
        <v>257</v>
      </c>
      <c r="D7">
        <v>0</v>
      </c>
      <c r="E7">
        <v>225</v>
      </c>
      <c r="F7">
        <v>43</v>
      </c>
      <c r="G7">
        <v>225</v>
      </c>
      <c r="H7">
        <v>1</v>
      </c>
      <c r="I7">
        <v>99</v>
      </c>
      <c r="J7">
        <v>0.6</v>
      </c>
      <c r="K7">
        <v>21</v>
      </c>
      <c r="L7" t="b">
        <v>0</v>
      </c>
      <c r="M7" t="b">
        <v>0</v>
      </c>
      <c r="N7">
        <v>225</v>
      </c>
      <c r="O7">
        <v>5180</v>
      </c>
      <c r="P7">
        <v>4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251</v>
      </c>
      <c r="X7">
        <v>225</v>
      </c>
      <c r="Y7">
        <v>5180</v>
      </c>
      <c r="Z7">
        <v>0</v>
      </c>
      <c r="AA7">
        <v>1363.18</v>
      </c>
      <c r="AB7">
        <v>1366.85</v>
      </c>
      <c r="AC7">
        <v>4555.21</v>
      </c>
      <c r="AD7">
        <v>4555.21</v>
      </c>
      <c r="AG7">
        <f>AG6</f>
        <v>4217.5</v>
      </c>
      <c r="AH7">
        <f t="shared" si="1"/>
        <v>1.0800735032602253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4"/>
        <v>1.0800735032602253</v>
      </c>
      <c r="AO7" t="s">
        <v>29</v>
      </c>
      <c r="AP7" t="b">
        <v>1</v>
      </c>
      <c r="AQ7" t="str">
        <f t="shared" si="5"/>
        <v>concave</v>
      </c>
    </row>
    <row r="85" spans="34:36" x14ac:dyDescent="0.2">
      <c r="AH85">
        <f>GEOMEAN(AH2,AH7,AH12,AH17,AH22,AH27,AH32,AH37,AH42,AH47,AH52,AH57,AH62,AH67,AH72)</f>
        <v>1.1517653002712074</v>
      </c>
      <c r="AI85" t="s">
        <v>28</v>
      </c>
      <c r="AJ85" t="b">
        <v>1</v>
      </c>
    </row>
    <row r="86" spans="34:36" x14ac:dyDescent="0.2">
      <c r="AH86">
        <f t="shared" ref="AH86:AH89" si="6">GEOMEAN(AH3,AH8,AH13,AH18,AH23,AH28,AH33,AH38,AH43,AH48,AH53,AH58,AH63,AH68,AH73)</f>
        <v>1.0918624777711916</v>
      </c>
      <c r="AI86" t="s">
        <v>29</v>
      </c>
      <c r="AJ86" t="b">
        <v>1</v>
      </c>
    </row>
    <row r="87" spans="34:36" x14ac:dyDescent="0.2">
      <c r="AH87">
        <f t="shared" si="6"/>
        <v>1</v>
      </c>
      <c r="AI87" t="s">
        <v>30</v>
      </c>
      <c r="AJ87" t="b">
        <v>1</v>
      </c>
    </row>
    <row r="88" spans="34:36" x14ac:dyDescent="0.2">
      <c r="AH88">
        <f t="shared" si="6"/>
        <v>1.2257664493183165</v>
      </c>
      <c r="AI88" t="s">
        <v>31</v>
      </c>
      <c r="AJ88" t="b">
        <v>1</v>
      </c>
    </row>
    <row r="89" spans="34:36" x14ac:dyDescent="0.2">
      <c r="AH89">
        <f t="shared" si="6"/>
        <v>1.1212803793716657</v>
      </c>
      <c r="AI89" t="s">
        <v>29</v>
      </c>
      <c r="AJ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B3B7-3DB9-754A-9AC1-C72A20A2097A}">
  <dimension ref="A1:AQ19"/>
  <sheetViews>
    <sheetView topLeftCell="Y1" workbookViewId="0">
      <selection activeCell="AL22" sqref="AL22"/>
    </sheetView>
  </sheetViews>
  <sheetFormatPr baseColWidth="10" defaultRowHeight="16" x14ac:dyDescent="0.2"/>
  <cols>
    <col min="3" max="3" width="17.83203125" bestFit="1" customWidth="1"/>
  </cols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s="2" t="s">
        <v>12</v>
      </c>
      <c r="O1" t="s">
        <v>13</v>
      </c>
      <c r="P1" t="s">
        <v>14</v>
      </c>
      <c r="Q1" t="s">
        <v>101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132</v>
      </c>
      <c r="AH1" t="s">
        <v>133</v>
      </c>
      <c r="AI1" t="str">
        <f>R1</f>
        <v>Method</v>
      </c>
      <c r="AJ1" t="str">
        <f>Q1</f>
        <v>Relaxed</v>
      </c>
      <c r="AK1" t="str">
        <f t="shared" ref="AK1:AK16" si="0">V1</f>
        <v>Curvature Type</v>
      </c>
    </row>
    <row r="2" spans="1:43" x14ac:dyDescent="0.2">
      <c r="A2">
        <v>1335</v>
      </c>
      <c r="B2" t="s">
        <v>901</v>
      </c>
      <c r="C2" t="s">
        <v>70</v>
      </c>
      <c r="D2">
        <v>0</v>
      </c>
      <c r="E2">
        <v>250</v>
      </c>
      <c r="F2">
        <v>5</v>
      </c>
      <c r="G2">
        <v>250</v>
      </c>
      <c r="H2">
        <v>0</v>
      </c>
      <c r="I2">
        <v>100</v>
      </c>
      <c r="J2">
        <v>0.12</v>
      </c>
      <c r="K2">
        <v>3</v>
      </c>
      <c r="L2" t="b">
        <v>0</v>
      </c>
      <c r="M2" t="b">
        <v>1</v>
      </c>
      <c r="N2">
        <v>250</v>
      </c>
      <c r="O2">
        <v>990</v>
      </c>
      <c r="P2">
        <v>4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250</v>
      </c>
      <c r="Y2">
        <v>990</v>
      </c>
      <c r="Z2">
        <v>0</v>
      </c>
      <c r="AA2">
        <v>0.34</v>
      </c>
      <c r="AB2">
        <v>1.36</v>
      </c>
      <c r="AC2">
        <v>496</v>
      </c>
      <c r="AD2">
        <v>496</v>
      </c>
      <c r="AG2">
        <f>MIN(AC2:AC7)</f>
        <v>250</v>
      </c>
      <c r="AH2">
        <f>AC2/AG2</f>
        <v>1.984</v>
      </c>
      <c r="AI2" t="str">
        <f>R2</f>
        <v>A-MILO</v>
      </c>
      <c r="AJ2" t="b">
        <f>Q2</f>
        <v>1</v>
      </c>
      <c r="AK2">
        <f t="shared" si="0"/>
        <v>0</v>
      </c>
      <c r="AN2">
        <f>GEOMEAN(AH2,AH8,AH14)</f>
        <v>1.6170897013179699</v>
      </c>
      <c r="AO2" t="s">
        <v>28</v>
      </c>
      <c r="AP2" t="b">
        <v>1</v>
      </c>
      <c r="AQ2">
        <f>AK2</f>
        <v>0</v>
      </c>
    </row>
    <row r="3" spans="1:43" x14ac:dyDescent="0.2">
      <c r="A3">
        <v>1336</v>
      </c>
      <c r="B3" t="s">
        <v>902</v>
      </c>
      <c r="C3" t="s">
        <v>70</v>
      </c>
      <c r="D3">
        <v>0</v>
      </c>
      <c r="E3">
        <v>250</v>
      </c>
      <c r="F3">
        <v>5</v>
      </c>
      <c r="G3">
        <v>250</v>
      </c>
      <c r="H3">
        <v>0</v>
      </c>
      <c r="I3">
        <v>100</v>
      </c>
      <c r="J3">
        <v>0.12</v>
      </c>
      <c r="K3">
        <v>3</v>
      </c>
      <c r="L3" t="b">
        <v>0</v>
      </c>
      <c r="M3" t="b">
        <v>1</v>
      </c>
      <c r="N3">
        <v>250</v>
      </c>
      <c r="O3">
        <v>990</v>
      </c>
      <c r="P3">
        <v>4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250</v>
      </c>
      <c r="Y3">
        <v>990</v>
      </c>
      <c r="Z3">
        <v>0</v>
      </c>
      <c r="AA3">
        <v>5.28</v>
      </c>
      <c r="AB3">
        <v>6.3</v>
      </c>
      <c r="AC3">
        <v>250</v>
      </c>
      <c r="AD3">
        <v>250</v>
      </c>
      <c r="AG3">
        <f>AG2</f>
        <v>250</v>
      </c>
      <c r="AH3">
        <f t="shared" ref="AH3:AH19" si="1">AC3/AG3</f>
        <v>1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7" si="4">GEOMEAN(AH3,AH9,AH15)</f>
        <v>1.0013847981624415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1337</v>
      </c>
      <c r="B4" t="s">
        <v>903</v>
      </c>
      <c r="C4" t="s">
        <v>70</v>
      </c>
      <c r="D4">
        <v>0</v>
      </c>
      <c r="E4">
        <v>250</v>
      </c>
      <c r="F4">
        <v>5</v>
      </c>
      <c r="G4">
        <v>250</v>
      </c>
      <c r="H4">
        <v>0</v>
      </c>
      <c r="I4">
        <v>100</v>
      </c>
      <c r="J4">
        <v>0.12</v>
      </c>
      <c r="K4">
        <v>3</v>
      </c>
      <c r="L4" t="b">
        <v>0</v>
      </c>
      <c r="M4" t="b">
        <v>1</v>
      </c>
      <c r="N4">
        <v>250</v>
      </c>
      <c r="O4">
        <v>990</v>
      </c>
      <c r="P4">
        <v>4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AG4">
        <f>AG3</f>
        <v>250</v>
      </c>
      <c r="AH4">
        <f t="shared" si="1"/>
        <v>0</v>
      </c>
      <c r="AI4" t="str">
        <f t="shared" si="2"/>
        <v>MISDO</v>
      </c>
      <c r="AJ4" t="b">
        <f t="shared" si="3"/>
        <v>1</v>
      </c>
      <c r="AK4">
        <f t="shared" si="0"/>
        <v>0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1338</v>
      </c>
      <c r="B5" t="s">
        <v>904</v>
      </c>
      <c r="C5" t="s">
        <v>70</v>
      </c>
      <c r="D5">
        <v>0</v>
      </c>
      <c r="E5">
        <v>250</v>
      </c>
      <c r="F5">
        <v>5</v>
      </c>
      <c r="G5">
        <v>250</v>
      </c>
      <c r="H5">
        <v>0</v>
      </c>
      <c r="I5">
        <v>100</v>
      </c>
      <c r="J5">
        <v>0.12</v>
      </c>
      <c r="K5">
        <v>3</v>
      </c>
      <c r="L5" t="b">
        <v>0</v>
      </c>
      <c r="M5" t="b">
        <v>1</v>
      </c>
      <c r="N5">
        <v>250</v>
      </c>
      <c r="O5">
        <v>990</v>
      </c>
      <c r="P5">
        <v>4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250</v>
      </c>
      <c r="Y5">
        <v>990</v>
      </c>
      <c r="Z5">
        <v>0</v>
      </c>
      <c r="AA5">
        <v>0.56000000000000005</v>
      </c>
      <c r="AB5">
        <v>1.57</v>
      </c>
      <c r="AC5">
        <v>274.16000000000003</v>
      </c>
      <c r="AD5">
        <v>274.16000000000003</v>
      </c>
      <c r="AG5">
        <f>AG4</f>
        <v>250</v>
      </c>
      <c r="AH5">
        <f t="shared" si="1"/>
        <v>1.0966400000000001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N5">
        <f>GEOMEAN(AH5,AH11)</f>
        <v>1.1263727877408178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1339</v>
      </c>
      <c r="B6" t="s">
        <v>905</v>
      </c>
      <c r="C6" t="s">
        <v>243</v>
      </c>
      <c r="D6">
        <v>0</v>
      </c>
      <c r="E6">
        <v>250</v>
      </c>
      <c r="F6">
        <v>5</v>
      </c>
      <c r="G6">
        <v>250</v>
      </c>
      <c r="H6">
        <v>0</v>
      </c>
      <c r="I6">
        <v>100</v>
      </c>
      <c r="J6">
        <v>0.12</v>
      </c>
      <c r="K6">
        <v>3</v>
      </c>
      <c r="L6" t="b">
        <v>0</v>
      </c>
      <c r="M6" t="b">
        <v>1</v>
      </c>
      <c r="N6">
        <v>250</v>
      </c>
      <c r="O6">
        <v>990</v>
      </c>
      <c r="P6">
        <v>4</v>
      </c>
      <c r="R6" t="s">
        <v>29</v>
      </c>
      <c r="S6" t="b">
        <v>0</v>
      </c>
      <c r="T6" t="b">
        <v>0</v>
      </c>
      <c r="U6" t="b">
        <v>0</v>
      </c>
      <c r="X6">
        <v>250</v>
      </c>
      <c r="Y6">
        <v>990</v>
      </c>
      <c r="Z6">
        <v>0</v>
      </c>
      <c r="AA6">
        <v>16.18</v>
      </c>
      <c r="AB6">
        <v>17.309999999999999</v>
      </c>
      <c r="AC6">
        <v>250</v>
      </c>
      <c r="AD6">
        <v>250</v>
      </c>
      <c r="AG6">
        <f>AG5</f>
        <v>250</v>
      </c>
      <c r="AH6">
        <f t="shared" si="1"/>
        <v>1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1.0064239406899063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1340</v>
      </c>
      <c r="B7" t="s">
        <v>906</v>
      </c>
      <c r="C7" t="s">
        <v>252</v>
      </c>
      <c r="D7">
        <v>0</v>
      </c>
      <c r="E7">
        <v>250</v>
      </c>
      <c r="F7">
        <v>5</v>
      </c>
      <c r="G7">
        <v>250</v>
      </c>
      <c r="H7">
        <v>0</v>
      </c>
      <c r="I7">
        <v>100</v>
      </c>
      <c r="J7">
        <v>0.12</v>
      </c>
      <c r="K7">
        <v>3</v>
      </c>
      <c r="L7" t="b">
        <v>0</v>
      </c>
      <c r="M7" t="b">
        <v>1</v>
      </c>
      <c r="N7">
        <v>250</v>
      </c>
      <c r="O7">
        <v>990</v>
      </c>
      <c r="P7">
        <v>4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251</v>
      </c>
      <c r="X7">
        <v>250</v>
      </c>
      <c r="Y7">
        <v>990</v>
      </c>
      <c r="Z7">
        <v>0</v>
      </c>
      <c r="AA7">
        <v>2711.39</v>
      </c>
      <c r="AB7">
        <v>2713.86</v>
      </c>
      <c r="AC7">
        <v>682.31</v>
      </c>
      <c r="AD7">
        <v>682.31</v>
      </c>
      <c r="AG7">
        <f>AG6</f>
        <v>250</v>
      </c>
      <c r="AH7">
        <f t="shared" si="1"/>
        <v>2.7292399999999999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4"/>
        <v>2.1333672909922607</v>
      </c>
      <c r="AO7" t="s">
        <v>29</v>
      </c>
      <c r="AP7" t="b">
        <v>1</v>
      </c>
      <c r="AQ7" t="str">
        <f t="shared" si="5"/>
        <v>concave</v>
      </c>
    </row>
    <row r="8" spans="1:43" x14ac:dyDescent="0.2">
      <c r="A8">
        <v>1341</v>
      </c>
      <c r="B8" t="s">
        <v>907</v>
      </c>
      <c r="C8" t="s">
        <v>71</v>
      </c>
      <c r="D8">
        <v>0</v>
      </c>
      <c r="E8">
        <v>250</v>
      </c>
      <c r="F8">
        <v>6</v>
      </c>
      <c r="G8">
        <v>250</v>
      </c>
      <c r="H8">
        <v>0</v>
      </c>
      <c r="I8">
        <v>100</v>
      </c>
      <c r="J8">
        <v>0.14000000000000001</v>
      </c>
      <c r="K8">
        <v>4</v>
      </c>
      <c r="L8" t="b">
        <v>0</v>
      </c>
      <c r="M8" t="b">
        <v>1</v>
      </c>
      <c r="N8">
        <v>250</v>
      </c>
      <c r="O8">
        <v>1235</v>
      </c>
      <c r="P8">
        <v>4</v>
      </c>
      <c r="Q8" t="b">
        <v>1</v>
      </c>
      <c r="R8" t="s">
        <v>28</v>
      </c>
      <c r="S8" t="b">
        <v>0</v>
      </c>
      <c r="T8" t="b">
        <v>0</v>
      </c>
      <c r="U8" t="b">
        <v>0</v>
      </c>
      <c r="X8">
        <v>250</v>
      </c>
      <c r="Y8">
        <v>1235</v>
      </c>
      <c r="Z8">
        <v>0</v>
      </c>
      <c r="AA8">
        <v>0.45</v>
      </c>
      <c r="AB8">
        <v>1.62</v>
      </c>
      <c r="AC8">
        <v>619</v>
      </c>
      <c r="AD8">
        <v>619</v>
      </c>
      <c r="AG8">
        <f>MIN(AC8:AC13)</f>
        <v>292.33</v>
      </c>
      <c r="AH8">
        <f t="shared" si="1"/>
        <v>2.1174699825539629</v>
      </c>
      <c r="AI8" t="str">
        <f t="shared" ref="AI8:AI16" si="6">R8</f>
        <v>A-MILO</v>
      </c>
      <c r="AJ8" t="b">
        <f t="shared" ref="AJ8:AJ16" si="7">Q8</f>
        <v>1</v>
      </c>
      <c r="AK8">
        <f>V8</f>
        <v>0</v>
      </c>
    </row>
    <row r="9" spans="1:43" x14ac:dyDescent="0.2">
      <c r="A9">
        <v>1342</v>
      </c>
      <c r="B9" t="s">
        <v>908</v>
      </c>
      <c r="C9" t="s">
        <v>71</v>
      </c>
      <c r="D9">
        <v>0</v>
      </c>
      <c r="E9">
        <v>250</v>
      </c>
      <c r="F9">
        <v>6</v>
      </c>
      <c r="G9">
        <v>250</v>
      </c>
      <c r="H9">
        <v>0</v>
      </c>
      <c r="I9">
        <v>100</v>
      </c>
      <c r="J9">
        <v>0.14000000000000001</v>
      </c>
      <c r="K9">
        <v>4</v>
      </c>
      <c r="L9" t="b">
        <v>0</v>
      </c>
      <c r="M9" t="b">
        <v>1</v>
      </c>
      <c r="N9">
        <v>250</v>
      </c>
      <c r="O9">
        <v>1235</v>
      </c>
      <c r="P9">
        <v>4</v>
      </c>
      <c r="Q9" t="b">
        <v>1</v>
      </c>
      <c r="R9" t="s">
        <v>29</v>
      </c>
      <c r="S9" t="b">
        <v>0</v>
      </c>
      <c r="T9" t="b">
        <v>0</v>
      </c>
      <c r="U9" t="b">
        <v>0</v>
      </c>
      <c r="X9">
        <v>250</v>
      </c>
      <c r="Y9">
        <v>1235</v>
      </c>
      <c r="Z9">
        <v>0</v>
      </c>
      <c r="AA9">
        <v>3600.19</v>
      </c>
      <c r="AB9">
        <v>3601.32</v>
      </c>
      <c r="AC9">
        <v>292.33</v>
      </c>
      <c r="AD9">
        <v>285.72000000000003</v>
      </c>
      <c r="AG9">
        <f>AG8</f>
        <v>292.33</v>
      </c>
      <c r="AH9">
        <f t="shared" si="1"/>
        <v>1</v>
      </c>
      <c r="AI9" t="str">
        <f t="shared" si="6"/>
        <v>BQO</v>
      </c>
      <c r="AJ9" t="b">
        <f t="shared" si="7"/>
        <v>1</v>
      </c>
      <c r="AK9">
        <f t="shared" si="0"/>
        <v>0</v>
      </c>
    </row>
    <row r="10" spans="1:43" x14ac:dyDescent="0.2">
      <c r="A10">
        <v>1343</v>
      </c>
      <c r="B10" t="s">
        <v>909</v>
      </c>
      <c r="C10" t="s">
        <v>71</v>
      </c>
      <c r="D10">
        <v>0</v>
      </c>
      <c r="E10">
        <v>250</v>
      </c>
      <c r="F10">
        <v>6</v>
      </c>
      <c r="G10">
        <v>250</v>
      </c>
      <c r="H10">
        <v>0</v>
      </c>
      <c r="I10">
        <v>100</v>
      </c>
      <c r="J10">
        <v>0.14000000000000001</v>
      </c>
      <c r="K10">
        <v>4</v>
      </c>
      <c r="L10" t="b">
        <v>0</v>
      </c>
      <c r="M10" t="b">
        <v>1</v>
      </c>
      <c r="N10">
        <v>250</v>
      </c>
      <c r="O10">
        <v>1235</v>
      </c>
      <c r="P10">
        <v>4</v>
      </c>
      <c r="Q10" t="b">
        <v>1</v>
      </c>
      <c r="R10" t="s">
        <v>30</v>
      </c>
      <c r="S10" t="b">
        <v>0</v>
      </c>
      <c r="T10" t="b">
        <v>0</v>
      </c>
      <c r="U10" t="b">
        <v>0</v>
      </c>
      <c r="AG10">
        <f>AG9</f>
        <v>292.33</v>
      </c>
      <c r="AH10">
        <f t="shared" si="1"/>
        <v>0</v>
      </c>
      <c r="AI10" t="str">
        <f t="shared" si="6"/>
        <v>MISDO</v>
      </c>
      <c r="AJ10" t="b">
        <f t="shared" si="7"/>
        <v>1</v>
      </c>
      <c r="AK10">
        <f t="shared" si="0"/>
        <v>0</v>
      </c>
    </row>
    <row r="11" spans="1:43" x14ac:dyDescent="0.2">
      <c r="A11">
        <v>1344</v>
      </c>
      <c r="B11" t="s">
        <v>910</v>
      </c>
      <c r="C11" t="s">
        <v>71</v>
      </c>
      <c r="D11">
        <v>0</v>
      </c>
      <c r="E11">
        <v>250</v>
      </c>
      <c r="F11">
        <v>6</v>
      </c>
      <c r="G11">
        <v>250</v>
      </c>
      <c r="H11">
        <v>0</v>
      </c>
      <c r="I11">
        <v>100</v>
      </c>
      <c r="J11">
        <v>0.14000000000000001</v>
      </c>
      <c r="K11">
        <v>4</v>
      </c>
      <c r="L11" t="b">
        <v>0</v>
      </c>
      <c r="M11" t="b">
        <v>1</v>
      </c>
      <c r="N11">
        <v>250</v>
      </c>
      <c r="O11">
        <v>1235</v>
      </c>
      <c r="P11">
        <v>4</v>
      </c>
      <c r="Q11" t="b">
        <v>1</v>
      </c>
      <c r="R11" t="s">
        <v>31</v>
      </c>
      <c r="S11" t="b">
        <v>0</v>
      </c>
      <c r="T11" t="b">
        <v>0</v>
      </c>
      <c r="U11" t="b">
        <v>0</v>
      </c>
      <c r="X11">
        <v>250</v>
      </c>
      <c r="Y11">
        <v>1235</v>
      </c>
      <c r="Z11">
        <v>0</v>
      </c>
      <c r="AA11">
        <v>1.17</v>
      </c>
      <c r="AB11">
        <v>2.4700000000000002</v>
      </c>
      <c r="AC11">
        <v>338.2</v>
      </c>
      <c r="AD11">
        <v>338.2</v>
      </c>
      <c r="AG11">
        <f>AG10</f>
        <v>292.33</v>
      </c>
      <c r="AH11">
        <f t="shared" si="1"/>
        <v>1.1569117093695482</v>
      </c>
      <c r="AI11" t="str">
        <f t="shared" si="6"/>
        <v>RP-MILO</v>
      </c>
      <c r="AJ11" t="b">
        <f t="shared" si="7"/>
        <v>1</v>
      </c>
      <c r="AK11">
        <f t="shared" si="0"/>
        <v>0</v>
      </c>
    </row>
    <row r="12" spans="1:43" x14ac:dyDescent="0.2">
      <c r="A12">
        <v>1345</v>
      </c>
      <c r="B12" t="s">
        <v>911</v>
      </c>
      <c r="C12" t="s">
        <v>244</v>
      </c>
      <c r="D12">
        <v>0</v>
      </c>
      <c r="E12">
        <v>250</v>
      </c>
      <c r="F12">
        <v>6</v>
      </c>
      <c r="G12">
        <v>250</v>
      </c>
      <c r="H12">
        <v>0</v>
      </c>
      <c r="I12">
        <v>100</v>
      </c>
      <c r="J12">
        <v>0.14000000000000001</v>
      </c>
      <c r="K12">
        <v>4</v>
      </c>
      <c r="L12" t="b">
        <v>0</v>
      </c>
      <c r="M12" t="b">
        <v>1</v>
      </c>
      <c r="N12">
        <v>250</v>
      </c>
      <c r="O12">
        <v>1235</v>
      </c>
      <c r="P12">
        <v>4</v>
      </c>
      <c r="R12" t="s">
        <v>29</v>
      </c>
      <c r="S12" t="b">
        <v>0</v>
      </c>
      <c r="T12" t="b">
        <v>0</v>
      </c>
      <c r="U12" t="b">
        <v>0</v>
      </c>
      <c r="X12">
        <v>250</v>
      </c>
      <c r="Y12">
        <v>1235</v>
      </c>
      <c r="Z12">
        <v>0</v>
      </c>
      <c r="AA12">
        <v>3600.17</v>
      </c>
      <c r="AB12">
        <v>3601.27</v>
      </c>
      <c r="AC12">
        <v>298</v>
      </c>
      <c r="AD12">
        <v>289</v>
      </c>
      <c r="AG12">
        <f>AG11</f>
        <v>292.33</v>
      </c>
      <c r="AH12">
        <f t="shared" si="1"/>
        <v>1.0193958882085314</v>
      </c>
      <c r="AI12" t="str">
        <f t="shared" si="6"/>
        <v>BQO</v>
      </c>
      <c r="AJ12">
        <f t="shared" si="7"/>
        <v>0</v>
      </c>
      <c r="AK12">
        <f t="shared" si="0"/>
        <v>0</v>
      </c>
    </row>
    <row r="13" spans="1:43" x14ac:dyDescent="0.2">
      <c r="A13">
        <v>1346</v>
      </c>
      <c r="B13" t="s">
        <v>912</v>
      </c>
      <c r="C13" t="s">
        <v>253</v>
      </c>
      <c r="D13">
        <v>0</v>
      </c>
      <c r="E13">
        <v>250</v>
      </c>
      <c r="F13">
        <v>6</v>
      </c>
      <c r="G13">
        <v>250</v>
      </c>
      <c r="H13">
        <v>0</v>
      </c>
      <c r="I13">
        <v>100</v>
      </c>
      <c r="J13">
        <v>0.14000000000000001</v>
      </c>
      <c r="K13">
        <v>4</v>
      </c>
      <c r="L13" t="b">
        <v>0</v>
      </c>
      <c r="M13" t="b">
        <v>1</v>
      </c>
      <c r="N13">
        <v>250</v>
      </c>
      <c r="O13">
        <v>1235</v>
      </c>
      <c r="P13">
        <v>4</v>
      </c>
      <c r="Q13" t="b">
        <v>1</v>
      </c>
      <c r="R13" t="s">
        <v>29</v>
      </c>
      <c r="S13" t="b">
        <v>0</v>
      </c>
      <c r="T13" t="b">
        <v>0</v>
      </c>
      <c r="U13" t="b">
        <v>0</v>
      </c>
      <c r="V13" t="s">
        <v>251</v>
      </c>
      <c r="X13">
        <v>250</v>
      </c>
      <c r="Y13">
        <v>1235</v>
      </c>
      <c r="Z13">
        <v>0</v>
      </c>
      <c r="AA13">
        <v>2437.61</v>
      </c>
      <c r="AB13">
        <v>2440.12</v>
      </c>
      <c r="AC13">
        <v>829.5</v>
      </c>
      <c r="AD13">
        <v>829.5</v>
      </c>
      <c r="AG13">
        <f>AG12</f>
        <v>292.33</v>
      </c>
      <c r="AH13">
        <f t="shared" si="1"/>
        <v>2.8375466082851575</v>
      </c>
      <c r="AI13" t="str">
        <f t="shared" si="6"/>
        <v>BQO</v>
      </c>
      <c r="AJ13" t="b">
        <f t="shared" si="7"/>
        <v>1</v>
      </c>
      <c r="AK13" t="str">
        <f t="shared" si="0"/>
        <v>concave</v>
      </c>
    </row>
    <row r="14" spans="1:43" x14ac:dyDescent="0.2">
      <c r="A14">
        <v>1347</v>
      </c>
      <c r="B14" t="s">
        <v>913</v>
      </c>
      <c r="C14" t="s">
        <v>72</v>
      </c>
      <c r="D14">
        <v>0</v>
      </c>
      <c r="E14">
        <v>250</v>
      </c>
      <c r="F14">
        <v>19</v>
      </c>
      <c r="G14">
        <v>250</v>
      </c>
      <c r="H14">
        <v>0</v>
      </c>
      <c r="I14">
        <v>98</v>
      </c>
      <c r="J14">
        <v>0.54</v>
      </c>
      <c r="K14">
        <v>10</v>
      </c>
      <c r="L14" t="b">
        <v>0</v>
      </c>
      <c r="M14" t="b">
        <v>0</v>
      </c>
      <c r="N14">
        <v>250</v>
      </c>
      <c r="O14">
        <v>3218</v>
      </c>
      <c r="P14">
        <v>4</v>
      </c>
      <c r="Q14" t="b">
        <v>1</v>
      </c>
      <c r="R14" t="s">
        <v>28</v>
      </c>
      <c r="S14" t="b">
        <v>0</v>
      </c>
      <c r="T14" t="b">
        <v>0</v>
      </c>
      <c r="U14" t="b">
        <v>0</v>
      </c>
      <c r="X14">
        <v>250</v>
      </c>
      <c r="Y14">
        <v>3218</v>
      </c>
      <c r="Z14">
        <v>0</v>
      </c>
      <c r="AA14">
        <v>1.18</v>
      </c>
      <c r="AB14">
        <v>2.97</v>
      </c>
      <c r="AC14">
        <v>3218</v>
      </c>
      <c r="AD14">
        <v>3218</v>
      </c>
      <c r="AG14">
        <f>MIN(AC14:AC19)</f>
        <v>3197</v>
      </c>
      <c r="AH14">
        <f t="shared" si="1"/>
        <v>1.0065686581169846</v>
      </c>
      <c r="AI14" t="str">
        <f t="shared" si="6"/>
        <v>A-MILO</v>
      </c>
      <c r="AJ14" t="b">
        <f t="shared" si="7"/>
        <v>1</v>
      </c>
      <c r="AK14">
        <f t="shared" si="0"/>
        <v>0</v>
      </c>
    </row>
    <row r="15" spans="1:43" x14ac:dyDescent="0.2">
      <c r="A15">
        <v>1348</v>
      </c>
      <c r="B15" t="s">
        <v>914</v>
      </c>
      <c r="C15" t="s">
        <v>72</v>
      </c>
      <c r="D15">
        <v>0</v>
      </c>
      <c r="E15">
        <v>250</v>
      </c>
      <c r="F15">
        <v>19</v>
      </c>
      <c r="G15">
        <v>250</v>
      </c>
      <c r="H15">
        <v>0</v>
      </c>
      <c r="I15">
        <v>98</v>
      </c>
      <c r="J15">
        <v>0.54</v>
      </c>
      <c r="K15">
        <v>10</v>
      </c>
      <c r="L15" t="b">
        <v>0</v>
      </c>
      <c r="M15" t="b">
        <v>0</v>
      </c>
      <c r="N15">
        <v>250</v>
      </c>
      <c r="O15">
        <v>3218</v>
      </c>
      <c r="P15">
        <v>4</v>
      </c>
      <c r="Q15" t="b">
        <v>1</v>
      </c>
      <c r="R15" t="s">
        <v>29</v>
      </c>
      <c r="S15" t="b">
        <v>0</v>
      </c>
      <c r="T15" t="b">
        <v>0</v>
      </c>
      <c r="U15" t="b">
        <v>0</v>
      </c>
      <c r="X15">
        <v>250</v>
      </c>
      <c r="Y15">
        <v>3218</v>
      </c>
      <c r="Z15">
        <v>0</v>
      </c>
      <c r="AA15">
        <v>3600.21</v>
      </c>
      <c r="AB15">
        <v>3601.87</v>
      </c>
      <c r="AC15">
        <v>3210.3</v>
      </c>
      <c r="AD15">
        <v>2910.52</v>
      </c>
      <c r="AG15">
        <f>AG14</f>
        <v>3197</v>
      </c>
      <c r="AH15">
        <f t="shared" si="1"/>
        <v>1.0041601501407571</v>
      </c>
      <c r="AI15" t="str">
        <f t="shared" si="6"/>
        <v>BQO</v>
      </c>
      <c r="AJ15" t="b">
        <f t="shared" si="7"/>
        <v>1</v>
      </c>
      <c r="AK15">
        <f t="shared" si="0"/>
        <v>0</v>
      </c>
    </row>
    <row r="16" spans="1:43" x14ac:dyDescent="0.2">
      <c r="A16">
        <v>1349</v>
      </c>
      <c r="B16" t="s">
        <v>915</v>
      </c>
      <c r="C16" t="s">
        <v>72</v>
      </c>
      <c r="D16">
        <v>0</v>
      </c>
      <c r="E16">
        <v>250</v>
      </c>
      <c r="F16">
        <v>19</v>
      </c>
      <c r="G16">
        <v>250</v>
      </c>
      <c r="H16">
        <v>0</v>
      </c>
      <c r="I16">
        <v>96</v>
      </c>
      <c r="J16">
        <v>0.54</v>
      </c>
      <c r="K16">
        <v>10</v>
      </c>
      <c r="L16" t="b">
        <v>0</v>
      </c>
      <c r="M16" t="b">
        <v>0</v>
      </c>
      <c r="N16">
        <v>250</v>
      </c>
      <c r="O16">
        <v>3218</v>
      </c>
      <c r="P16">
        <v>4</v>
      </c>
      <c r="Q16" t="b">
        <v>1</v>
      </c>
      <c r="R16" t="s">
        <v>30</v>
      </c>
      <c r="S16" t="b">
        <v>0</v>
      </c>
      <c r="T16" t="b">
        <v>0</v>
      </c>
      <c r="U16" t="b">
        <v>0</v>
      </c>
      <c r="AG16">
        <f>AG15</f>
        <v>3197</v>
      </c>
      <c r="AH16">
        <f t="shared" si="1"/>
        <v>0</v>
      </c>
      <c r="AI16" t="str">
        <f t="shared" si="6"/>
        <v>MISDO</v>
      </c>
      <c r="AJ16" t="b">
        <f t="shared" si="7"/>
        <v>1</v>
      </c>
      <c r="AK16">
        <f t="shared" si="0"/>
        <v>0</v>
      </c>
    </row>
    <row r="17" spans="1:37" x14ac:dyDescent="0.2">
      <c r="A17">
        <v>1350</v>
      </c>
      <c r="B17" t="s">
        <v>916</v>
      </c>
      <c r="C17" t="s">
        <v>72</v>
      </c>
      <c r="D17">
        <v>0</v>
      </c>
      <c r="E17">
        <v>250</v>
      </c>
      <c r="F17">
        <v>19</v>
      </c>
      <c r="G17">
        <v>250</v>
      </c>
      <c r="H17">
        <v>0</v>
      </c>
      <c r="I17">
        <v>96</v>
      </c>
      <c r="J17">
        <v>0.54</v>
      </c>
      <c r="K17">
        <v>10</v>
      </c>
      <c r="L17" t="b">
        <v>0</v>
      </c>
      <c r="M17" t="b">
        <v>0</v>
      </c>
      <c r="N17">
        <v>250</v>
      </c>
      <c r="O17">
        <v>3218</v>
      </c>
      <c r="P17">
        <v>4</v>
      </c>
      <c r="Q17" t="b">
        <v>1</v>
      </c>
      <c r="R17" t="s">
        <v>31</v>
      </c>
      <c r="S17" t="b">
        <v>0</v>
      </c>
      <c r="T17" t="b">
        <v>0</v>
      </c>
      <c r="U17" t="b">
        <v>0</v>
      </c>
      <c r="AG17">
        <f>AG16</f>
        <v>3197</v>
      </c>
      <c r="AH17">
        <f t="shared" si="1"/>
        <v>0</v>
      </c>
      <c r="AI17" t="str">
        <f t="shared" ref="AI17:AI19" si="8">R17</f>
        <v>RP-MILO</v>
      </c>
      <c r="AJ17" t="b">
        <f t="shared" ref="AJ17:AJ19" si="9">Q17</f>
        <v>1</v>
      </c>
      <c r="AK17">
        <f t="shared" ref="AK17:AK19" si="10">V17</f>
        <v>0</v>
      </c>
    </row>
    <row r="18" spans="1:37" x14ac:dyDescent="0.2">
      <c r="A18">
        <v>1351</v>
      </c>
      <c r="B18" t="s">
        <v>917</v>
      </c>
      <c r="C18" t="s">
        <v>245</v>
      </c>
      <c r="D18">
        <v>0</v>
      </c>
      <c r="E18">
        <v>250</v>
      </c>
      <c r="F18">
        <v>19</v>
      </c>
      <c r="G18">
        <v>250</v>
      </c>
      <c r="H18">
        <v>0</v>
      </c>
      <c r="I18">
        <v>96</v>
      </c>
      <c r="J18">
        <v>0.54</v>
      </c>
      <c r="K18">
        <v>10</v>
      </c>
      <c r="L18" t="b">
        <v>0</v>
      </c>
      <c r="M18" t="b">
        <v>0</v>
      </c>
      <c r="N18">
        <v>250</v>
      </c>
      <c r="O18">
        <v>3218</v>
      </c>
      <c r="P18">
        <v>4</v>
      </c>
      <c r="R18" t="s">
        <v>29</v>
      </c>
      <c r="S18" t="b">
        <v>0</v>
      </c>
      <c r="T18" t="b">
        <v>0</v>
      </c>
      <c r="U18" t="b">
        <v>0</v>
      </c>
      <c r="X18">
        <v>250</v>
      </c>
      <c r="Y18">
        <v>3218</v>
      </c>
      <c r="Z18">
        <v>0</v>
      </c>
      <c r="AA18">
        <v>3600.33</v>
      </c>
      <c r="AB18">
        <v>3601.79</v>
      </c>
      <c r="AC18">
        <v>3197</v>
      </c>
      <c r="AD18">
        <v>2906</v>
      </c>
      <c r="AG18">
        <f>AG17</f>
        <v>3197</v>
      </c>
      <c r="AH18">
        <f t="shared" si="1"/>
        <v>1</v>
      </c>
      <c r="AI18" t="str">
        <f t="shared" si="8"/>
        <v>BQO</v>
      </c>
      <c r="AJ18">
        <f t="shared" si="9"/>
        <v>0</v>
      </c>
      <c r="AK18">
        <f t="shared" si="10"/>
        <v>0</v>
      </c>
    </row>
    <row r="19" spans="1:37" x14ac:dyDescent="0.2">
      <c r="A19">
        <v>1352</v>
      </c>
      <c r="B19" t="s">
        <v>918</v>
      </c>
      <c r="C19" t="s">
        <v>254</v>
      </c>
      <c r="D19">
        <v>0</v>
      </c>
      <c r="E19">
        <v>250</v>
      </c>
      <c r="F19">
        <v>19</v>
      </c>
      <c r="G19">
        <v>250</v>
      </c>
      <c r="H19">
        <v>0</v>
      </c>
      <c r="I19">
        <v>97</v>
      </c>
      <c r="J19">
        <v>0.54</v>
      </c>
      <c r="K19">
        <v>10</v>
      </c>
      <c r="L19" t="b">
        <v>0</v>
      </c>
      <c r="M19" t="b">
        <v>0</v>
      </c>
      <c r="N19">
        <v>250</v>
      </c>
      <c r="O19">
        <v>3218</v>
      </c>
      <c r="P19">
        <v>4</v>
      </c>
      <c r="Q19" t="b">
        <v>1</v>
      </c>
      <c r="R19" t="s">
        <v>29</v>
      </c>
      <c r="S19" t="b">
        <v>0</v>
      </c>
      <c r="T19" t="b">
        <v>0</v>
      </c>
      <c r="U19" t="b">
        <v>0</v>
      </c>
      <c r="V19" t="s">
        <v>251</v>
      </c>
      <c r="X19">
        <v>250</v>
      </c>
      <c r="Y19">
        <v>3218</v>
      </c>
      <c r="Z19">
        <v>0</v>
      </c>
      <c r="AA19">
        <v>3010.75</v>
      </c>
      <c r="AB19">
        <v>3013.67</v>
      </c>
      <c r="AC19">
        <v>4008.25</v>
      </c>
      <c r="AD19">
        <v>4008.25</v>
      </c>
      <c r="AG19">
        <f>AG18</f>
        <v>3197</v>
      </c>
      <c r="AH19">
        <f t="shared" si="1"/>
        <v>1.2537535189239912</v>
      </c>
      <c r="AI19" t="str">
        <f t="shared" si="8"/>
        <v>BQO</v>
      </c>
      <c r="AJ19" t="b">
        <f t="shared" si="9"/>
        <v>1</v>
      </c>
      <c r="AK19" t="str">
        <f t="shared" si="10"/>
        <v>concave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11E9-EA66-6B40-9F9E-9D85582196C9}">
  <dimension ref="A1:AQ89"/>
  <sheetViews>
    <sheetView topLeftCell="O2" workbookViewId="0">
      <selection activeCell="A2" sqref="A2:AD7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s="2" t="s">
        <v>12</v>
      </c>
      <c r="O1" t="s">
        <v>13</v>
      </c>
      <c r="P1" t="s">
        <v>14</v>
      </c>
      <c r="Q1" t="s">
        <v>101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132</v>
      </c>
      <c r="AH1" t="s">
        <v>133</v>
      </c>
      <c r="AI1" t="str">
        <f>R1</f>
        <v>Method</v>
      </c>
      <c r="AJ1" t="str">
        <f>Q1</f>
        <v>Relaxed</v>
      </c>
      <c r="AK1" t="str">
        <f t="shared" ref="AK1:AK7" si="0">V1</f>
        <v>Curvature Type</v>
      </c>
    </row>
    <row r="2" spans="1:43" x14ac:dyDescent="0.2">
      <c r="A2">
        <v>1353</v>
      </c>
      <c r="B2" t="s">
        <v>919</v>
      </c>
      <c r="C2" t="s">
        <v>73</v>
      </c>
      <c r="D2">
        <v>0</v>
      </c>
      <c r="E2">
        <v>250</v>
      </c>
      <c r="F2">
        <v>110</v>
      </c>
      <c r="G2">
        <v>250</v>
      </c>
      <c r="H2">
        <v>12</v>
      </c>
      <c r="I2">
        <v>100</v>
      </c>
      <c r="J2">
        <v>0.75</v>
      </c>
      <c r="K2">
        <v>50</v>
      </c>
      <c r="L2" t="b">
        <v>0</v>
      </c>
      <c r="M2" t="b">
        <v>0</v>
      </c>
      <c r="N2">
        <v>250</v>
      </c>
      <c r="O2">
        <v>15668</v>
      </c>
      <c r="P2">
        <v>4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250</v>
      </c>
      <c r="Y2">
        <v>15668</v>
      </c>
      <c r="Z2">
        <v>0</v>
      </c>
      <c r="AA2">
        <v>7.01</v>
      </c>
      <c r="AB2">
        <v>10.42</v>
      </c>
      <c r="AC2">
        <v>15668</v>
      </c>
      <c r="AD2">
        <v>15668</v>
      </c>
      <c r="AG2">
        <f>MIN(AC2:AC7)</f>
        <v>13237.74</v>
      </c>
      <c r="AH2">
        <f>AC2/AG2</f>
        <v>1.1835857178037943</v>
      </c>
      <c r="AI2" t="str">
        <f>R2</f>
        <v>A-MILO</v>
      </c>
      <c r="AJ2" t="b">
        <f>Q2</f>
        <v>1</v>
      </c>
      <c r="AK2">
        <f t="shared" si="0"/>
        <v>0</v>
      </c>
      <c r="AN2">
        <f>GEOMEAN(AH2,AH8,AH14)</f>
        <v>1.1835857178037943</v>
      </c>
      <c r="AO2" t="s">
        <v>28</v>
      </c>
      <c r="AP2" t="b">
        <v>1</v>
      </c>
      <c r="AQ2">
        <f>AK2</f>
        <v>0</v>
      </c>
    </row>
    <row r="3" spans="1:43" x14ac:dyDescent="0.2">
      <c r="A3">
        <v>1354</v>
      </c>
      <c r="B3" t="s">
        <v>920</v>
      </c>
      <c r="C3" t="s">
        <v>73</v>
      </c>
      <c r="D3">
        <v>0</v>
      </c>
      <c r="E3">
        <v>250</v>
      </c>
      <c r="F3">
        <v>110</v>
      </c>
      <c r="G3">
        <v>250</v>
      </c>
      <c r="H3">
        <v>12</v>
      </c>
      <c r="I3">
        <v>100</v>
      </c>
      <c r="J3">
        <v>0.75</v>
      </c>
      <c r="K3">
        <v>50</v>
      </c>
      <c r="L3" t="b">
        <v>0</v>
      </c>
      <c r="M3" t="b">
        <v>0</v>
      </c>
      <c r="N3">
        <v>250</v>
      </c>
      <c r="O3">
        <v>15668</v>
      </c>
      <c r="P3">
        <v>4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250</v>
      </c>
      <c r="Y3">
        <v>15668</v>
      </c>
      <c r="Z3">
        <v>0</v>
      </c>
      <c r="AA3">
        <v>3600.92</v>
      </c>
      <c r="AB3">
        <v>3604.32</v>
      </c>
      <c r="AC3">
        <v>15009.88</v>
      </c>
      <c r="AD3">
        <v>12533.76</v>
      </c>
      <c r="AG3">
        <f>AG2</f>
        <v>13237.74</v>
      </c>
      <c r="AH3">
        <f t="shared" ref="AH3:AH7" si="1">AC3/AG3</f>
        <v>1.1338702829939249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7" si="4">GEOMEAN(AH3,AH9,AH15)</f>
        <v>1.1338702829939249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4">
        <v>1355</v>
      </c>
      <c r="B4" t="s">
        <v>921</v>
      </c>
      <c r="C4" t="s">
        <v>73</v>
      </c>
      <c r="D4">
        <v>0</v>
      </c>
      <c r="E4">
        <v>250</v>
      </c>
      <c r="F4">
        <v>110</v>
      </c>
      <c r="G4">
        <v>250</v>
      </c>
      <c r="H4">
        <v>12</v>
      </c>
      <c r="I4">
        <v>99</v>
      </c>
      <c r="J4">
        <v>0.75</v>
      </c>
      <c r="K4">
        <v>50</v>
      </c>
      <c r="L4" t="b">
        <v>0</v>
      </c>
      <c r="M4" t="b">
        <v>0</v>
      </c>
      <c r="N4">
        <v>250</v>
      </c>
      <c r="O4">
        <v>15668</v>
      </c>
      <c r="P4">
        <v>4</v>
      </c>
      <c r="Q4" t="b">
        <v>1</v>
      </c>
      <c r="R4" t="s">
        <v>30</v>
      </c>
      <c r="S4" t="b">
        <v>0</v>
      </c>
      <c r="T4" t="b">
        <v>0</v>
      </c>
      <c r="U4" t="b">
        <v>0</v>
      </c>
      <c r="AG4">
        <f>AG3</f>
        <v>13237.74</v>
      </c>
      <c r="AH4">
        <f t="shared" si="1"/>
        <v>0</v>
      </c>
      <c r="AI4" t="str">
        <f t="shared" si="2"/>
        <v>MISDO</v>
      </c>
      <c r="AJ4" t="b">
        <f t="shared" si="3"/>
        <v>1</v>
      </c>
      <c r="AK4">
        <f t="shared" si="0"/>
        <v>0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1356</v>
      </c>
      <c r="B5" t="s">
        <v>922</v>
      </c>
      <c r="C5" t="s">
        <v>73</v>
      </c>
      <c r="D5">
        <v>0</v>
      </c>
      <c r="E5">
        <v>250</v>
      </c>
      <c r="F5">
        <v>110</v>
      </c>
      <c r="G5">
        <v>250</v>
      </c>
      <c r="H5">
        <v>12</v>
      </c>
      <c r="I5">
        <v>99</v>
      </c>
      <c r="J5">
        <v>0.75</v>
      </c>
      <c r="K5">
        <v>50</v>
      </c>
      <c r="L5" t="b">
        <v>0</v>
      </c>
      <c r="M5" t="b">
        <v>0</v>
      </c>
      <c r="N5">
        <v>250</v>
      </c>
      <c r="O5">
        <v>15668</v>
      </c>
      <c r="P5">
        <v>4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AG5">
        <f>AG4</f>
        <v>13237.74</v>
      </c>
      <c r="AH5">
        <f t="shared" si="1"/>
        <v>0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1357</v>
      </c>
      <c r="B6" t="s">
        <v>923</v>
      </c>
      <c r="C6" t="s">
        <v>246</v>
      </c>
      <c r="D6">
        <v>0</v>
      </c>
      <c r="E6">
        <v>250</v>
      </c>
      <c r="F6">
        <v>110</v>
      </c>
      <c r="G6">
        <v>250</v>
      </c>
      <c r="H6">
        <v>12</v>
      </c>
      <c r="I6">
        <v>99</v>
      </c>
      <c r="J6">
        <v>0.75</v>
      </c>
      <c r="K6">
        <v>50</v>
      </c>
      <c r="L6" t="b">
        <v>0</v>
      </c>
      <c r="M6" t="b">
        <v>0</v>
      </c>
      <c r="N6">
        <v>250</v>
      </c>
      <c r="O6">
        <v>15668</v>
      </c>
      <c r="P6">
        <v>4</v>
      </c>
      <c r="R6" t="s">
        <v>29</v>
      </c>
      <c r="S6" t="b">
        <v>0</v>
      </c>
      <c r="T6" t="b">
        <v>0</v>
      </c>
      <c r="U6" t="b">
        <v>0</v>
      </c>
      <c r="X6">
        <v>250</v>
      </c>
      <c r="Y6">
        <v>15668</v>
      </c>
      <c r="Z6">
        <v>0</v>
      </c>
      <c r="AA6">
        <v>3601.17</v>
      </c>
      <c r="AB6">
        <v>3603.94</v>
      </c>
      <c r="AC6">
        <v>13237.74</v>
      </c>
      <c r="AD6">
        <v>12693</v>
      </c>
      <c r="AG6">
        <f>AG5</f>
        <v>13237.74</v>
      </c>
      <c r="AH6">
        <f t="shared" si="1"/>
        <v>1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1358</v>
      </c>
      <c r="B7" t="s">
        <v>924</v>
      </c>
      <c r="C7" t="s">
        <v>256</v>
      </c>
      <c r="D7">
        <v>0</v>
      </c>
      <c r="E7">
        <v>250</v>
      </c>
      <c r="F7">
        <v>110</v>
      </c>
      <c r="G7">
        <v>250</v>
      </c>
      <c r="H7">
        <v>12</v>
      </c>
      <c r="I7">
        <v>99</v>
      </c>
      <c r="J7">
        <v>0.75</v>
      </c>
      <c r="K7">
        <v>50</v>
      </c>
      <c r="L7" t="b">
        <v>0</v>
      </c>
      <c r="M7" t="b">
        <v>0</v>
      </c>
      <c r="N7">
        <v>250</v>
      </c>
      <c r="O7">
        <v>15668</v>
      </c>
      <c r="P7">
        <v>4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251</v>
      </c>
      <c r="X7">
        <v>250</v>
      </c>
      <c r="Y7">
        <v>15668</v>
      </c>
      <c r="Z7">
        <v>0</v>
      </c>
      <c r="AA7">
        <v>2733.83</v>
      </c>
      <c r="AB7">
        <v>2738.16</v>
      </c>
      <c r="AC7">
        <v>14522.37</v>
      </c>
      <c r="AD7">
        <v>14522.37</v>
      </c>
      <c r="AG7">
        <f>AG6</f>
        <v>13237.74</v>
      </c>
      <c r="AH7">
        <f t="shared" si="1"/>
        <v>1.0970429997869728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4"/>
        <v>1.0970429997869728</v>
      </c>
      <c r="AO7" t="s">
        <v>29</v>
      </c>
      <c r="AP7" t="b">
        <v>1</v>
      </c>
      <c r="AQ7" t="str">
        <f t="shared" si="5"/>
        <v>concave</v>
      </c>
    </row>
    <row r="85" spans="34:36" x14ac:dyDescent="0.2">
      <c r="AH85">
        <f>GEOMEAN(AH2,AH7,AH12,AH17,AH22,AH27,AH32,AH37,AH42,AH47,AH52,AH57,AH62,AH67,AH72)</f>
        <v>1.1394930567425552</v>
      </c>
      <c r="AI85" t="s">
        <v>28</v>
      </c>
      <c r="AJ85" t="b">
        <v>1</v>
      </c>
    </row>
    <row r="86" spans="34:36" x14ac:dyDescent="0.2">
      <c r="AH86">
        <f t="shared" ref="AH86:AH89" si="6">GEOMEAN(AH3,AH8,AH13,AH18,AH23,AH28,AH33,AH38,AH43,AH48,AH53,AH58,AH63,AH68,AH73)</f>
        <v>1.1338702829939249</v>
      </c>
      <c r="AI86" t="s">
        <v>29</v>
      </c>
      <c r="AJ86" t="b">
        <v>1</v>
      </c>
    </row>
    <row r="87" spans="34:36" x14ac:dyDescent="0.2">
      <c r="AI87" t="s">
        <v>30</v>
      </c>
      <c r="AJ87" t="b">
        <v>1</v>
      </c>
    </row>
    <row r="88" spans="34:36" x14ac:dyDescent="0.2">
      <c r="AI88" t="s">
        <v>31</v>
      </c>
      <c r="AJ88" t="b">
        <v>1</v>
      </c>
    </row>
    <row r="89" spans="34:36" x14ac:dyDescent="0.2">
      <c r="AH89">
        <f t="shared" si="6"/>
        <v>1</v>
      </c>
      <c r="AI89" t="s">
        <v>29</v>
      </c>
      <c r="AJ8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ACF8-9797-3947-8661-65DFBC97BC27}">
  <dimension ref="A1:AQ91"/>
  <sheetViews>
    <sheetView topLeftCell="M1" workbookViewId="0">
      <selection activeCell="AE22" sqref="AD22:AE22"/>
    </sheetView>
  </sheetViews>
  <sheetFormatPr baseColWidth="10" defaultRowHeight="16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s="2" t="s">
        <v>12</v>
      </c>
      <c r="O1" t="s">
        <v>13</v>
      </c>
      <c r="P1" t="s">
        <v>14</v>
      </c>
      <c r="Q1" t="s">
        <v>101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G1" t="s">
        <v>132</v>
      </c>
      <c r="AH1" t="s">
        <v>133</v>
      </c>
      <c r="AI1" t="str">
        <f>R1</f>
        <v>Method</v>
      </c>
      <c r="AJ1" t="str">
        <f>Q1</f>
        <v>Relaxed</v>
      </c>
      <c r="AK1" t="str">
        <f t="shared" ref="AK1:AK7" si="0">V1</f>
        <v>Curvature Type</v>
      </c>
    </row>
    <row r="2" spans="1:43" x14ac:dyDescent="0.2">
      <c r="A2">
        <v>1359</v>
      </c>
      <c r="B2" t="s">
        <v>925</v>
      </c>
      <c r="C2" t="s">
        <v>74</v>
      </c>
      <c r="D2">
        <v>0</v>
      </c>
      <c r="E2">
        <v>250</v>
      </c>
      <c r="F2">
        <v>212</v>
      </c>
      <c r="G2">
        <v>250</v>
      </c>
      <c r="H2">
        <v>71</v>
      </c>
      <c r="I2">
        <v>100</v>
      </c>
      <c r="J2">
        <v>0.95</v>
      </c>
      <c r="K2">
        <v>90</v>
      </c>
      <c r="L2" t="b">
        <v>0</v>
      </c>
      <c r="M2" t="b">
        <v>0</v>
      </c>
      <c r="N2">
        <v>250</v>
      </c>
      <c r="O2">
        <v>27897</v>
      </c>
      <c r="P2">
        <v>4</v>
      </c>
      <c r="Q2" t="b">
        <v>1</v>
      </c>
      <c r="R2" t="s">
        <v>28</v>
      </c>
      <c r="S2" t="b">
        <v>0</v>
      </c>
      <c r="T2" t="b">
        <v>0</v>
      </c>
      <c r="U2" t="b">
        <v>0</v>
      </c>
      <c r="X2">
        <v>250</v>
      </c>
      <c r="Y2">
        <v>27897</v>
      </c>
      <c r="Z2">
        <v>0</v>
      </c>
      <c r="AA2">
        <v>11.45</v>
      </c>
      <c r="AB2">
        <v>16.71</v>
      </c>
      <c r="AC2">
        <v>27897</v>
      </c>
      <c r="AD2">
        <v>27897</v>
      </c>
      <c r="AG2">
        <f>MIN(AC2:AC7)</f>
        <v>21888.81</v>
      </c>
      <c r="AH2">
        <f>AC2/AG2</f>
        <v>1.2744868268306957</v>
      </c>
      <c r="AI2" t="str">
        <f>R2</f>
        <v>A-MILO</v>
      </c>
      <c r="AJ2" t="b">
        <f>Q2</f>
        <v>1</v>
      </c>
      <c r="AK2">
        <f t="shared" si="0"/>
        <v>0</v>
      </c>
      <c r="AN2">
        <f>GEOMEAN(AH2,AH8,AH14)</f>
        <v>1.2744868268306957</v>
      </c>
      <c r="AO2" t="s">
        <v>28</v>
      </c>
      <c r="AP2" t="b">
        <v>1</v>
      </c>
      <c r="AQ2">
        <f>AK2</f>
        <v>0</v>
      </c>
    </row>
    <row r="3" spans="1:43" x14ac:dyDescent="0.2">
      <c r="A3">
        <v>1360</v>
      </c>
      <c r="B3" t="s">
        <v>926</v>
      </c>
      <c r="C3" t="s">
        <v>74</v>
      </c>
      <c r="D3">
        <v>0</v>
      </c>
      <c r="E3">
        <v>250</v>
      </c>
      <c r="F3">
        <v>212</v>
      </c>
      <c r="G3">
        <v>250</v>
      </c>
      <c r="H3">
        <v>71</v>
      </c>
      <c r="I3">
        <v>100</v>
      </c>
      <c r="J3">
        <v>0.95</v>
      </c>
      <c r="K3">
        <v>90</v>
      </c>
      <c r="L3" t="b">
        <v>0</v>
      </c>
      <c r="M3" t="b">
        <v>0</v>
      </c>
      <c r="N3">
        <v>250</v>
      </c>
      <c r="O3">
        <v>27897</v>
      </c>
      <c r="P3">
        <v>4</v>
      </c>
      <c r="Q3" t="b">
        <v>1</v>
      </c>
      <c r="R3" t="s">
        <v>29</v>
      </c>
      <c r="S3" t="b">
        <v>0</v>
      </c>
      <c r="T3" t="b">
        <v>0</v>
      </c>
      <c r="U3" t="b">
        <v>0</v>
      </c>
      <c r="X3">
        <v>250</v>
      </c>
      <c r="Y3">
        <v>27897</v>
      </c>
      <c r="Z3">
        <v>0</v>
      </c>
      <c r="AA3">
        <v>3601.21</v>
      </c>
      <c r="AB3">
        <v>3606.4</v>
      </c>
      <c r="AC3">
        <v>27335.66</v>
      </c>
      <c r="AD3">
        <v>21237.47</v>
      </c>
      <c r="AG3">
        <f>AG2</f>
        <v>21888.81</v>
      </c>
      <c r="AH3">
        <f t="shared" ref="AH3:AH7" si="1">AC3/AG3</f>
        <v>1.2488417597850225</v>
      </c>
      <c r="AI3" t="str">
        <f t="shared" ref="AI3:AI7" si="2">R3</f>
        <v>BQO</v>
      </c>
      <c r="AJ3" t="b">
        <f t="shared" ref="AJ3:AJ7" si="3">Q3</f>
        <v>1</v>
      </c>
      <c r="AK3">
        <f t="shared" si="0"/>
        <v>0</v>
      </c>
      <c r="AN3">
        <f t="shared" ref="AN3:AN7" si="4">GEOMEAN(AH3,AH9,AH15)</f>
        <v>1.2488417597850225</v>
      </c>
      <c r="AO3" t="s">
        <v>29</v>
      </c>
      <c r="AP3" t="b">
        <v>1</v>
      </c>
      <c r="AQ3">
        <f t="shared" ref="AQ3:AQ7" si="5">AK3</f>
        <v>0</v>
      </c>
    </row>
    <row r="4" spans="1:43" x14ac:dyDescent="0.2">
      <c r="AG4">
        <f>AG3</f>
        <v>21888.81</v>
      </c>
      <c r="AH4">
        <f t="shared" si="1"/>
        <v>0</v>
      </c>
      <c r="AI4">
        <f t="shared" si="2"/>
        <v>0</v>
      </c>
      <c r="AJ4">
        <f t="shared" si="3"/>
        <v>0</v>
      </c>
      <c r="AK4">
        <f t="shared" si="0"/>
        <v>0</v>
      </c>
      <c r="AO4" t="s">
        <v>30</v>
      </c>
      <c r="AP4" t="b">
        <v>1</v>
      </c>
      <c r="AQ4">
        <f t="shared" si="5"/>
        <v>0</v>
      </c>
    </row>
    <row r="5" spans="1:43" x14ac:dyDescent="0.2">
      <c r="A5">
        <v>1361</v>
      </c>
      <c r="B5" t="s">
        <v>927</v>
      </c>
      <c r="C5" t="s">
        <v>74</v>
      </c>
      <c r="D5">
        <v>0</v>
      </c>
      <c r="E5">
        <v>250</v>
      </c>
      <c r="F5">
        <v>212</v>
      </c>
      <c r="G5">
        <v>250</v>
      </c>
      <c r="H5">
        <v>71</v>
      </c>
      <c r="I5">
        <v>100</v>
      </c>
      <c r="J5">
        <v>0.95</v>
      </c>
      <c r="K5">
        <v>90</v>
      </c>
      <c r="L5" t="b">
        <v>0</v>
      </c>
      <c r="M5" t="b">
        <v>0</v>
      </c>
      <c r="N5">
        <v>250</v>
      </c>
      <c r="O5">
        <v>27897</v>
      </c>
      <c r="P5">
        <v>4</v>
      </c>
      <c r="Q5" t="b">
        <v>1</v>
      </c>
      <c r="R5" t="s">
        <v>31</v>
      </c>
      <c r="S5" t="b">
        <v>0</v>
      </c>
      <c r="T5" t="b">
        <v>0</v>
      </c>
      <c r="U5" t="b">
        <v>0</v>
      </c>
      <c r="X5">
        <v>250</v>
      </c>
      <c r="Y5">
        <v>27897</v>
      </c>
      <c r="Z5">
        <v>0</v>
      </c>
      <c r="AA5">
        <v>3519.99</v>
      </c>
      <c r="AB5">
        <v>3539.11</v>
      </c>
      <c r="AG5">
        <f>AG4</f>
        <v>21888.81</v>
      </c>
      <c r="AH5">
        <f t="shared" si="1"/>
        <v>0</v>
      </c>
      <c r="AI5" t="str">
        <f t="shared" si="2"/>
        <v>RP-MILO</v>
      </c>
      <c r="AJ5" t="b">
        <f t="shared" si="3"/>
        <v>1</v>
      </c>
      <c r="AK5">
        <f t="shared" si="0"/>
        <v>0</v>
      </c>
      <c r="AO5" t="s">
        <v>31</v>
      </c>
      <c r="AP5" t="b">
        <v>1</v>
      </c>
      <c r="AQ5">
        <f t="shared" si="5"/>
        <v>0</v>
      </c>
    </row>
    <row r="6" spans="1:43" x14ac:dyDescent="0.2">
      <c r="A6">
        <v>1362</v>
      </c>
      <c r="B6" t="s">
        <v>928</v>
      </c>
      <c r="C6" t="s">
        <v>247</v>
      </c>
      <c r="D6">
        <v>0</v>
      </c>
      <c r="E6">
        <v>250</v>
      </c>
      <c r="F6">
        <v>212</v>
      </c>
      <c r="G6">
        <v>250</v>
      </c>
      <c r="H6">
        <v>71</v>
      </c>
      <c r="I6">
        <v>100</v>
      </c>
      <c r="J6">
        <v>0.95</v>
      </c>
      <c r="K6">
        <v>90</v>
      </c>
      <c r="L6" t="b">
        <v>0</v>
      </c>
      <c r="M6" t="b">
        <v>0</v>
      </c>
      <c r="N6">
        <v>250</v>
      </c>
      <c r="O6">
        <v>27897</v>
      </c>
      <c r="P6">
        <v>4</v>
      </c>
      <c r="R6" t="s">
        <v>29</v>
      </c>
      <c r="S6" t="b">
        <v>0</v>
      </c>
      <c r="T6" t="b">
        <v>0</v>
      </c>
      <c r="U6" t="b">
        <v>0</v>
      </c>
      <c r="X6">
        <v>250</v>
      </c>
      <c r="Y6">
        <v>27897</v>
      </c>
      <c r="Z6">
        <v>0</v>
      </c>
      <c r="AA6">
        <v>3601.73</v>
      </c>
      <c r="AB6">
        <v>3606.31</v>
      </c>
      <c r="AC6">
        <v>21888.81</v>
      </c>
      <c r="AD6">
        <v>21551</v>
      </c>
      <c r="AG6">
        <f>AG5</f>
        <v>21888.81</v>
      </c>
      <c r="AH6">
        <f t="shared" si="1"/>
        <v>1</v>
      </c>
      <c r="AI6" t="str">
        <f t="shared" si="2"/>
        <v>BQO</v>
      </c>
      <c r="AJ6">
        <f t="shared" si="3"/>
        <v>0</v>
      </c>
      <c r="AK6">
        <f t="shared" si="0"/>
        <v>0</v>
      </c>
      <c r="AN6">
        <f t="shared" si="4"/>
        <v>1</v>
      </c>
      <c r="AO6" t="s">
        <v>29</v>
      </c>
      <c r="AP6" t="b">
        <v>1</v>
      </c>
      <c r="AQ6">
        <f t="shared" si="5"/>
        <v>0</v>
      </c>
    </row>
    <row r="7" spans="1:43" x14ac:dyDescent="0.2">
      <c r="A7">
        <v>1363</v>
      </c>
      <c r="B7" t="s">
        <v>929</v>
      </c>
      <c r="C7" t="s">
        <v>250</v>
      </c>
      <c r="D7">
        <v>0</v>
      </c>
      <c r="E7">
        <v>250</v>
      </c>
      <c r="F7">
        <v>212</v>
      </c>
      <c r="G7">
        <v>250</v>
      </c>
      <c r="H7">
        <v>71</v>
      </c>
      <c r="I7">
        <v>100</v>
      </c>
      <c r="J7">
        <v>0.95</v>
      </c>
      <c r="K7">
        <v>90</v>
      </c>
      <c r="L7" t="b">
        <v>0</v>
      </c>
      <c r="M7" t="b">
        <v>0</v>
      </c>
      <c r="N7">
        <v>250</v>
      </c>
      <c r="O7">
        <v>27897</v>
      </c>
      <c r="P7">
        <v>4</v>
      </c>
      <c r="Q7" t="b">
        <v>1</v>
      </c>
      <c r="R7" t="s">
        <v>29</v>
      </c>
      <c r="S7" t="b">
        <v>0</v>
      </c>
      <c r="T7" t="b">
        <v>0</v>
      </c>
      <c r="U7" t="b">
        <v>0</v>
      </c>
      <c r="V7" t="s">
        <v>251</v>
      </c>
      <c r="X7">
        <v>250</v>
      </c>
      <c r="Y7">
        <v>27897</v>
      </c>
      <c r="Z7">
        <v>0</v>
      </c>
      <c r="AA7">
        <v>2715.83</v>
      </c>
      <c r="AB7">
        <v>2721.25</v>
      </c>
      <c r="AC7">
        <v>22695.88</v>
      </c>
      <c r="AD7">
        <v>22695.88</v>
      </c>
      <c r="AG7">
        <f>AG6</f>
        <v>21888.81</v>
      </c>
      <c r="AH7">
        <f t="shared" si="1"/>
        <v>1.0368713511607073</v>
      </c>
      <c r="AI7" t="str">
        <f t="shared" si="2"/>
        <v>BQO</v>
      </c>
      <c r="AJ7" t="b">
        <f t="shared" si="3"/>
        <v>1</v>
      </c>
      <c r="AK7" t="str">
        <f t="shared" si="0"/>
        <v>concave</v>
      </c>
      <c r="AN7">
        <f t="shared" si="4"/>
        <v>1.0368713511607073</v>
      </c>
      <c r="AO7" t="s">
        <v>29</v>
      </c>
      <c r="AP7" t="b">
        <v>1</v>
      </c>
      <c r="AQ7" t="str">
        <f t="shared" si="5"/>
        <v>concave</v>
      </c>
    </row>
    <row r="87" spans="34:36" x14ac:dyDescent="0.2">
      <c r="AH87">
        <f>GEOMEAN(AH2,AH9,AH14,AH19,AH24,AH29,AH34,AH39,AH44,AH49,AH54,AH59,AH64,AH69,AH74)</f>
        <v>1.2744868268306957</v>
      </c>
      <c r="AI87" t="s">
        <v>28</v>
      </c>
      <c r="AJ87" t="b">
        <v>1</v>
      </c>
    </row>
    <row r="88" spans="34:36" x14ac:dyDescent="0.2">
      <c r="AH88">
        <f t="shared" ref="AH88:AH91" si="6">GEOMEAN(AH3,AH10,AH15,AH20,AH25,AH30,AH35,AH40,AH45,AH50,AH55,AH60,AH65,AH70,AH75)</f>
        <v>1.2488417597850225</v>
      </c>
      <c r="AI88" t="s">
        <v>29</v>
      </c>
      <c r="AJ88" t="b">
        <v>1</v>
      </c>
    </row>
    <row r="89" spans="34:36" x14ac:dyDescent="0.2">
      <c r="AI89" t="s">
        <v>30</v>
      </c>
      <c r="AJ89" t="b">
        <v>1</v>
      </c>
    </row>
    <row r="90" spans="34:36" x14ac:dyDescent="0.2">
      <c r="AI90" t="s">
        <v>31</v>
      </c>
      <c r="AJ90" t="b">
        <v>1</v>
      </c>
    </row>
    <row r="91" spans="34:36" x14ac:dyDescent="0.2">
      <c r="AH91">
        <f t="shared" si="6"/>
        <v>1</v>
      </c>
      <c r="AI91" t="s">
        <v>29</v>
      </c>
      <c r="A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final result</vt:lpstr>
      <vt:lpstr>n050_d005</vt:lpstr>
      <vt:lpstr>n050_d015</vt:lpstr>
      <vt:lpstr>n050_d030</vt:lpstr>
      <vt:lpstr>n050_d050</vt:lpstr>
      <vt:lpstr>n050_d070</vt:lpstr>
      <vt:lpstr>n100_d005</vt:lpstr>
      <vt:lpstr>n100_d015</vt:lpstr>
      <vt:lpstr>n100_d030</vt:lpstr>
      <vt:lpstr>n100_d050</vt:lpstr>
      <vt:lpstr>n100_d070</vt:lpstr>
      <vt:lpstr>n150_d005</vt:lpstr>
      <vt:lpstr>n150_d015</vt:lpstr>
      <vt:lpstr>n150_d100</vt:lpstr>
      <vt:lpstr>n200_d005</vt:lpstr>
      <vt:lpstr>n200_d015</vt:lpstr>
      <vt:lpstr>n250_d005</vt:lpstr>
      <vt:lpstr>n250_d050</vt:lpstr>
      <vt:lpstr>n250_d070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2022-11-20T00:09:47Z</dcterms:created>
  <dcterms:modified xsi:type="dcterms:W3CDTF">2023-01-23T23:58:08Z</dcterms:modified>
</cp:coreProperties>
</file>