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on\Dropbox\Github\OpenSourceQuad\Misc Files &amp; Idea Box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C30" i="1" l="1"/>
  <c r="C31" i="1"/>
  <c r="C32" i="1"/>
  <c r="C33" i="1"/>
  <c r="C34" i="1"/>
  <c r="C29" i="1"/>
  <c r="C22" i="1"/>
  <c r="C23" i="1"/>
  <c r="C24" i="1"/>
  <c r="J24" i="1" s="1"/>
  <c r="C25" i="1"/>
  <c r="C26" i="1"/>
  <c r="C21" i="1"/>
  <c r="H21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35" i="1"/>
  <c r="J36" i="1"/>
  <c r="J37" i="1"/>
  <c r="J38" i="1"/>
  <c r="J39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30" i="1"/>
  <c r="I34" i="1"/>
  <c r="I35" i="1"/>
  <c r="I36" i="1"/>
  <c r="I37" i="1"/>
  <c r="I38" i="1"/>
  <c r="I39" i="1"/>
  <c r="I4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5" i="1"/>
  <c r="H26" i="1"/>
  <c r="H27" i="1"/>
  <c r="H28" i="1"/>
  <c r="H35" i="1"/>
  <c r="H36" i="1"/>
  <c r="H37" i="1"/>
  <c r="H38" i="1"/>
  <c r="H39" i="1"/>
  <c r="H6" i="1"/>
  <c r="H5" i="1"/>
  <c r="H7" i="1"/>
  <c r="H8" i="1"/>
  <c r="H9" i="1"/>
  <c r="H4" i="1"/>
  <c r="D30" i="1"/>
  <c r="D31" i="1"/>
  <c r="D32" i="1"/>
  <c r="D33" i="1"/>
  <c r="D34" i="1"/>
  <c r="D29" i="1"/>
  <c r="D8" i="1"/>
  <c r="D9" i="1"/>
  <c r="D7" i="1"/>
  <c r="D6" i="1"/>
  <c r="D5" i="1"/>
  <c r="D4" i="1"/>
  <c r="F5" i="1"/>
  <c r="F6" i="1"/>
  <c r="F7" i="1"/>
  <c r="F8" i="1"/>
  <c r="F9" i="1"/>
  <c r="F4" i="1"/>
  <c r="F30" i="1"/>
  <c r="F31" i="1"/>
  <c r="F32" i="1"/>
  <c r="F33" i="1"/>
  <c r="F34" i="1"/>
  <c r="F29" i="1"/>
  <c r="J30" i="1"/>
  <c r="J31" i="1"/>
  <c r="J32" i="1"/>
  <c r="J33" i="1"/>
  <c r="J34" i="1"/>
  <c r="H29" i="1"/>
  <c r="E25" i="1"/>
  <c r="E17" i="1"/>
  <c r="E22" i="1"/>
  <c r="E14" i="1"/>
  <c r="E21" i="1"/>
  <c r="E13" i="1"/>
  <c r="C1" i="1"/>
  <c r="I24" i="1" l="1"/>
  <c r="H24" i="1"/>
  <c r="H34" i="1"/>
  <c r="H33" i="1"/>
  <c r="I33" i="1"/>
  <c r="I32" i="1"/>
  <c r="H32" i="1"/>
  <c r="H31" i="1"/>
  <c r="I31" i="1"/>
  <c r="H30" i="1"/>
  <c r="C41" i="1"/>
  <c r="I29" i="1"/>
  <c r="J29" i="1"/>
  <c r="J41" i="1" s="1"/>
  <c r="H41" i="1" l="1"/>
  <c r="I41" i="1"/>
</calcChain>
</file>

<file path=xl/sharedStrings.xml><?xml version="1.0" encoding="utf-8"?>
<sst xmlns="http://schemas.openxmlformats.org/spreadsheetml/2006/main" count="37" uniqueCount="37">
  <si>
    <t>Part</t>
  </si>
  <si>
    <t>Mass</t>
  </si>
  <si>
    <t>x</t>
  </si>
  <si>
    <t>y</t>
  </si>
  <si>
    <t>z</t>
  </si>
  <si>
    <t>m3</t>
  </si>
  <si>
    <t>m2</t>
  </si>
  <si>
    <t>L</t>
  </si>
  <si>
    <t>Ixx_i</t>
  </si>
  <si>
    <t>Iyy_i</t>
  </si>
  <si>
    <t>Izz_i</t>
  </si>
  <si>
    <t>arm3</t>
  </si>
  <si>
    <t>arm2</t>
  </si>
  <si>
    <t>esc 3</t>
  </si>
  <si>
    <t>esc 2</t>
  </si>
  <si>
    <t>wires 3</t>
  </si>
  <si>
    <t>wires 2</t>
  </si>
  <si>
    <t>prop3</t>
  </si>
  <si>
    <t>prop2</t>
  </si>
  <si>
    <t xml:space="preserve">battery </t>
  </si>
  <si>
    <t>b wire</t>
  </si>
  <si>
    <t>cpu</t>
  </si>
  <si>
    <t>m4</t>
  </si>
  <si>
    <t>arm4</t>
  </si>
  <si>
    <t>esc4</t>
  </si>
  <si>
    <t>wires4</t>
  </si>
  <si>
    <t>prop4</t>
  </si>
  <si>
    <t>gear4</t>
  </si>
  <si>
    <t>gear3</t>
  </si>
  <si>
    <t>gear2</t>
  </si>
  <si>
    <t>m1</t>
  </si>
  <si>
    <t>arm1</t>
  </si>
  <si>
    <t>esc1</t>
  </si>
  <si>
    <t>wires1</t>
  </si>
  <si>
    <t>prop1</t>
  </si>
  <si>
    <t>gear1</t>
  </si>
  <si>
    <t>1/I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</si>
</sst>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19" workbookViewId="0">
      <selection activeCell="I49" sqref="I49"/>
    </sheetView>
  </sheetViews>
  <sheetFormatPr defaultRowHeight="15" x14ac:dyDescent="0.25"/>
  <cols>
    <col min="1" max="16384" width="9.140625" style="1"/>
  </cols>
  <sheetData>
    <row r="1" spans="1:10" x14ac:dyDescent="0.25">
      <c r="B1" s="1" t="s">
        <v>7</v>
      </c>
      <c r="C1" s="1">
        <f>0.15+0.115</f>
        <v>0.26500000000000001</v>
      </c>
    </row>
    <row r="2" spans="1:10" ht="20.25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/>
      <c r="H2" s="3" t="s">
        <v>8</v>
      </c>
      <c r="I2" s="3" t="s">
        <v>9</v>
      </c>
      <c r="J2" s="3" t="s">
        <v>10</v>
      </c>
    </row>
    <row r="3" spans="1:10" x14ac:dyDescent="0.25">
      <c r="A3" s="2"/>
    </row>
    <row r="4" spans="1:10" x14ac:dyDescent="0.25">
      <c r="A4" s="2">
        <v>4</v>
      </c>
      <c r="B4" s="1" t="s">
        <v>22</v>
      </c>
      <c r="C4" s="1">
        <v>5.5E-2</v>
      </c>
      <c r="D4" s="1">
        <f>-C1</f>
        <v>-0.26500000000000001</v>
      </c>
      <c r="E4" s="1">
        <v>0</v>
      </c>
      <c r="F4" s="1">
        <f>F13</f>
        <v>0.02</v>
      </c>
      <c r="H4" s="1">
        <f>C4*E4*E4 + C4*F4*F4</f>
        <v>2.2000000000000003E-5</v>
      </c>
      <c r="I4" s="1">
        <f>C4*(D4*D4 + F4*F4)</f>
        <v>3.8843750000000002E-3</v>
      </c>
      <c r="J4" s="1">
        <f>C4*(D4*D4+E4*E4)</f>
        <v>3.8623750000000004E-3</v>
      </c>
    </row>
    <row r="5" spans="1:10" x14ac:dyDescent="0.25">
      <c r="A5" s="2"/>
      <c r="B5" s="1" t="s">
        <v>23</v>
      </c>
      <c r="C5" s="1">
        <v>1.4999999999999999E-2</v>
      </c>
      <c r="D5" s="1">
        <f>-C1/2</f>
        <v>-0.13250000000000001</v>
      </c>
      <c r="E5" s="1">
        <v>0</v>
      </c>
      <c r="F5" s="1">
        <f t="shared" ref="F5:F9" si="0">F14</f>
        <v>0</v>
      </c>
      <c r="H5" s="1">
        <f t="shared" ref="H5:H39" si="1">C5*E5*E5 + C5*F5*F5</f>
        <v>0</v>
      </c>
      <c r="I5" s="1">
        <f t="shared" ref="I5:I39" si="2">C5*(D5*D5 + F5*F5)</f>
        <v>2.6334375000000001E-4</v>
      </c>
      <c r="J5" s="1">
        <f t="shared" ref="J5:J39" si="3">C5*(D5*D5+E5*E5)</f>
        <v>2.6334375000000001E-4</v>
      </c>
    </row>
    <row r="6" spans="1:10" x14ac:dyDescent="0.25">
      <c r="A6" s="2"/>
      <c r="B6" s="1" t="s">
        <v>24</v>
      </c>
      <c r="C6" s="1">
        <v>5.5E-2</v>
      </c>
      <c r="D6" s="1">
        <f>-0.1</f>
        <v>-0.1</v>
      </c>
      <c r="E6" s="1">
        <v>0</v>
      </c>
      <c r="F6" s="1">
        <f t="shared" si="0"/>
        <v>0.01</v>
      </c>
      <c r="H6" s="1">
        <f>C6*E6*E6 + C6*F6*F6</f>
        <v>5.5000000000000007E-6</v>
      </c>
      <c r="I6" s="1">
        <f t="shared" si="2"/>
        <v>5.5550000000000011E-4</v>
      </c>
      <c r="J6" s="1">
        <f t="shared" si="3"/>
        <v>5.5000000000000014E-4</v>
      </c>
    </row>
    <row r="7" spans="1:10" x14ac:dyDescent="0.25">
      <c r="A7" s="2"/>
      <c r="B7" s="1" t="s">
        <v>25</v>
      </c>
      <c r="C7" s="1">
        <v>2.5000000000000001E-2</v>
      </c>
      <c r="D7" s="1">
        <f>-E16</f>
        <v>-0.05</v>
      </c>
      <c r="E7" s="1">
        <v>0</v>
      </c>
      <c r="F7" s="1">
        <f t="shared" si="0"/>
        <v>0.02</v>
      </c>
      <c r="H7" s="1">
        <f t="shared" si="1"/>
        <v>1.0000000000000001E-5</v>
      </c>
      <c r="I7" s="1">
        <f t="shared" si="2"/>
        <v>7.2500000000000014E-5</v>
      </c>
      <c r="J7" s="1">
        <f t="shared" si="3"/>
        <v>6.2500000000000015E-5</v>
      </c>
    </row>
    <row r="8" spans="1:10" x14ac:dyDescent="0.25">
      <c r="A8" s="2"/>
      <c r="B8" s="1" t="s">
        <v>26</v>
      </c>
      <c r="C8" s="1">
        <v>2.5000000000000001E-2</v>
      </c>
      <c r="D8" s="1">
        <f t="shared" ref="D8:D9" si="4">-E17</f>
        <v>-0.26500000000000001</v>
      </c>
      <c r="E8" s="1">
        <v>0</v>
      </c>
      <c r="F8" s="1">
        <f t="shared" si="0"/>
        <v>0.03</v>
      </c>
      <c r="H8" s="1">
        <f t="shared" si="1"/>
        <v>2.2499999999999998E-5</v>
      </c>
      <c r="I8" s="1">
        <f t="shared" si="2"/>
        <v>1.7781250000000002E-3</v>
      </c>
      <c r="J8" s="1">
        <f t="shared" si="3"/>
        <v>1.7556250000000002E-3</v>
      </c>
    </row>
    <row r="9" spans="1:10" x14ac:dyDescent="0.25">
      <c r="A9" s="2"/>
      <c r="B9" s="1" t="s">
        <v>27</v>
      </c>
      <c r="C9" s="1">
        <v>2.5000000000000001E-2</v>
      </c>
      <c r="D9" s="1">
        <f t="shared" si="4"/>
        <v>-0.26500000000000001</v>
      </c>
      <c r="E9" s="1">
        <v>0</v>
      </c>
      <c r="F9" s="1">
        <f t="shared" si="0"/>
        <v>-0.2</v>
      </c>
      <c r="H9" s="1">
        <f t="shared" si="1"/>
        <v>1.0000000000000002E-3</v>
      </c>
      <c r="I9" s="1">
        <f t="shared" si="2"/>
        <v>2.7556250000000007E-3</v>
      </c>
      <c r="J9" s="1">
        <f t="shared" si="3"/>
        <v>1.7556250000000002E-3</v>
      </c>
    </row>
    <row r="10" spans="1:10" x14ac:dyDescent="0.25">
      <c r="A10" s="2"/>
      <c r="H10" s="1">
        <f t="shared" si="1"/>
        <v>0</v>
      </c>
      <c r="I10" s="1">
        <f t="shared" si="2"/>
        <v>0</v>
      </c>
      <c r="J10" s="1">
        <f t="shared" si="3"/>
        <v>0</v>
      </c>
    </row>
    <row r="11" spans="1:10" x14ac:dyDescent="0.25">
      <c r="A11" s="2"/>
      <c r="H11" s="1">
        <f t="shared" si="1"/>
        <v>0</v>
      </c>
      <c r="I11" s="1">
        <f t="shared" si="2"/>
        <v>0</v>
      </c>
      <c r="J11" s="1">
        <f t="shared" si="3"/>
        <v>0</v>
      </c>
    </row>
    <row r="12" spans="1:10" x14ac:dyDescent="0.25">
      <c r="A12" s="2"/>
      <c r="H12" s="1">
        <f t="shared" si="1"/>
        <v>0</v>
      </c>
      <c r="I12" s="1">
        <f t="shared" si="2"/>
        <v>0</v>
      </c>
      <c r="J12" s="1">
        <f t="shared" si="3"/>
        <v>0</v>
      </c>
    </row>
    <row r="13" spans="1:10" x14ac:dyDescent="0.25">
      <c r="A13" s="2">
        <v>3</v>
      </c>
      <c r="B13" s="1" t="s">
        <v>5</v>
      </c>
      <c r="C13" s="1">
        <v>5.5E-2</v>
      </c>
      <c r="D13" s="1">
        <v>0</v>
      </c>
      <c r="E13" s="1">
        <f>C1</f>
        <v>0.26500000000000001</v>
      </c>
      <c r="F13" s="1">
        <v>0.02</v>
      </c>
      <c r="H13" s="1">
        <f t="shared" si="1"/>
        <v>3.8843750000000002E-3</v>
      </c>
      <c r="I13" s="1">
        <f t="shared" si="2"/>
        <v>2.2000000000000003E-5</v>
      </c>
      <c r="J13" s="1">
        <f t="shared" si="3"/>
        <v>3.8623750000000004E-3</v>
      </c>
    </row>
    <row r="14" spans="1:10" x14ac:dyDescent="0.25">
      <c r="A14" s="2"/>
      <c r="B14" s="1" t="s">
        <v>11</v>
      </c>
      <c r="C14" s="1">
        <v>1.4999999999999999E-2</v>
      </c>
      <c r="D14" s="1">
        <v>0</v>
      </c>
      <c r="E14" s="1">
        <f>C1/2</f>
        <v>0.13250000000000001</v>
      </c>
      <c r="F14" s="1">
        <v>0</v>
      </c>
      <c r="H14" s="1">
        <f t="shared" si="1"/>
        <v>2.6334375000000001E-4</v>
      </c>
      <c r="I14" s="1">
        <f t="shared" si="2"/>
        <v>0</v>
      </c>
      <c r="J14" s="1">
        <f t="shared" si="3"/>
        <v>2.6334375000000001E-4</v>
      </c>
    </row>
    <row r="15" spans="1:10" x14ac:dyDescent="0.25">
      <c r="A15" s="2"/>
      <c r="B15" s="1" t="s">
        <v>13</v>
      </c>
      <c r="C15" s="1">
        <v>5.5E-2</v>
      </c>
      <c r="D15" s="1">
        <v>0</v>
      </c>
      <c r="E15" s="1">
        <v>0.1</v>
      </c>
      <c r="F15" s="1">
        <v>0.01</v>
      </c>
      <c r="H15" s="1">
        <f t="shared" si="1"/>
        <v>5.555E-4</v>
      </c>
      <c r="I15" s="1">
        <f t="shared" si="2"/>
        <v>5.5000000000000007E-6</v>
      </c>
      <c r="J15" s="1">
        <f t="shared" si="3"/>
        <v>5.5000000000000014E-4</v>
      </c>
    </row>
    <row r="16" spans="1:10" x14ac:dyDescent="0.25">
      <c r="A16" s="2"/>
      <c r="B16" s="1" t="s">
        <v>15</v>
      </c>
      <c r="C16" s="1">
        <v>1.4999999999999999E-2</v>
      </c>
      <c r="D16" s="1">
        <v>0</v>
      </c>
      <c r="E16" s="1">
        <v>0.05</v>
      </c>
      <c r="F16" s="1">
        <v>0.02</v>
      </c>
      <c r="H16" s="1">
        <f t="shared" si="1"/>
        <v>4.35E-5</v>
      </c>
      <c r="I16" s="1">
        <f t="shared" si="2"/>
        <v>6.0000000000000002E-6</v>
      </c>
      <c r="J16" s="1">
        <f t="shared" si="3"/>
        <v>3.7500000000000003E-5</v>
      </c>
    </row>
    <row r="17" spans="1:10" x14ac:dyDescent="0.25">
      <c r="A17" s="2"/>
      <c r="B17" s="1" t="s">
        <v>17</v>
      </c>
      <c r="C17" s="1">
        <v>1.4999999999999999E-2</v>
      </c>
      <c r="D17" s="1">
        <v>0</v>
      </c>
      <c r="E17" s="1">
        <f>C1</f>
        <v>0.26500000000000001</v>
      </c>
      <c r="F17" s="1">
        <v>0.03</v>
      </c>
      <c r="H17" s="1">
        <f t="shared" si="1"/>
        <v>1.0668750000000001E-3</v>
      </c>
      <c r="I17" s="1">
        <f t="shared" si="2"/>
        <v>1.3499999999999999E-5</v>
      </c>
      <c r="J17" s="1">
        <f t="shared" si="3"/>
        <v>1.0533750000000001E-3</v>
      </c>
    </row>
    <row r="18" spans="1:10" x14ac:dyDescent="0.25">
      <c r="A18" s="2"/>
      <c r="B18" s="1" t="s">
        <v>28</v>
      </c>
      <c r="C18" s="1">
        <v>2.5000000000000001E-2</v>
      </c>
      <c r="D18" s="1">
        <v>0</v>
      </c>
      <c r="E18" s="1">
        <v>0.26500000000000001</v>
      </c>
      <c r="F18" s="1">
        <v>-0.2</v>
      </c>
      <c r="H18" s="1">
        <f t="shared" si="1"/>
        <v>2.7556250000000003E-3</v>
      </c>
      <c r="I18" s="1">
        <f t="shared" si="2"/>
        <v>1.0000000000000002E-3</v>
      </c>
      <c r="J18" s="1">
        <f t="shared" si="3"/>
        <v>1.7556250000000002E-3</v>
      </c>
    </row>
    <row r="19" spans="1:10" x14ac:dyDescent="0.25">
      <c r="A19" s="2"/>
      <c r="H19" s="1">
        <f t="shared" si="1"/>
        <v>0</v>
      </c>
      <c r="I19" s="1">
        <f t="shared" si="2"/>
        <v>0</v>
      </c>
      <c r="J19" s="1">
        <f t="shared" si="3"/>
        <v>0</v>
      </c>
    </row>
    <row r="20" spans="1:10" x14ac:dyDescent="0.25">
      <c r="A20" s="2"/>
      <c r="H20" s="1">
        <f t="shared" si="1"/>
        <v>0</v>
      </c>
      <c r="I20" s="1">
        <f t="shared" si="2"/>
        <v>0</v>
      </c>
      <c r="J20" s="1">
        <f t="shared" si="3"/>
        <v>0</v>
      </c>
    </row>
    <row r="21" spans="1:10" x14ac:dyDescent="0.25">
      <c r="A21" s="2">
        <v>2</v>
      </c>
      <c r="B21" s="1" t="s">
        <v>6</v>
      </c>
      <c r="C21" s="1">
        <f>C4</f>
        <v>5.5E-2</v>
      </c>
      <c r="D21" s="1">
        <v>0</v>
      </c>
      <c r="E21" s="1">
        <f>-C1</f>
        <v>-0.26500000000000001</v>
      </c>
      <c r="F21" s="1">
        <v>0.02</v>
      </c>
      <c r="H21" s="1">
        <f t="shared" si="1"/>
        <v>3.8843750000000002E-3</v>
      </c>
      <c r="I21" s="1">
        <f t="shared" si="2"/>
        <v>2.2000000000000003E-5</v>
      </c>
      <c r="J21" s="1">
        <f t="shared" si="3"/>
        <v>3.8623750000000004E-3</v>
      </c>
    </row>
    <row r="22" spans="1:10" x14ac:dyDescent="0.25">
      <c r="A22" s="2"/>
      <c r="B22" s="1" t="s">
        <v>12</v>
      </c>
      <c r="C22" s="1">
        <f t="shared" ref="C22:C26" si="5">C5</f>
        <v>1.4999999999999999E-2</v>
      </c>
      <c r="D22" s="1">
        <v>0</v>
      </c>
      <c r="E22" s="1">
        <f>-C1/2</f>
        <v>-0.13250000000000001</v>
      </c>
      <c r="F22" s="1">
        <v>0</v>
      </c>
      <c r="H22" s="1">
        <f t="shared" si="1"/>
        <v>2.6334375000000001E-4</v>
      </c>
      <c r="I22" s="1">
        <f t="shared" si="2"/>
        <v>0</v>
      </c>
      <c r="J22" s="1">
        <f t="shared" si="3"/>
        <v>2.6334375000000001E-4</v>
      </c>
    </row>
    <row r="23" spans="1:10" x14ac:dyDescent="0.25">
      <c r="A23" s="2"/>
      <c r="B23" s="1" t="s">
        <v>14</v>
      </c>
      <c r="C23" s="1">
        <f t="shared" si="5"/>
        <v>5.5E-2</v>
      </c>
      <c r="D23" s="1">
        <v>0</v>
      </c>
      <c r="E23" s="1">
        <v>-0.1</v>
      </c>
      <c r="F23" s="1">
        <v>0.01</v>
      </c>
      <c r="H23" s="1">
        <f t="shared" si="1"/>
        <v>5.555E-4</v>
      </c>
      <c r="I23" s="1">
        <f t="shared" si="2"/>
        <v>5.5000000000000007E-6</v>
      </c>
      <c r="J23" s="1">
        <f t="shared" si="3"/>
        <v>5.5000000000000014E-4</v>
      </c>
    </row>
    <row r="24" spans="1:10" x14ac:dyDescent="0.25">
      <c r="A24" s="2"/>
      <c r="B24" s="1" t="s">
        <v>16</v>
      </c>
      <c r="C24" s="1">
        <f t="shared" si="5"/>
        <v>2.5000000000000001E-2</v>
      </c>
      <c r="D24" s="1">
        <v>0</v>
      </c>
      <c r="E24" s="1">
        <v>-0.05</v>
      </c>
      <c r="F24" s="1">
        <v>0.02</v>
      </c>
      <c r="H24" s="1">
        <f t="shared" si="1"/>
        <v>7.2500000000000014E-5</v>
      </c>
      <c r="I24" s="1">
        <f t="shared" si="2"/>
        <v>1.0000000000000001E-5</v>
      </c>
      <c r="J24" s="1">
        <f t="shared" si="3"/>
        <v>6.2500000000000015E-5</v>
      </c>
    </row>
    <row r="25" spans="1:10" x14ac:dyDescent="0.25">
      <c r="A25" s="2"/>
      <c r="B25" s="1" t="s">
        <v>18</v>
      </c>
      <c r="C25" s="1">
        <f t="shared" si="5"/>
        <v>2.5000000000000001E-2</v>
      </c>
      <c r="D25" s="1">
        <v>0</v>
      </c>
      <c r="E25" s="1">
        <f>-E17</f>
        <v>-0.26500000000000001</v>
      </c>
      <c r="F25" s="1">
        <v>0.03</v>
      </c>
      <c r="H25" s="1">
        <f t="shared" si="1"/>
        <v>1.7781250000000002E-3</v>
      </c>
      <c r="I25" s="1">
        <f t="shared" si="2"/>
        <v>2.2500000000000001E-5</v>
      </c>
      <c r="J25" s="1">
        <f t="shared" si="3"/>
        <v>1.7556250000000002E-3</v>
      </c>
    </row>
    <row r="26" spans="1:10" x14ac:dyDescent="0.25">
      <c r="A26" s="2"/>
      <c r="B26" s="1" t="s">
        <v>29</v>
      </c>
      <c r="C26" s="1">
        <f t="shared" si="5"/>
        <v>2.5000000000000001E-2</v>
      </c>
      <c r="D26" s="1">
        <v>0</v>
      </c>
      <c r="E26" s="1">
        <v>-0.26500000000000001</v>
      </c>
      <c r="F26" s="1">
        <v>-0.2</v>
      </c>
      <c r="H26" s="1">
        <f t="shared" si="1"/>
        <v>2.7556250000000003E-3</v>
      </c>
      <c r="I26" s="1">
        <f t="shared" si="2"/>
        <v>1.0000000000000002E-3</v>
      </c>
      <c r="J26" s="1">
        <f t="shared" si="3"/>
        <v>1.7556250000000002E-3</v>
      </c>
    </row>
    <row r="27" spans="1:10" x14ac:dyDescent="0.25">
      <c r="A27" s="2"/>
      <c r="H27" s="1">
        <f t="shared" si="1"/>
        <v>0</v>
      </c>
      <c r="I27" s="1">
        <f t="shared" si="2"/>
        <v>0</v>
      </c>
      <c r="J27" s="1">
        <f t="shared" si="3"/>
        <v>0</v>
      </c>
    </row>
    <row r="28" spans="1:10" x14ac:dyDescent="0.25">
      <c r="A28" s="2"/>
      <c r="H28" s="1">
        <f t="shared" si="1"/>
        <v>0</v>
      </c>
      <c r="I28" s="1">
        <f t="shared" si="2"/>
        <v>0</v>
      </c>
      <c r="J28" s="1">
        <f t="shared" si="3"/>
        <v>0</v>
      </c>
    </row>
    <row r="29" spans="1:10" x14ac:dyDescent="0.25">
      <c r="A29" s="2">
        <v>1</v>
      </c>
      <c r="B29" s="1" t="s">
        <v>30</v>
      </c>
      <c r="C29" s="1">
        <f>C21</f>
        <v>5.5E-2</v>
      </c>
      <c r="D29" s="1">
        <f>-D4</f>
        <v>0.26500000000000001</v>
      </c>
      <c r="E29" s="1">
        <v>0</v>
      </c>
      <c r="F29" s="1">
        <f>F21</f>
        <v>0.02</v>
      </c>
      <c r="H29" s="1">
        <f t="shared" si="1"/>
        <v>2.2000000000000003E-5</v>
      </c>
      <c r="I29" s="1">
        <f t="shared" si="2"/>
        <v>3.8843750000000002E-3</v>
      </c>
      <c r="J29" s="1">
        <f t="shared" si="3"/>
        <v>3.8623750000000004E-3</v>
      </c>
    </row>
    <row r="30" spans="1:10" x14ac:dyDescent="0.25">
      <c r="A30" s="2"/>
      <c r="B30" s="1" t="s">
        <v>31</v>
      </c>
      <c r="C30" s="1">
        <f t="shared" ref="C30:C34" si="6">C22</f>
        <v>1.4999999999999999E-2</v>
      </c>
      <c r="D30" s="1">
        <f t="shared" ref="D30:D34" si="7">-D5</f>
        <v>0.13250000000000001</v>
      </c>
      <c r="E30" s="1">
        <v>0</v>
      </c>
      <c r="F30" s="1">
        <f t="shared" ref="F30:F34" si="8">F22</f>
        <v>0</v>
      </c>
      <c r="H30" s="1">
        <f t="shared" si="1"/>
        <v>0</v>
      </c>
      <c r="I30" s="1">
        <f t="shared" si="2"/>
        <v>2.6334375000000001E-4</v>
      </c>
      <c r="J30" s="1">
        <f t="shared" si="3"/>
        <v>2.6334375000000001E-4</v>
      </c>
    </row>
    <row r="31" spans="1:10" x14ac:dyDescent="0.25">
      <c r="A31" s="2"/>
      <c r="B31" s="1" t="s">
        <v>32</v>
      </c>
      <c r="C31" s="1">
        <f t="shared" si="6"/>
        <v>5.5E-2</v>
      </c>
      <c r="D31" s="1">
        <f t="shared" si="7"/>
        <v>0.1</v>
      </c>
      <c r="E31" s="1">
        <v>0</v>
      </c>
      <c r="F31" s="1">
        <f t="shared" si="8"/>
        <v>0.01</v>
      </c>
      <c r="H31" s="1">
        <f t="shared" si="1"/>
        <v>5.5000000000000007E-6</v>
      </c>
      <c r="I31" s="1">
        <f t="shared" si="2"/>
        <v>5.5550000000000011E-4</v>
      </c>
      <c r="J31" s="1">
        <f t="shared" si="3"/>
        <v>5.5000000000000014E-4</v>
      </c>
    </row>
    <row r="32" spans="1:10" x14ac:dyDescent="0.25">
      <c r="A32" s="2"/>
      <c r="B32" s="1" t="s">
        <v>33</v>
      </c>
      <c r="C32" s="1">
        <f t="shared" si="6"/>
        <v>2.5000000000000001E-2</v>
      </c>
      <c r="D32" s="1">
        <f t="shared" si="7"/>
        <v>0.05</v>
      </c>
      <c r="E32" s="1">
        <v>0</v>
      </c>
      <c r="F32" s="1">
        <f t="shared" si="8"/>
        <v>0.02</v>
      </c>
      <c r="H32" s="1">
        <f t="shared" si="1"/>
        <v>1.0000000000000001E-5</v>
      </c>
      <c r="I32" s="1">
        <f t="shared" si="2"/>
        <v>7.2500000000000014E-5</v>
      </c>
      <c r="J32" s="1">
        <f t="shared" si="3"/>
        <v>6.2500000000000015E-5</v>
      </c>
    </row>
    <row r="33" spans="1:10" x14ac:dyDescent="0.25">
      <c r="A33" s="2"/>
      <c r="B33" s="1" t="s">
        <v>34</v>
      </c>
      <c r="C33" s="1">
        <f t="shared" si="6"/>
        <v>2.5000000000000001E-2</v>
      </c>
      <c r="D33" s="1">
        <f t="shared" si="7"/>
        <v>0.26500000000000001</v>
      </c>
      <c r="E33" s="1">
        <v>0</v>
      </c>
      <c r="F33" s="1">
        <f t="shared" si="8"/>
        <v>0.03</v>
      </c>
      <c r="H33" s="1">
        <f t="shared" si="1"/>
        <v>2.2499999999999998E-5</v>
      </c>
      <c r="I33" s="1">
        <f t="shared" si="2"/>
        <v>1.7781250000000002E-3</v>
      </c>
      <c r="J33" s="1">
        <f t="shared" si="3"/>
        <v>1.7556250000000002E-3</v>
      </c>
    </row>
    <row r="34" spans="1:10" x14ac:dyDescent="0.25">
      <c r="A34" s="2"/>
      <c r="B34" s="1" t="s">
        <v>35</v>
      </c>
      <c r="C34" s="1">
        <f t="shared" si="6"/>
        <v>2.5000000000000001E-2</v>
      </c>
      <c r="D34" s="1">
        <f t="shared" si="7"/>
        <v>0.26500000000000001</v>
      </c>
      <c r="E34" s="1">
        <v>0</v>
      </c>
      <c r="F34" s="1">
        <f t="shared" si="8"/>
        <v>-0.2</v>
      </c>
      <c r="H34" s="1">
        <f t="shared" si="1"/>
        <v>1.0000000000000002E-3</v>
      </c>
      <c r="I34" s="1">
        <f t="shared" si="2"/>
        <v>2.7556250000000007E-3</v>
      </c>
      <c r="J34" s="1">
        <f t="shared" si="3"/>
        <v>1.7556250000000002E-3</v>
      </c>
    </row>
    <row r="35" spans="1:10" x14ac:dyDescent="0.25">
      <c r="A35" s="2"/>
      <c r="H35" s="1">
        <f t="shared" si="1"/>
        <v>0</v>
      </c>
      <c r="I35" s="1">
        <f t="shared" si="2"/>
        <v>0</v>
      </c>
      <c r="J35" s="1">
        <f t="shared" si="3"/>
        <v>0</v>
      </c>
    </row>
    <row r="36" spans="1:10" x14ac:dyDescent="0.25">
      <c r="A36" s="2"/>
      <c r="H36" s="1">
        <f t="shared" si="1"/>
        <v>0</v>
      </c>
      <c r="I36" s="1">
        <f t="shared" si="2"/>
        <v>0</v>
      </c>
      <c r="J36" s="1">
        <f t="shared" si="3"/>
        <v>0</v>
      </c>
    </row>
    <row r="37" spans="1:10" x14ac:dyDescent="0.25">
      <c r="A37" s="2"/>
      <c r="B37" s="1" t="s">
        <v>19</v>
      </c>
      <c r="C37" s="1">
        <v>0.2</v>
      </c>
      <c r="D37" s="1">
        <v>0</v>
      </c>
      <c r="E37" s="1">
        <v>0</v>
      </c>
      <c r="F37" s="1">
        <v>-0.03</v>
      </c>
      <c r="H37" s="1">
        <f t="shared" si="1"/>
        <v>1.7999999999999998E-4</v>
      </c>
      <c r="I37" s="1">
        <f t="shared" si="2"/>
        <v>1.8000000000000001E-4</v>
      </c>
      <c r="J37" s="1">
        <f t="shared" si="3"/>
        <v>0</v>
      </c>
    </row>
    <row r="38" spans="1:10" x14ac:dyDescent="0.25">
      <c r="A38" s="2"/>
      <c r="B38" s="1" t="s">
        <v>20</v>
      </c>
      <c r="C38" s="1">
        <v>2.5000000000000001E-2</v>
      </c>
      <c r="D38" s="1">
        <v>0</v>
      </c>
      <c r="E38" s="1">
        <v>-0.05</v>
      </c>
      <c r="F38" s="1">
        <v>-0.03</v>
      </c>
      <c r="H38" s="1">
        <f t="shared" si="1"/>
        <v>8.5000000000000006E-5</v>
      </c>
      <c r="I38" s="1">
        <f t="shared" si="2"/>
        <v>2.2500000000000001E-5</v>
      </c>
      <c r="J38" s="1">
        <f t="shared" si="3"/>
        <v>6.2500000000000015E-5</v>
      </c>
    </row>
    <row r="39" spans="1:10" x14ac:dyDescent="0.25">
      <c r="A39" s="2"/>
      <c r="B39" s="1" t="s">
        <v>21</v>
      </c>
      <c r="C39" s="1">
        <v>0.15</v>
      </c>
      <c r="D39" s="1">
        <v>0</v>
      </c>
      <c r="E39" s="1">
        <v>0</v>
      </c>
      <c r="F39" s="1">
        <v>0.04</v>
      </c>
      <c r="H39" s="1">
        <f t="shared" si="1"/>
        <v>2.4000000000000001E-4</v>
      </c>
      <c r="I39" s="1">
        <f t="shared" si="2"/>
        <v>2.4000000000000001E-4</v>
      </c>
      <c r="J39" s="1">
        <f t="shared" si="3"/>
        <v>0</v>
      </c>
    </row>
    <row r="40" spans="1:10" x14ac:dyDescent="0.25">
      <c r="A40" s="2"/>
    </row>
    <row r="41" spans="1:10" x14ac:dyDescent="0.25">
      <c r="A41" s="2"/>
      <c r="C41" s="1">
        <f>SUM(C4:C39)</f>
        <v>1.1550000000000002</v>
      </c>
      <c r="H41" s="1">
        <f>SUM(H4:H40)</f>
        <v>2.050368750000001E-2</v>
      </c>
      <c r="I41" s="1">
        <f>SUM(I4:I40)</f>
        <v>2.1168437500000005E-2</v>
      </c>
      <c r="J41" s="1">
        <f>SUM(J4:J39)</f>
        <v>3.2333125000000004E-2</v>
      </c>
    </row>
    <row r="42" spans="1:10" x14ac:dyDescent="0.25">
      <c r="A42" s="2"/>
    </row>
    <row r="43" spans="1:10" x14ac:dyDescent="0.25">
      <c r="A43" s="2"/>
      <c r="G43" s="1" t="s">
        <v>36</v>
      </c>
      <c r="H43" s="1">
        <f>1/H41</f>
        <v>48.771714843976213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2013-11-12T22:39:51Z</dcterms:created>
  <dcterms:modified xsi:type="dcterms:W3CDTF">2013-12-06T19:05:16Z</dcterms:modified>
</cp:coreProperties>
</file>