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tabRatio="605"/>
  </bookViews>
  <sheets>
    <sheet name="SolucciónTécnica" sheetId="1" r:id="rId1"/>
    <sheet name="DecisiónSoluciónTécnica" sheetId="4" r:id="rId2"/>
    <sheet name="AlternativasDeSolución" sheetId="6" r:id="rId3"/>
    <sheet name="Datos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S19" i="6" l="1"/>
  <c r="S21" i="6"/>
  <c r="S17" i="6"/>
  <c r="S75" i="4"/>
  <c r="S77" i="4"/>
  <c r="S73" i="4"/>
  <c r="S63" i="4"/>
  <c r="S65" i="4"/>
  <c r="S61" i="4"/>
  <c r="S54" i="4"/>
  <c r="S52" i="4"/>
  <c r="S50" i="4"/>
  <c r="S41" i="4"/>
  <c r="S43" i="4"/>
  <c r="S39" i="4"/>
  <c r="S28" i="4"/>
  <c r="S21" i="4"/>
  <c r="S32" i="4"/>
  <c r="S30" i="4"/>
  <c r="S19" i="4"/>
  <c r="S17" i="4"/>
  <c r="W22" i="6" l="1"/>
  <c r="W21" i="6"/>
  <c r="W20" i="6"/>
  <c r="W19" i="6"/>
  <c r="W18" i="6"/>
  <c r="W17" i="6"/>
  <c r="S16" i="6"/>
  <c r="X19" i="6" l="1"/>
  <c r="Y19" i="6" s="1"/>
  <c r="X21" i="6"/>
  <c r="Y21" i="6" s="1"/>
  <c r="X17" i="6"/>
  <c r="Y17" i="6" s="1"/>
  <c r="W78" i="4" l="1"/>
  <c r="W77" i="4"/>
  <c r="W76" i="4"/>
  <c r="X75" i="4"/>
  <c r="W75" i="4"/>
  <c r="W74" i="4"/>
  <c r="X73" i="4"/>
  <c r="Y73" i="4" s="1"/>
  <c r="W73" i="4"/>
  <c r="S72" i="4"/>
  <c r="Y75" i="4" l="1"/>
  <c r="X77" i="4"/>
  <c r="Y77" i="4" s="1"/>
  <c r="W66" i="4"/>
  <c r="W65" i="4"/>
  <c r="W64" i="4"/>
  <c r="W63" i="4"/>
  <c r="W62" i="4"/>
  <c r="W61" i="4"/>
  <c r="S60" i="4"/>
  <c r="W55" i="4"/>
  <c r="W54" i="4"/>
  <c r="W53" i="4"/>
  <c r="W52" i="4"/>
  <c r="X52" i="4" s="1"/>
  <c r="W51" i="4"/>
  <c r="W50" i="4"/>
  <c r="S49" i="4"/>
  <c r="X54" i="4" l="1"/>
  <c r="Y54" i="4" s="1"/>
  <c r="X61" i="4"/>
  <c r="Y61" i="4" s="1"/>
  <c r="X50" i="4"/>
  <c r="Y50" i="4" s="1"/>
  <c r="X65" i="4"/>
  <c r="Y65" i="4" s="1"/>
  <c r="X63" i="4"/>
  <c r="Y63" i="4" s="1"/>
  <c r="Y52" i="4"/>
  <c r="W44" i="4"/>
  <c r="W43" i="4"/>
  <c r="W42" i="4"/>
  <c r="W41" i="4"/>
  <c r="W40" i="4"/>
  <c r="W39" i="4"/>
  <c r="S38" i="4"/>
  <c r="W33" i="4"/>
  <c r="W32" i="4"/>
  <c r="W31" i="4"/>
  <c r="W30" i="4"/>
  <c r="W29" i="4"/>
  <c r="W28" i="4"/>
  <c r="S27" i="4"/>
  <c r="X43" i="4" l="1"/>
  <c r="X30" i="4"/>
  <c r="Y30" i="4" s="1"/>
  <c r="X39" i="4"/>
  <c r="Y39" i="4" s="1"/>
  <c r="X41" i="4"/>
  <c r="Y41" i="4" s="1"/>
  <c r="Y43" i="4"/>
  <c r="X32" i="4"/>
  <c r="Y32" i="4" s="1"/>
  <c r="X28" i="4"/>
  <c r="Y28" i="4" s="1"/>
  <c r="S16" i="4" l="1"/>
  <c r="W17" i="4"/>
  <c r="W18" i="4"/>
  <c r="W19" i="4"/>
  <c r="W20" i="4"/>
  <c r="W21" i="4"/>
  <c r="W22" i="4"/>
  <c r="X21" i="4" l="1"/>
  <c r="Y21" i="4" s="1"/>
  <c r="X19" i="4"/>
  <c r="Y19" i="4" s="1"/>
  <c r="X17" i="4"/>
  <c r="Y17" i="4" s="1"/>
</calcChain>
</file>

<file path=xl/comments1.xml><?xml version="1.0" encoding="utf-8"?>
<comments xmlns="http://schemas.openxmlformats.org/spreadsheetml/2006/main">
  <authors>
    <author>Myriam Soria García</author>
    <author>jaramillo</author>
  </authors>
  <commentList>
    <comment ref="A6" authorId="0">
      <text>
        <r>
          <rPr>
            <sz val="9"/>
            <color indexed="81"/>
            <rFont val="Tahoma"/>
            <family val="2"/>
          </rPr>
          <t xml:space="preserve">INTERNO
EXTERNO
</t>
        </r>
      </text>
    </comment>
    <comment ref="A7" authorId="0">
      <text>
        <r>
          <rPr>
            <sz val="9"/>
            <color indexed="81"/>
            <rFont val="Tahoma"/>
            <family val="2"/>
          </rPr>
          <t>Opcional: se indica en meses por parte del cliente.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 xml:space="preserve">Myriam Soria García:
</t>
        </r>
        <r>
          <rPr>
            <sz val="9"/>
            <color indexed="81"/>
            <rFont val="Tahoma"/>
            <family val="2"/>
          </rPr>
          <t>La forma de liberar el proyecto y sus entregables.
1. Entrega única
2. Entrega modular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Myriam Soria García:</t>
        </r>
        <r>
          <rPr>
            <sz val="9"/>
            <color indexed="81"/>
            <rFont val="Tahoma"/>
            <family val="2"/>
          </rPr>
          <t xml:space="preserve">
BAJO
MEDIO
ALTO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Myriam Soria García:</t>
        </r>
        <r>
          <rPr>
            <sz val="9"/>
            <color indexed="81"/>
            <rFont val="Tahoma"/>
            <family val="2"/>
          </rPr>
          <t xml:space="preserve">
BAJO
MEDIO
ALTO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Myriam Soria García:</t>
        </r>
        <r>
          <rPr>
            <sz val="9"/>
            <color indexed="81"/>
            <rFont val="Tahoma"/>
            <family val="2"/>
          </rPr>
          <t xml:space="preserve">
Estimación temprana del tamaño del proyecto
CHICO
MEDIANO
GRANDE
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Myriam Soria García:</t>
        </r>
        <r>
          <rPr>
            <sz val="9"/>
            <color indexed="81"/>
            <rFont val="Tahoma"/>
            <family val="2"/>
          </rPr>
          <t xml:space="preserve">
Opcional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Myriam Soria García:</t>
        </r>
        <r>
          <rPr>
            <sz val="9"/>
            <color indexed="81"/>
            <rFont val="Tahoma"/>
            <family val="2"/>
          </rPr>
          <t xml:space="preserve">
Opcional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Myriam Soria García:</t>
        </r>
        <r>
          <rPr>
            <sz val="9"/>
            <color indexed="81"/>
            <rFont val="Tahoma"/>
            <family val="2"/>
          </rPr>
          <t xml:space="preserve">
Opcional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Myriam Soria García:</t>
        </r>
        <r>
          <rPr>
            <sz val="9"/>
            <color indexed="81"/>
            <rFont val="Tahoma"/>
            <family val="2"/>
          </rPr>
          <t xml:space="preserve">
Opcional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Myriam Soria García:</t>
        </r>
        <r>
          <rPr>
            <sz val="9"/>
            <color indexed="81"/>
            <rFont val="Tahoma"/>
            <family val="2"/>
          </rPr>
          <t xml:space="preserve">
Opcional</t>
        </r>
      </text>
    </comment>
    <comment ref="A24" authorId="1">
      <text>
        <r>
          <rPr>
            <sz val="9"/>
            <color indexed="81"/>
            <rFont val="Tahoma"/>
            <family val="2"/>
          </rPr>
          <t>En caso de no ser impuesto por el cliente o por una arquitectura definida, utilizar pestaña "DecisiónSoluciónTécnica"
para una mejor elección.</t>
        </r>
      </text>
    </comment>
    <comment ref="A25" authorId="1">
      <text>
        <r>
          <rPr>
            <sz val="9"/>
            <color indexed="81"/>
            <rFont val="Tahoma"/>
            <family val="2"/>
          </rPr>
          <t>En caso de no ser impuesto por el cliente o por una arquitectura definida, utilizar pestaña "DecisiónSoluciónTécnica"
para una mejor elección.</t>
        </r>
      </text>
    </comment>
    <comment ref="A26" authorId="1">
      <text>
        <r>
          <rPr>
            <sz val="9"/>
            <color indexed="81"/>
            <rFont val="Tahoma"/>
            <family val="2"/>
          </rPr>
          <t>En caso de no ser impuesto por el cliente o por una arquitectura definida, utilizar pestaña "DecisiónSoluciónTécnica"
para una mejor elección.</t>
        </r>
      </text>
    </comment>
    <comment ref="A27" authorId="1">
      <text>
        <r>
          <rPr>
            <sz val="9"/>
            <color indexed="81"/>
            <rFont val="Tahoma"/>
            <family val="2"/>
          </rPr>
          <t>En caso de no ser impuesto por el cliente o por una arquitectura definida, utilizar pestaña "DecisiónSoluciónTécnica"
para una mejor elección.</t>
        </r>
      </text>
    </comment>
    <comment ref="A28" authorId="1">
      <text>
        <r>
          <rPr>
            <sz val="9"/>
            <color indexed="81"/>
            <rFont val="Tahoma"/>
            <family val="2"/>
          </rPr>
          <t>En caso de no ser impuesto por el cliente o por una arquitectura definida, utilizar pestaña "DecisiónSoluciónTécnica"
para una mejor elección.</t>
        </r>
      </text>
    </comment>
    <comment ref="A29" authorId="1">
      <text>
        <r>
          <rPr>
            <sz val="9"/>
            <color indexed="81"/>
            <rFont val="Tahoma"/>
            <family val="2"/>
          </rPr>
          <t>En caso de agregar otro apartado y no ser impuesto por el cliente y contar con varias opciones, utilizar pestaña "DecisiónSoluciónTécnica" y agregar una tabla nueva con sus criterios por los cuales se decidió utilizar.</t>
        </r>
      </text>
    </comment>
    <comment ref="A32" authorId="1">
      <text>
        <r>
          <rPr>
            <sz val="9"/>
            <color indexed="81"/>
            <rFont val="Tahoma"/>
            <family val="2"/>
          </rPr>
          <t>En caso de no ser impuesto por el cliente o por una arquitectura definida, utilizar pestaña "DecisiónSoluciónTécnica"
para una mejor elección.</t>
        </r>
      </text>
    </comment>
  </commentList>
</comments>
</file>

<file path=xl/comments2.xml><?xml version="1.0" encoding="utf-8"?>
<comments xmlns="http://schemas.openxmlformats.org/spreadsheetml/2006/main">
  <authors>
    <author>Daniel Alejandro Abularach Hernandez</author>
    <author>Grios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Peso Aplicado a cada  Criterio a Evaluar.
La suma del peso de todos los Objetivo o Criterio debe sumar 100%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Peso Aplicado a cada  Criterio a Evaluar.
La suma del peso de todos los Objetivo o Criterio debe sumar 100%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Peso Aplicado a cada  Criterio a Evaluar.
La suma del peso de todos los Objetivo o Criterio debe sumar 100%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Peso Aplicado a cada  Criterio a Evaluar.
La suma del peso de todos los Objetivo o Criterio debe sumar 100%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>Peso Aplicado a cada  Criterio a Evaluar.
La suma del peso de todos los Objetivo o Criterio debe sumar 100%</t>
        </r>
      </text>
    </comment>
    <comment ref="A72" authorId="1">
      <text>
        <r>
          <rPr>
            <b/>
            <sz val="9"/>
            <color indexed="81"/>
            <rFont val="Tahoma"/>
            <family val="2"/>
          </rPr>
          <t>Establecer el nombre de la alternativa, con base en el nombre del documento.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Peso Aplicado a cada  Criterio a Evaluar.
La suma del peso de todos los Objetivo o Criterio debe sumar 100%</t>
        </r>
      </text>
    </comment>
  </commentList>
</comments>
</file>

<file path=xl/comments3.xml><?xml version="1.0" encoding="utf-8"?>
<comments xmlns="http://schemas.openxmlformats.org/spreadsheetml/2006/main">
  <authors>
    <author>Grios</author>
    <author>Daniel Alejandro Abularach Hernandez</author>
  </authors>
  <commentList>
    <comment ref="A15" authorId="0">
      <text>
        <r>
          <rPr>
            <sz val="9"/>
            <color indexed="81"/>
            <rFont val="Tahoma"/>
            <family val="2"/>
          </rPr>
          <t>Es posible modificar los pesos de los criterios, de acuerdo a la naturaleza y prioridades a cumplir en el proyecto.
Si se modifican criterios, asegurarse que la suma de todos los pesos da 100 en la columna "Totales".</t>
        </r>
      </text>
    </comment>
    <comment ref="C15" authorId="0">
      <text>
        <r>
          <rPr>
            <sz val="9"/>
            <color indexed="81"/>
            <rFont val="Tahoma"/>
            <family val="2"/>
          </rPr>
          <t>Mayor puntaje significa más Facilidad.</t>
        </r>
      </text>
    </comment>
    <comment ref="D15" authorId="0">
      <text>
        <r>
          <rPr>
            <sz val="9"/>
            <color indexed="81"/>
            <rFont val="Tahoma"/>
            <family val="2"/>
          </rPr>
          <t>Meyor puntaje significa menor esfuerzo.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Mayor puntaje significa una Mejor Estandarización.</t>
        </r>
      </text>
    </comment>
    <comment ref="F15" authorId="0">
      <text>
        <r>
          <rPr>
            <sz val="9"/>
            <color indexed="81"/>
            <rFont val="Tahoma"/>
            <family val="2"/>
          </rPr>
          <t>Mayor puntaje significa Mayor Apego a Buenas Prácticas</t>
        </r>
      </text>
    </comment>
    <comment ref="G15" authorId="0">
      <text>
        <r>
          <rPr>
            <sz val="9"/>
            <color indexed="81"/>
            <rFont val="Tahoma"/>
            <family val="2"/>
          </rPr>
          <t>Mayor puntaje significa:
Mejor Escalabilidad
Mejor Mantenibilidad</t>
        </r>
      </text>
    </comment>
    <comment ref="H15" authorId="0">
      <text>
        <r>
          <rPr>
            <sz val="9"/>
            <color indexed="81"/>
            <rFont val="Tahoma"/>
            <family val="2"/>
          </rPr>
          <t>Mayor Puntaje significa Mejor Rendimiento en la respuesta de la aplicación.</t>
        </r>
      </text>
    </comment>
    <comment ref="I15" authorId="0">
      <text>
        <r>
          <rPr>
            <sz val="9"/>
            <color indexed="81"/>
            <rFont val="Tahoma"/>
            <family val="2"/>
          </rPr>
          <t>Mayor puntaje significa Menor Consumo de RAM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Peso Aplicado a cada  Criterio a Evaluar.
La suma del peso de todos los Objetivo o Criterio debe sumar 100%</t>
        </r>
      </text>
    </comment>
  </commentList>
</comments>
</file>

<file path=xl/sharedStrings.xml><?xml version="1.0" encoding="utf-8"?>
<sst xmlns="http://schemas.openxmlformats.org/spreadsheetml/2006/main" count="318" uniqueCount="99">
  <si>
    <t>TIPO DE CLIENTE</t>
  </si>
  <si>
    <t>TIEMPO DE ENTREGA</t>
  </si>
  <si>
    <t>SERVIDOR DE APLICACIONES</t>
  </si>
  <si>
    <t>FORMA DE ENTREGA</t>
  </si>
  <si>
    <t>CONOCIMIENTOS DEL PROCESO A DESARROLLAR</t>
  </si>
  <si>
    <t>ESTIMACIÓN DEL TAMAÑO</t>
  </si>
  <si>
    <t>JUSTIFICACIÓN</t>
  </si>
  <si>
    <t>SELECCIÓN</t>
  </si>
  <si>
    <t>VALOR</t>
  </si>
  <si>
    <t>OBSERVACIONES</t>
  </si>
  <si>
    <t>NIVEL DE COMPRENSIÓN DEL PROYECTO</t>
  </si>
  <si>
    <t>SISTEMAS OPERATIVOS</t>
  </si>
  <si>
    <t>DISTRIBUCIÓN GEOGRÁFICA DE LA ORGANIZACIÓN</t>
  </si>
  <si>
    <t>CRITERIOS DEL CLIENTE</t>
  </si>
  <si>
    <t>ELEMENTOS DE LA SOLUCIÓN TÉCNICA DE DESARROLLO</t>
  </si>
  <si>
    <t>CUENTA O CONTARÁ CON LAS LICENCIAS DEL SOFTWARE</t>
  </si>
  <si>
    <t>GESTOR DE DATOS</t>
  </si>
  <si>
    <t>Se apega al tipo de lenguaje de programación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</si>
  <si>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SOLUCIÓN TÉCNICA</t>
    </r>
    <r>
      <rPr>
        <sz val="10"/>
        <color rgb="FF000090"/>
        <rFont val="Arial"/>
        <family val="2"/>
      </rPr>
      <t xml:space="preserve"> </t>
    </r>
    <r>
      <rPr>
        <sz val="10"/>
        <rFont val="Arial"/>
        <family val="2"/>
      </rPr>
      <t xml:space="preserve">
</t>
    </r>
  </si>
  <si>
    <t>Beneficio/Tiempo Invertido</t>
  </si>
  <si>
    <t>COMPONENTE/LIBRERÍA</t>
  </si>
  <si>
    <t>Agregar mas criterios de ser necesario</t>
  </si>
  <si>
    <t>PATRON DE DISEÑO (MVC, etc...)</t>
  </si>
  <si>
    <t>DESCRIPCIÓN DE SERVIDORES</t>
  </si>
  <si>
    <t>DESCRIPCIÓN DE PC'S</t>
  </si>
  <si>
    <t xml:space="preserve"> </t>
  </si>
  <si>
    <t>TIPOS DE PRUEBAS REQUERIDAS</t>
  </si>
  <si>
    <t>Escalabilidad</t>
  </si>
  <si>
    <t>Facilidad de Soporte</t>
  </si>
  <si>
    <t>Facilidad de manejo</t>
  </si>
  <si>
    <t>Peso</t>
  </si>
  <si>
    <t>PARTICIPANTES</t>
  </si>
  <si>
    <t>LENGUAJES DE PROGRAMACIÓN/PLATAFORMA</t>
  </si>
  <si>
    <t>Herramienta para la Toma de Decisiones</t>
  </si>
  <si>
    <t>Objetivo</t>
  </si>
  <si>
    <t>Restricciones</t>
  </si>
  <si>
    <t>Documentos</t>
  </si>
  <si>
    <t>Valores para la Evaluacion</t>
  </si>
  <si>
    <t>Los valores para la evaluar de cada Criterios u Objetivos seran: 1,2,3,4 
Donde 1 es el menor valor y 4 el mayor valor
Se utilizan solo 4 valores para evitar puntos medios</t>
  </si>
  <si>
    <t>Criterios
 a Evaluar</t>
  </si>
  <si>
    <t>Criterio 6</t>
  </si>
  <si>
    <t>Criterio 7</t>
  </si>
  <si>
    <t>Criterio 8</t>
  </si>
  <si>
    <t>Criterio 9</t>
  </si>
  <si>
    <t>Criterio 10</t>
  </si>
  <si>
    <t>Criterio 11</t>
  </si>
  <si>
    <t>Criterio 12</t>
  </si>
  <si>
    <t>Criterio 13</t>
  </si>
  <si>
    <t>Criterio 14</t>
  </si>
  <si>
    <t>Criterio 15</t>
  </si>
  <si>
    <t>Criterio N</t>
  </si>
  <si>
    <t>Totales</t>
  </si>
  <si>
    <t>Alternativas</t>
  </si>
  <si>
    <t>Riesgos</t>
  </si>
  <si>
    <t>Probabilidad</t>
  </si>
  <si>
    <t>Impacto</t>
  </si>
  <si>
    <t>Severidad</t>
  </si>
  <si>
    <t>Promedio Riesgos</t>
  </si>
  <si>
    <t>Resultado</t>
  </si>
  <si>
    <t>Altenativa 1</t>
  </si>
  <si>
    <t>Riesgo 1</t>
  </si>
  <si>
    <t>Riesgo 2</t>
  </si>
  <si>
    <t>Altenativa 2</t>
  </si>
  <si>
    <t>Altenativa N</t>
  </si>
  <si>
    <t>Probabilidad %</t>
  </si>
  <si>
    <t>ID</t>
  </si>
  <si>
    <t xml:space="preserve">  1 al 10</t>
  </si>
  <si>
    <t>Alto</t>
  </si>
  <si>
    <t>11 al 30</t>
  </si>
  <si>
    <t>Bajo</t>
  </si>
  <si>
    <t>31 al 50</t>
  </si>
  <si>
    <t>Medio</t>
  </si>
  <si>
    <t>51 al 70</t>
  </si>
  <si>
    <t>71 al 99</t>
  </si>
  <si>
    <t>Costo $</t>
  </si>
  <si>
    <t>Conocimiento por parte del equipo</t>
  </si>
  <si>
    <t>LENGUAJE DE PROGRAMACIÓN</t>
  </si>
  <si>
    <t>Criterio 5</t>
  </si>
  <si>
    <t>Criterio 4</t>
  </si>
  <si>
    <t xml:space="preserve">DISPOSITIVOS ESPECIALES </t>
  </si>
  <si>
    <t>FECHA DE REGISTRO</t>
  </si>
  <si>
    <t>RESPONSABLE DE LLENADO</t>
  </si>
  <si>
    <t>Agregar mas elementos de ser necesario</t>
  </si>
  <si>
    <t>OTRO ELEMENTO</t>
  </si>
  <si>
    <t>Criterio 1</t>
  </si>
  <si>
    <t>Criterio 2</t>
  </si>
  <si>
    <t>Criterio 3</t>
  </si>
  <si>
    <t>Compatibilidad con el lenguaje de programación</t>
  </si>
  <si>
    <t>Compatibilidad con el servidor de aplicaciones</t>
  </si>
  <si>
    <t>Alternativas de Solución (Diseño)</t>
  </si>
  <si>
    <t>Facilidad de Implementación</t>
  </si>
  <si>
    <t>Esfuerzo Requerido</t>
  </si>
  <si>
    <t>Estandarizado</t>
  </si>
  <si>
    <t>Rendimiento</t>
  </si>
  <si>
    <t>Memoria RAM</t>
  </si>
  <si>
    <t>Buenas Prácticas</t>
  </si>
  <si>
    <t>Escalabilidad / Mantenibilidad</t>
  </si>
  <si>
    <t>DISEÑO DE SOLUCIÓN TÉCNICA A IMPLEMENTAR</t>
  </si>
  <si>
    <t>[NombreDelDocumento de la Solución]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</si>
</sst>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0"/>
      <name val="Arial"/>
      <family val="2"/>
    </font>
    <font>
      <b/>
      <sz val="12"/>
      <color rgb="FF003366"/>
      <name val="Arial"/>
      <family val="2"/>
    </font>
    <font>
      <sz val="14"/>
      <color rgb="FF003366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sz val="10"/>
      <color rgb="FF00009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1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/>
    <xf numFmtId="0" fontId="3" fillId="9" borderId="3" xfId="0" applyFont="1" applyFill="1" applyBorder="1"/>
    <xf numFmtId="0" fontId="3" fillId="10" borderId="3" xfId="0" applyFont="1" applyFill="1" applyBorder="1" applyAlignment="1">
      <alignment horizontal="right"/>
    </xf>
    <xf numFmtId="0" fontId="0" fillId="10" borderId="3" xfId="0" applyFill="1" applyBorder="1"/>
    <xf numFmtId="9" fontId="0" fillId="10" borderId="3" xfId="1" applyFont="1" applyFill="1" applyBorder="1"/>
    <xf numFmtId="0" fontId="3" fillId="11" borderId="3" xfId="0" applyFont="1" applyFill="1" applyBorder="1"/>
    <xf numFmtId="0" fontId="3" fillId="12" borderId="3" xfId="0" applyFont="1" applyFill="1" applyBorder="1"/>
    <xf numFmtId="0" fontId="3" fillId="13" borderId="3" xfId="0" applyFont="1" applyFill="1" applyBorder="1"/>
    <xf numFmtId="0" fontId="3" fillId="14" borderId="3" xfId="0" applyFont="1" applyFill="1" applyBorder="1"/>
    <xf numFmtId="0" fontId="0" fillId="0" borderId="8" xfId="0" applyBorder="1"/>
    <xf numFmtId="0" fontId="0" fillId="0" borderId="10" xfId="0" applyBorder="1"/>
    <xf numFmtId="0" fontId="0" fillId="7" borderId="1" xfId="0" applyFill="1" applyBorder="1"/>
    <xf numFmtId="0" fontId="0" fillId="7" borderId="0" xfId="0" applyFill="1" applyBorder="1"/>
    <xf numFmtId="0" fontId="3" fillId="10" borderId="1" xfId="0" applyFont="1" applyFill="1" applyBorder="1"/>
    <xf numFmtId="0" fontId="0" fillId="2" borderId="3" xfId="0" applyFill="1" applyBorder="1" applyAlignment="1">
      <alignment textRotation="90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5" fillId="0" borderId="0" xfId="0" applyFont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textRotation="45" wrapText="1"/>
    </xf>
    <xf numFmtId="0" fontId="3" fillId="8" borderId="7" xfId="0" applyFont="1" applyFill="1" applyBorder="1" applyAlignment="1">
      <alignment horizontal="center" textRotation="45" wrapText="1"/>
    </xf>
    <xf numFmtId="0" fontId="15" fillId="5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3" fillId="6" borderId="5" xfId="0" applyFont="1" applyFill="1" applyBorder="1" applyAlignment="1">
      <alignment horizontal="left"/>
    </xf>
    <xf numFmtId="0" fontId="13" fillId="6" borderId="6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left"/>
    </xf>
    <xf numFmtId="0" fontId="14" fillId="6" borderId="6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588067</xdr:colOff>
      <xdr:row>0</xdr:row>
      <xdr:rowOff>57149</xdr:rowOff>
    </xdr:from>
    <xdr:to>
      <xdr:col>0</xdr:col>
      <xdr:colOff>1203614</xdr:colOff>
      <xdr:row>2</xdr:row>
      <xdr:rowOff>381000</xdr:rowOff>
    </xdr:to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067" y="57149"/>
          <a:ext cx="615547" cy="704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8"/>
  <sheetViews>
    <sheetView tabSelected="1" zoomScale="110" zoomScaleNormal="110" workbookViewId="0">
      <selection activeCell="A5" sqref="A5"/>
    </sheetView>
  </sheetViews>
  <sheetFormatPr baseColWidth="10" defaultRowHeight="15" x14ac:dyDescent="0.25"/>
  <cols>
    <col min="1" max="1" width="32.140625" style="3" customWidth="1"/>
    <col min="2" max="2" width="34.85546875" style="3" customWidth="1"/>
    <col min="3" max="3" width="42.7109375" style="3" customWidth="1"/>
    <col min="4" max="4" width="16.7109375" customWidth="1"/>
    <col min="5" max="5" width="9.7109375" bestFit="1" customWidth="1"/>
    <col min="6" max="6" width="15.42578125" customWidth="1"/>
  </cols>
  <sheetData>
    <row r="1" spans="1:10" ht="15" customHeight="1" x14ac:dyDescent="0.25">
      <c r="A1" s="38" t="s">
        <v>18</v>
      </c>
      <c r="B1" s="38"/>
      <c r="C1" s="38"/>
      <c r="D1" s="38"/>
      <c r="E1" s="38"/>
      <c r="F1" s="38"/>
      <c r="G1" s="15"/>
      <c r="H1" s="15"/>
      <c r="I1" s="15"/>
      <c r="J1" s="15"/>
    </row>
    <row r="2" spans="1:10" x14ac:dyDescent="0.25">
      <c r="A2" s="38"/>
      <c r="B2" s="38"/>
      <c r="C2" s="38"/>
      <c r="D2" s="38"/>
      <c r="E2" s="38"/>
      <c r="F2" s="38"/>
      <c r="G2" s="15"/>
      <c r="H2" s="15"/>
      <c r="I2" s="15"/>
      <c r="J2" s="15"/>
    </row>
    <row r="3" spans="1:10" ht="33" customHeight="1" x14ac:dyDescent="0.25">
      <c r="A3" s="38"/>
      <c r="B3" s="38"/>
      <c r="C3" s="38"/>
      <c r="D3" s="38"/>
      <c r="E3" s="38"/>
      <c r="F3" s="38"/>
      <c r="G3" s="15"/>
      <c r="H3" s="15"/>
      <c r="I3" s="15"/>
      <c r="J3" s="15"/>
    </row>
    <row r="5" spans="1:10" ht="30" x14ac:dyDescent="0.25">
      <c r="A5" s="4" t="s">
        <v>13</v>
      </c>
      <c r="B5" s="4" t="s">
        <v>8</v>
      </c>
      <c r="C5" s="4" t="s">
        <v>9</v>
      </c>
      <c r="D5" s="4" t="s">
        <v>81</v>
      </c>
      <c r="E5" s="4" t="s">
        <v>80</v>
      </c>
      <c r="F5" s="4" t="s">
        <v>31</v>
      </c>
    </row>
    <row r="6" spans="1:10" x14ac:dyDescent="0.25">
      <c r="A6" s="9" t="s">
        <v>0</v>
      </c>
      <c r="B6" s="5" t="s">
        <v>25</v>
      </c>
      <c r="C6" s="7"/>
      <c r="D6" s="1"/>
      <c r="E6" s="1"/>
      <c r="F6" s="1"/>
    </row>
    <row r="7" spans="1:10" x14ac:dyDescent="0.25">
      <c r="A7" s="9" t="s">
        <v>1</v>
      </c>
      <c r="B7" s="6"/>
      <c r="C7" s="7"/>
      <c r="D7" s="1"/>
      <c r="E7" s="1"/>
      <c r="F7" s="1"/>
    </row>
    <row r="8" spans="1:10" x14ac:dyDescent="0.25">
      <c r="A8" s="9" t="s">
        <v>3</v>
      </c>
      <c r="B8" s="6"/>
      <c r="C8" s="7"/>
      <c r="D8" s="1"/>
      <c r="E8" s="1"/>
      <c r="F8" s="1"/>
    </row>
    <row r="9" spans="1:10" ht="30" x14ac:dyDescent="0.25">
      <c r="A9" s="9" t="s">
        <v>4</v>
      </c>
      <c r="B9" s="6"/>
      <c r="C9" s="7"/>
      <c r="D9" s="1"/>
      <c r="E9" s="1"/>
      <c r="F9" s="1"/>
    </row>
    <row r="10" spans="1:10" ht="30" x14ac:dyDescent="0.25">
      <c r="A10" s="9" t="s">
        <v>10</v>
      </c>
      <c r="B10" s="6"/>
      <c r="C10" s="7"/>
      <c r="D10" s="1"/>
      <c r="E10" s="1"/>
      <c r="F10" s="1"/>
    </row>
    <row r="11" spans="1:10" x14ac:dyDescent="0.25">
      <c r="A11" s="13" t="s">
        <v>5</v>
      </c>
      <c r="B11" s="35"/>
      <c r="C11" s="36"/>
      <c r="D11" s="1"/>
      <c r="E11" s="1"/>
      <c r="F11" s="1"/>
    </row>
    <row r="12" spans="1:10" x14ac:dyDescent="0.25">
      <c r="A12" s="9" t="s">
        <v>23</v>
      </c>
      <c r="B12" s="7"/>
      <c r="C12" s="7"/>
      <c r="D12" s="1"/>
      <c r="E12" s="1"/>
      <c r="F12" s="1"/>
    </row>
    <row r="13" spans="1:10" x14ac:dyDescent="0.25">
      <c r="A13" s="9" t="s">
        <v>24</v>
      </c>
      <c r="B13" s="7"/>
      <c r="C13" s="7"/>
      <c r="D13" s="1"/>
      <c r="E13" s="1"/>
      <c r="F13" s="1"/>
    </row>
    <row r="14" spans="1:10" x14ac:dyDescent="0.25">
      <c r="A14" s="9" t="s">
        <v>79</v>
      </c>
      <c r="B14" s="7"/>
      <c r="C14" s="7"/>
      <c r="D14" s="1"/>
      <c r="E14" s="1"/>
      <c r="F14" s="1"/>
    </row>
    <row r="15" spans="1:10" x14ac:dyDescent="0.25">
      <c r="A15" s="9" t="s">
        <v>11</v>
      </c>
      <c r="B15" s="7"/>
      <c r="C15" s="7"/>
      <c r="D15" s="1"/>
      <c r="E15" s="1"/>
      <c r="F15" s="1"/>
    </row>
    <row r="16" spans="1:10" ht="30" x14ac:dyDescent="0.25">
      <c r="A16" s="9" t="s">
        <v>12</v>
      </c>
      <c r="B16" s="7"/>
      <c r="C16" s="7"/>
      <c r="D16" s="1"/>
      <c r="E16" s="1"/>
      <c r="F16" s="1"/>
    </row>
    <row r="17" spans="1:6" ht="30" x14ac:dyDescent="0.25">
      <c r="A17" s="9" t="s">
        <v>15</v>
      </c>
      <c r="B17" s="14"/>
      <c r="C17" s="7"/>
      <c r="D17" s="1"/>
      <c r="E17" s="1"/>
      <c r="F17" s="1"/>
    </row>
    <row r="18" spans="1:6" x14ac:dyDescent="0.25">
      <c r="A18" s="13" t="s">
        <v>26</v>
      </c>
      <c r="B18" s="2"/>
      <c r="C18" s="2"/>
      <c r="D18" s="1"/>
      <c r="E18" s="1"/>
      <c r="F18" s="1"/>
    </row>
    <row r="19" spans="1:6" x14ac:dyDescent="0.25">
      <c r="A19" s="9" t="s">
        <v>79</v>
      </c>
      <c r="B19" s="2"/>
      <c r="C19" s="2"/>
      <c r="D19" s="1"/>
      <c r="E19" s="1"/>
      <c r="F19" s="1"/>
    </row>
    <row r="20" spans="1:6" ht="30" x14ac:dyDescent="0.25">
      <c r="A20" s="10" t="s">
        <v>21</v>
      </c>
      <c r="B20" s="7"/>
      <c r="C20" s="7"/>
      <c r="D20" s="1"/>
      <c r="E20" s="1"/>
      <c r="F20" s="1"/>
    </row>
    <row r="21" spans="1:6" x14ac:dyDescent="0.25">
      <c r="A21" s="8"/>
      <c r="B21" s="11"/>
      <c r="C21" s="11"/>
    </row>
    <row r="22" spans="1:6" x14ac:dyDescent="0.25">
      <c r="A22" s="11"/>
      <c r="B22" s="11"/>
      <c r="C22" s="11"/>
    </row>
    <row r="23" spans="1:6" ht="30" x14ac:dyDescent="0.25">
      <c r="A23" s="4" t="s">
        <v>14</v>
      </c>
      <c r="B23" s="4" t="s">
        <v>7</v>
      </c>
      <c r="C23" s="4" t="s">
        <v>6</v>
      </c>
      <c r="D23" s="4" t="s">
        <v>81</v>
      </c>
      <c r="E23" s="4" t="s">
        <v>80</v>
      </c>
      <c r="F23" s="4" t="s">
        <v>31</v>
      </c>
    </row>
    <row r="24" spans="1:6" ht="30" x14ac:dyDescent="0.25">
      <c r="A24" s="9" t="s">
        <v>32</v>
      </c>
      <c r="B24" s="7"/>
      <c r="C24" s="7"/>
      <c r="D24" s="1"/>
      <c r="E24" s="1"/>
      <c r="F24" s="37"/>
    </row>
    <row r="25" spans="1:6" x14ac:dyDescent="0.25">
      <c r="A25" s="9" t="s">
        <v>16</v>
      </c>
      <c r="B25" s="7"/>
      <c r="C25" s="7"/>
      <c r="D25" s="1"/>
      <c r="E25" s="1"/>
      <c r="F25" s="37"/>
    </row>
    <row r="26" spans="1:6" x14ac:dyDescent="0.25">
      <c r="A26" s="9" t="s">
        <v>2</v>
      </c>
      <c r="B26" s="7"/>
      <c r="C26" s="7"/>
      <c r="D26" s="1"/>
      <c r="E26" s="1"/>
      <c r="F26" s="37"/>
    </row>
    <row r="27" spans="1:6" x14ac:dyDescent="0.25">
      <c r="A27" s="9" t="s">
        <v>22</v>
      </c>
      <c r="B27" s="7"/>
      <c r="C27" s="7"/>
      <c r="D27" s="1"/>
      <c r="E27" s="1"/>
      <c r="F27" s="37"/>
    </row>
    <row r="28" spans="1:6" x14ac:dyDescent="0.25">
      <c r="A28" s="9" t="s">
        <v>20</v>
      </c>
      <c r="B28" s="2"/>
      <c r="C28" s="2"/>
      <c r="D28" s="1"/>
      <c r="E28" s="1"/>
      <c r="F28" s="37"/>
    </row>
    <row r="29" spans="1:6" ht="30" x14ac:dyDescent="0.25">
      <c r="A29" s="10" t="s">
        <v>82</v>
      </c>
      <c r="B29" s="2"/>
      <c r="C29" s="2"/>
      <c r="D29" s="1"/>
      <c r="E29" s="1"/>
      <c r="F29" s="37"/>
    </row>
    <row r="30" spans="1:6" x14ac:dyDescent="0.25">
      <c r="A30" s="12"/>
      <c r="B30" s="12"/>
      <c r="C30" s="12"/>
      <c r="F30" s="34"/>
    </row>
    <row r="31" spans="1:6" ht="30" x14ac:dyDescent="0.25">
      <c r="A31" s="4" t="s">
        <v>97</v>
      </c>
      <c r="B31" s="4" t="s">
        <v>7</v>
      </c>
      <c r="C31" s="4" t="s">
        <v>6</v>
      </c>
      <c r="D31" s="4" t="s">
        <v>81</v>
      </c>
      <c r="E31" s="4" t="s">
        <v>80</v>
      </c>
      <c r="F31" s="4" t="s">
        <v>31</v>
      </c>
    </row>
    <row r="32" spans="1:6" ht="30" x14ac:dyDescent="0.25">
      <c r="A32" s="9" t="s">
        <v>98</v>
      </c>
      <c r="B32" s="7"/>
      <c r="C32" s="7"/>
      <c r="D32" s="1"/>
      <c r="E32" s="1"/>
      <c r="F32" s="37"/>
    </row>
    <row r="33" spans="1:3" x14ac:dyDescent="0.25">
      <c r="A33" s="12"/>
      <c r="B33" s="12"/>
      <c r="C33" s="12"/>
    </row>
    <row r="34" spans="1:3" x14ac:dyDescent="0.25">
      <c r="A34" s="12"/>
      <c r="B34" s="12"/>
      <c r="C34" s="12"/>
    </row>
    <row r="35" spans="1:3" x14ac:dyDescent="0.25">
      <c r="A35" s="12"/>
      <c r="B35" s="12"/>
      <c r="C35" s="12"/>
    </row>
    <row r="36" spans="1:3" x14ac:dyDescent="0.25">
      <c r="A36" s="12"/>
      <c r="B36" s="12"/>
      <c r="C36" s="12"/>
    </row>
    <row r="37" spans="1:3" x14ac:dyDescent="0.25">
      <c r="A37" s="12"/>
      <c r="B37" s="12"/>
      <c r="C37" s="12"/>
    </row>
    <row r="38" spans="1:3" x14ac:dyDescent="0.25">
      <c r="A38" s="12"/>
      <c r="B38" s="12"/>
      <c r="C38" s="12"/>
    </row>
    <row r="39" spans="1:3" x14ac:dyDescent="0.25">
      <c r="A39" s="12"/>
      <c r="B39" s="12"/>
      <c r="C39" s="12"/>
    </row>
    <row r="40" spans="1:3" x14ac:dyDescent="0.25">
      <c r="A40" s="12"/>
      <c r="B40" s="12"/>
      <c r="C40" s="12"/>
    </row>
    <row r="41" spans="1:3" x14ac:dyDescent="0.25">
      <c r="A41" s="12"/>
      <c r="B41" s="12"/>
      <c r="C41" s="12"/>
    </row>
    <row r="42" spans="1:3" x14ac:dyDescent="0.25">
      <c r="A42" s="12"/>
      <c r="B42" s="12"/>
      <c r="C42" s="12"/>
    </row>
    <row r="43" spans="1:3" x14ac:dyDescent="0.25">
      <c r="A43" s="12"/>
      <c r="B43" s="12"/>
      <c r="C43" s="12"/>
    </row>
    <row r="44" spans="1:3" x14ac:dyDescent="0.25">
      <c r="A44" s="12"/>
      <c r="B44" s="12"/>
      <c r="C44" s="12"/>
    </row>
    <row r="45" spans="1:3" x14ac:dyDescent="0.25">
      <c r="A45" s="12"/>
      <c r="B45" s="12"/>
      <c r="C45" s="12"/>
    </row>
    <row r="46" spans="1:3" x14ac:dyDescent="0.25">
      <c r="A46" s="12"/>
      <c r="B46" s="12"/>
      <c r="C46" s="12"/>
    </row>
    <row r="47" spans="1:3" x14ac:dyDescent="0.25">
      <c r="A47" s="12"/>
      <c r="B47" s="12"/>
      <c r="C47" s="12"/>
    </row>
    <row r="48" spans="1:3" x14ac:dyDescent="0.25">
      <c r="A48" s="12"/>
      <c r="B48" s="12"/>
      <c r="C48" s="12"/>
    </row>
    <row r="49" spans="1:3" x14ac:dyDescent="0.25">
      <c r="A49" s="12"/>
      <c r="B49" s="12"/>
      <c r="C49" s="12"/>
    </row>
    <row r="50" spans="1:3" x14ac:dyDescent="0.25">
      <c r="A50" s="12"/>
      <c r="B50" s="12"/>
      <c r="C50" s="12"/>
    </row>
    <row r="51" spans="1:3" x14ac:dyDescent="0.25">
      <c r="A51" s="12"/>
      <c r="B51" s="12"/>
      <c r="C51" s="12"/>
    </row>
    <row r="52" spans="1:3" x14ac:dyDescent="0.25">
      <c r="A52" s="12"/>
      <c r="B52" s="12"/>
      <c r="C52" s="12"/>
    </row>
    <row r="53" spans="1:3" x14ac:dyDescent="0.25">
      <c r="A53" s="12"/>
      <c r="B53" s="12"/>
      <c r="C53" s="12"/>
    </row>
    <row r="54" spans="1:3" x14ac:dyDescent="0.25">
      <c r="A54" s="12"/>
      <c r="B54" s="12"/>
      <c r="C54" s="12"/>
    </row>
    <row r="55" spans="1:3" x14ac:dyDescent="0.25">
      <c r="A55" s="12"/>
      <c r="B55" s="12"/>
      <c r="C55" s="12"/>
    </row>
    <row r="56" spans="1:3" x14ac:dyDescent="0.25">
      <c r="A56" s="12"/>
      <c r="B56" s="12"/>
      <c r="C56" s="12"/>
    </row>
    <row r="57" spans="1:3" x14ac:dyDescent="0.25">
      <c r="A57" s="12"/>
      <c r="B57" s="12"/>
      <c r="C57" s="12"/>
    </row>
    <row r="58" spans="1:3" x14ac:dyDescent="0.25">
      <c r="A58" s="12"/>
      <c r="B58" s="12"/>
      <c r="C58" s="12"/>
    </row>
    <row r="59" spans="1:3" x14ac:dyDescent="0.25">
      <c r="A59" s="12"/>
      <c r="B59" s="12"/>
      <c r="C59" s="12"/>
    </row>
    <row r="60" spans="1:3" x14ac:dyDescent="0.25">
      <c r="A60" s="12"/>
      <c r="B60" s="12"/>
      <c r="C60" s="12"/>
    </row>
    <row r="61" spans="1:3" x14ac:dyDescent="0.25">
      <c r="A61" s="12"/>
      <c r="B61" s="12"/>
      <c r="C61" s="12"/>
    </row>
    <row r="62" spans="1:3" x14ac:dyDescent="0.25">
      <c r="A62" s="12"/>
      <c r="B62" s="12"/>
      <c r="C62" s="12"/>
    </row>
    <row r="63" spans="1:3" x14ac:dyDescent="0.25">
      <c r="A63" s="12"/>
      <c r="B63" s="12"/>
      <c r="C63" s="12"/>
    </row>
    <row r="64" spans="1:3" x14ac:dyDescent="0.25">
      <c r="A64" s="12"/>
      <c r="B64" s="12"/>
      <c r="C64" s="12"/>
    </row>
    <row r="65" spans="1:3" x14ac:dyDescent="0.25">
      <c r="A65" s="12"/>
      <c r="B65" s="12"/>
      <c r="C65" s="12"/>
    </row>
    <row r="66" spans="1:3" x14ac:dyDescent="0.25">
      <c r="A66" s="12"/>
      <c r="B66" s="12"/>
      <c r="C66" s="12"/>
    </row>
    <row r="67" spans="1:3" x14ac:dyDescent="0.25">
      <c r="A67" s="12"/>
      <c r="B67" s="12"/>
      <c r="C67" s="12"/>
    </row>
    <row r="68" spans="1:3" x14ac:dyDescent="0.25">
      <c r="A68" s="12"/>
      <c r="B68" s="12"/>
      <c r="C68" s="12"/>
    </row>
    <row r="69" spans="1:3" x14ac:dyDescent="0.25">
      <c r="A69" s="12"/>
      <c r="B69" s="12"/>
      <c r="C69" s="12"/>
    </row>
    <row r="70" spans="1:3" x14ac:dyDescent="0.25">
      <c r="A70" s="12"/>
      <c r="B70" s="12"/>
      <c r="C70" s="12"/>
    </row>
    <row r="71" spans="1:3" x14ac:dyDescent="0.25">
      <c r="A71" s="12"/>
      <c r="B71" s="12"/>
      <c r="C71" s="12"/>
    </row>
    <row r="72" spans="1:3" x14ac:dyDescent="0.25">
      <c r="A72" s="12"/>
      <c r="B72" s="12"/>
      <c r="C72" s="12"/>
    </row>
    <row r="73" spans="1:3" x14ac:dyDescent="0.25">
      <c r="A73" s="12"/>
      <c r="B73" s="12"/>
      <c r="C73" s="12"/>
    </row>
    <row r="74" spans="1:3" x14ac:dyDescent="0.25">
      <c r="A74" s="12"/>
      <c r="B74" s="12"/>
      <c r="C74" s="12"/>
    </row>
    <row r="75" spans="1:3" x14ac:dyDescent="0.25">
      <c r="A75" s="12"/>
      <c r="B75" s="12"/>
      <c r="C75" s="12"/>
    </row>
    <row r="76" spans="1:3" x14ac:dyDescent="0.25">
      <c r="A76" s="12"/>
      <c r="B76" s="12"/>
      <c r="C76" s="12"/>
    </row>
    <row r="77" spans="1:3" x14ac:dyDescent="0.25">
      <c r="A77" s="12"/>
      <c r="B77" s="12"/>
      <c r="C77" s="12"/>
    </row>
    <row r="78" spans="1:3" x14ac:dyDescent="0.25">
      <c r="A78" s="12"/>
      <c r="B78" s="12"/>
      <c r="C78" s="12"/>
    </row>
    <row r="79" spans="1:3" x14ac:dyDescent="0.25">
      <c r="A79" s="12"/>
      <c r="B79" s="12"/>
      <c r="C79" s="12"/>
    </row>
    <row r="80" spans="1:3" x14ac:dyDescent="0.25">
      <c r="A80" s="12"/>
      <c r="B80" s="12"/>
      <c r="C80" s="12"/>
    </row>
    <row r="81" spans="1:3" x14ac:dyDescent="0.25">
      <c r="A81" s="12"/>
      <c r="B81" s="12"/>
      <c r="C81" s="12"/>
    </row>
    <row r="82" spans="1:3" x14ac:dyDescent="0.25">
      <c r="A82" s="12"/>
      <c r="B82" s="12"/>
      <c r="C82" s="12"/>
    </row>
    <row r="83" spans="1:3" x14ac:dyDescent="0.25">
      <c r="A83" s="12"/>
      <c r="B83" s="12"/>
      <c r="C83" s="12"/>
    </row>
    <row r="84" spans="1:3" x14ac:dyDescent="0.25">
      <c r="A84" s="12"/>
      <c r="B84" s="12"/>
      <c r="C84" s="12"/>
    </row>
    <row r="85" spans="1:3" x14ac:dyDescent="0.25">
      <c r="A85" s="12"/>
      <c r="B85" s="12"/>
      <c r="C85" s="12"/>
    </row>
    <row r="86" spans="1:3" x14ac:dyDescent="0.25">
      <c r="A86" s="12"/>
      <c r="B86" s="12"/>
      <c r="C86" s="12"/>
    </row>
    <row r="87" spans="1:3" x14ac:dyDescent="0.25">
      <c r="A87" s="12"/>
      <c r="B87" s="12"/>
      <c r="C87" s="12"/>
    </row>
    <row r="88" spans="1:3" x14ac:dyDescent="0.25">
      <c r="A88" s="12"/>
      <c r="B88" s="12"/>
      <c r="C88" s="12"/>
    </row>
  </sheetData>
  <mergeCells count="1">
    <mergeCell ref="A1:F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8"/>
  <sheetViews>
    <sheetView topLeftCell="A13" zoomScaleNormal="100" workbookViewId="0">
      <selection activeCell="S17" sqref="S17:S18"/>
    </sheetView>
  </sheetViews>
  <sheetFormatPr baseColWidth="10" defaultRowHeight="15" x14ac:dyDescent="0.25"/>
  <cols>
    <col min="1" max="1" width="21.85546875" customWidth="1"/>
    <col min="2" max="2" width="5.28515625" bestFit="1" customWidth="1"/>
    <col min="3" max="3" width="3.7109375" customWidth="1"/>
    <col min="4" max="4" width="6.5703125" bestFit="1" customWidth="1"/>
    <col min="5" max="5" width="3.7109375" bestFit="1" customWidth="1"/>
    <col min="6" max="6" width="3.7109375" customWidth="1"/>
    <col min="7" max="8" width="6.5703125" bestFit="1" customWidth="1"/>
    <col min="9" max="17" width="3.7109375" customWidth="1"/>
    <col min="18" max="18" width="3.7109375" bestFit="1" customWidth="1"/>
    <col min="19" max="19" width="7.42578125" bestFit="1" customWidth="1"/>
    <col min="20" max="20" width="12.42578125" customWidth="1"/>
    <col min="21" max="21" width="15.28515625" customWidth="1"/>
    <col min="22" max="22" width="15" customWidth="1"/>
    <col min="23" max="23" width="9.85546875" bestFit="1" customWidth="1"/>
    <col min="24" max="24" width="17" bestFit="1" customWidth="1"/>
    <col min="25" max="25" width="9.85546875" bestFit="1" customWidth="1"/>
  </cols>
  <sheetData>
    <row r="1" spans="1:25" ht="18.75" x14ac:dyDescent="0.3">
      <c r="A1" s="54" t="s">
        <v>33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5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5" x14ac:dyDescent="0.25">
      <c r="A3" s="56" t="s">
        <v>34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8"/>
    </row>
    <row r="4" spans="1:25" x14ac:dyDescent="0.2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1"/>
    </row>
    <row r="5" spans="1:25" x14ac:dyDescent="0.25">
      <c r="A5" s="56" t="s">
        <v>35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8"/>
    </row>
    <row r="6" spans="1:25" x14ac:dyDescent="0.25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1"/>
    </row>
    <row r="7" spans="1:25" x14ac:dyDescent="0.25">
      <c r="A7" s="59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1"/>
    </row>
    <row r="8" spans="1:25" x14ac:dyDescent="0.25">
      <c r="A8" s="56" t="s">
        <v>36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8"/>
    </row>
    <row r="9" spans="1:25" x14ac:dyDescent="0.25">
      <c r="A9" s="59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1"/>
    </row>
    <row r="10" spans="1:25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1"/>
    </row>
    <row r="11" spans="1:25" x14ac:dyDescent="0.25">
      <c r="A11" s="62" t="s">
        <v>37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4"/>
    </row>
    <row r="12" spans="1:25" ht="48" customHeight="1" x14ac:dyDescent="0.25">
      <c r="A12" s="65" t="s">
        <v>38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7"/>
    </row>
    <row r="13" spans="1:25" ht="48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5" ht="17.25" customHeight="1" x14ac:dyDescent="0.25">
      <c r="A14" s="49" t="s">
        <v>76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</row>
    <row r="15" spans="1:25" ht="144.75" customHeight="1" x14ac:dyDescent="0.25">
      <c r="A15" s="52" t="s">
        <v>39</v>
      </c>
      <c r="B15" s="53"/>
      <c r="C15" s="30" t="s">
        <v>74</v>
      </c>
      <c r="D15" s="30" t="s">
        <v>75</v>
      </c>
      <c r="E15" s="30" t="s">
        <v>19</v>
      </c>
      <c r="F15" s="30" t="s">
        <v>27</v>
      </c>
      <c r="G15" s="30" t="s">
        <v>28</v>
      </c>
      <c r="H15" s="30" t="s">
        <v>40</v>
      </c>
      <c r="I15" s="30" t="s">
        <v>41</v>
      </c>
      <c r="J15" s="30" t="s">
        <v>42</v>
      </c>
      <c r="K15" s="30" t="s">
        <v>43</v>
      </c>
      <c r="L15" s="30" t="s">
        <v>44</v>
      </c>
      <c r="M15" s="30" t="s">
        <v>45</v>
      </c>
      <c r="N15" s="30" t="s">
        <v>46</v>
      </c>
      <c r="O15" s="30" t="s">
        <v>47</v>
      </c>
      <c r="P15" s="30" t="s">
        <v>48</v>
      </c>
      <c r="Q15" s="30" t="s">
        <v>49</v>
      </c>
      <c r="R15" s="30" t="s">
        <v>50</v>
      </c>
      <c r="S15" s="16" t="s">
        <v>51</v>
      </c>
    </row>
    <row r="16" spans="1:25" ht="15.75" thickBot="1" x14ac:dyDescent="0.3">
      <c r="A16" s="17" t="s">
        <v>52</v>
      </c>
      <c r="B16" s="18" t="s">
        <v>30</v>
      </c>
      <c r="C16" s="19">
        <v>5</v>
      </c>
      <c r="D16" s="19">
        <v>40</v>
      </c>
      <c r="E16" s="19">
        <v>20</v>
      </c>
      <c r="F16" s="19">
        <v>20</v>
      </c>
      <c r="G16" s="19">
        <v>15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0">
        <f>SUM(C16:R16)/100</f>
        <v>1</v>
      </c>
      <c r="T16" s="21" t="s">
        <v>53</v>
      </c>
      <c r="U16" s="22" t="s">
        <v>54</v>
      </c>
      <c r="V16" s="22" t="s">
        <v>55</v>
      </c>
      <c r="W16" s="23" t="s">
        <v>56</v>
      </c>
      <c r="X16" s="24" t="s">
        <v>57</v>
      </c>
      <c r="Y16" s="29" t="s">
        <v>58</v>
      </c>
    </row>
    <row r="17" spans="1:26" ht="15.75" thickBot="1" x14ac:dyDescent="0.3">
      <c r="A17" s="40" t="s">
        <v>59</v>
      </c>
      <c r="B17" s="41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>
        <f>(C17*($C$16/100))+(D17*($D$16/100))+(E17*($E$16/100))+(F17*($F$16/100))+(G17*($G$16/100))+(H17*($H$16/100))+(I17*($H$16/100))+(J17*($I$16/100))+(K17*($K$16/100))+(L17*($L$16/100))+(M17*($M$16/100))+(N17*($N$16/100))+(O17*($O$16/100))+(P17*($P$16/100))+(Q17*($Q$16/100))+(R17*($R$16/100))</f>
        <v>0</v>
      </c>
      <c r="T17" s="25" t="s">
        <v>60</v>
      </c>
      <c r="U17" s="25"/>
      <c r="V17" s="25"/>
      <c r="W17" s="25" t="e">
        <f>(VLOOKUP(U17,Datos!$A$2:$B$6,2)*VLOOKUP(V17,Datos!$E$2:$F$4,2))</f>
        <v>#N/A</v>
      </c>
      <c r="X17" s="44" t="e">
        <f>(1/((IF(ISNUMBER(W17),W17,0)+IF(ISNUMBER(W18),W18,0))/COUNTIF(W17:W18,"&gt;0")))*100</f>
        <v>#DIV/0!</v>
      </c>
      <c r="Y17" s="48" t="e">
        <f>(S17+X17)/2</f>
        <v>#DIV/0!</v>
      </c>
      <c r="Z17" s="39"/>
    </row>
    <row r="18" spans="1:26" ht="15.75" thickBot="1" x14ac:dyDescent="0.3">
      <c r="A18" s="42"/>
      <c r="B18" s="43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26" t="s">
        <v>61</v>
      </c>
      <c r="U18" s="25"/>
      <c r="V18" s="25"/>
      <c r="W18" s="25" t="e">
        <f>(VLOOKUP(U18,Datos!$A$2:$B$6,2)*VLOOKUP(V18,Datos!$E$2:$F$4,2))</f>
        <v>#N/A</v>
      </c>
      <c r="X18" s="45"/>
      <c r="Y18" s="47"/>
      <c r="Z18" s="39"/>
    </row>
    <row r="19" spans="1:26" ht="15.75" thickBot="1" x14ac:dyDescent="0.3">
      <c r="A19" s="40" t="s">
        <v>62</v>
      </c>
      <c r="B19" s="41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>
        <f>(C19*($C$16/100))+(D19*($D$16/100))+(E19*($E$16/100))+(F19*($F$16/100))+(G19*($G$16/100))+(H19*($H$16/100))+(I19*($H$16/100))+(J19*($I$16/100))+(K19*($K$16/100))+(L19*($L$16/100))+(M19*($M$16/100))+(N19*($N$16/100))+(O19*($O$16/100))+(P19*($P$16/100))+(Q19*($Q$16/100))+(R19*($R$16/100))</f>
        <v>0</v>
      </c>
      <c r="T19" s="25" t="s">
        <v>60</v>
      </c>
      <c r="U19" s="25"/>
      <c r="V19" s="25"/>
      <c r="W19" s="25" t="e">
        <f>(VLOOKUP(U19,Datos!$A$2:$B$6,2)*VLOOKUP(V19,Datos!$E$2:$F$4,2))</f>
        <v>#N/A</v>
      </c>
      <c r="X19" s="44" t="e">
        <f t="shared" ref="X19" si="0">(1/((IF(ISNUMBER(W19),W19,0)+IF(ISNUMBER(W20),W20,0))/COUNTIF(W19:W20,"&gt;0")))*100</f>
        <v>#DIV/0!</v>
      </c>
      <c r="Y19" s="46" t="e">
        <f t="shared" ref="Y19" si="1">(S19+X19)/2</f>
        <v>#DIV/0!</v>
      </c>
      <c r="Z19" s="39"/>
    </row>
    <row r="20" spans="1:26" ht="15.75" thickBot="1" x14ac:dyDescent="0.3">
      <c r="A20" s="42"/>
      <c r="B20" s="43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26" t="s">
        <v>61</v>
      </c>
      <c r="U20" s="25"/>
      <c r="V20" s="25"/>
      <c r="W20" s="25" t="e">
        <f>(VLOOKUP(U20,Datos!$A$2:$B$6,2)*VLOOKUP(V20,Datos!$E$2:$F$4,2))</f>
        <v>#N/A</v>
      </c>
      <c r="X20" s="45"/>
      <c r="Y20" s="47"/>
      <c r="Z20" s="39"/>
    </row>
    <row r="21" spans="1:26" ht="15.75" thickBot="1" x14ac:dyDescent="0.3">
      <c r="A21" s="40" t="s">
        <v>63</v>
      </c>
      <c r="B21" s="41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>
        <f>(C21*($C$16/100))+(D21*($D$16/100))+(E21*($E$16/100))+(F21*($F$16/100))+(G21*($G$16/100))+(H21*($H$16/100))+(I21*($H$16/100))+(J21*($I$16/100))+(K21*($K$16/100))+(L21*($L$16/100))+(M21*($M$16/100))+(N21*($N$16/100))+(O21*($O$16/100))+(P21*($P$16/100))+(Q21*($Q$16/100))+(R21*($R$16/100))</f>
        <v>0</v>
      </c>
      <c r="T21" s="25" t="s">
        <v>60</v>
      </c>
      <c r="U21" s="25"/>
      <c r="V21" s="25"/>
      <c r="W21" s="25" t="e">
        <f>(VLOOKUP(U21,Datos!$A$2:$B$6,2)*VLOOKUP(V21,Datos!$E$2:$F$4,2))</f>
        <v>#N/A</v>
      </c>
      <c r="X21" s="44" t="e">
        <f t="shared" ref="X21" si="2">(1/((IF(ISNUMBER(W21),W21,0)+IF(ISNUMBER(W22),W22,0))/COUNTIF(W21:W22,"&gt;0")))*100</f>
        <v>#DIV/0!</v>
      </c>
      <c r="Y21" s="46" t="e">
        <f t="shared" ref="Y21" si="3">(S21+X21)/2</f>
        <v>#DIV/0!</v>
      </c>
      <c r="Z21" s="39"/>
    </row>
    <row r="22" spans="1:26" ht="15.75" thickBot="1" x14ac:dyDescent="0.3">
      <c r="A22" s="42"/>
      <c r="B22" s="43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26" t="s">
        <v>61</v>
      </c>
      <c r="U22" s="25"/>
      <c r="V22" s="25"/>
      <c r="W22" s="25" t="e">
        <f>(VLOOKUP(U22,Datos!$A$2:$B$6,2)*VLOOKUP(V22,Datos!$E$2:$F$4,2))</f>
        <v>#N/A</v>
      </c>
      <c r="X22" s="45"/>
      <c r="Y22" s="47"/>
      <c r="Z22" s="39"/>
    </row>
    <row r="24" spans="1:26" ht="17.25" customHeight="1" x14ac:dyDescent="0.25"/>
    <row r="25" spans="1:26" ht="17.25" customHeight="1" x14ac:dyDescent="0.25">
      <c r="A25" s="49" t="s">
        <v>2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1"/>
    </row>
    <row r="26" spans="1:26" ht="154.5" customHeight="1" x14ac:dyDescent="0.25">
      <c r="A26" s="52" t="s">
        <v>39</v>
      </c>
      <c r="B26" s="53"/>
      <c r="C26" s="30" t="s">
        <v>74</v>
      </c>
      <c r="D26" s="30" t="s">
        <v>75</v>
      </c>
      <c r="E26" s="30" t="s">
        <v>19</v>
      </c>
      <c r="F26" s="30" t="s">
        <v>27</v>
      </c>
      <c r="G26" s="30" t="s">
        <v>28</v>
      </c>
      <c r="H26" s="30" t="s">
        <v>17</v>
      </c>
      <c r="I26" s="30" t="s">
        <v>41</v>
      </c>
      <c r="J26" s="30" t="s">
        <v>42</v>
      </c>
      <c r="K26" s="30" t="s">
        <v>43</v>
      </c>
      <c r="L26" s="30" t="s">
        <v>44</v>
      </c>
      <c r="M26" s="30" t="s">
        <v>45</v>
      </c>
      <c r="N26" s="30" t="s">
        <v>46</v>
      </c>
      <c r="O26" s="30" t="s">
        <v>47</v>
      </c>
      <c r="P26" s="30" t="s">
        <v>48</v>
      </c>
      <c r="Q26" s="30" t="s">
        <v>49</v>
      </c>
      <c r="R26" s="30" t="s">
        <v>50</v>
      </c>
      <c r="S26" s="16" t="s">
        <v>51</v>
      </c>
    </row>
    <row r="27" spans="1:26" ht="15.75" thickBot="1" x14ac:dyDescent="0.3">
      <c r="A27" s="17" t="s">
        <v>52</v>
      </c>
      <c r="B27" s="18" t="s">
        <v>30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20">
        <f>SUM(C27:R27)/100</f>
        <v>0</v>
      </c>
      <c r="T27" s="21" t="s">
        <v>53</v>
      </c>
      <c r="U27" s="22" t="s">
        <v>54</v>
      </c>
      <c r="V27" s="22" t="s">
        <v>55</v>
      </c>
      <c r="W27" s="23" t="s">
        <v>56</v>
      </c>
      <c r="X27" s="24" t="s">
        <v>57</v>
      </c>
      <c r="Y27" s="29" t="s">
        <v>58</v>
      </c>
    </row>
    <row r="28" spans="1:26" ht="15.75" thickBot="1" x14ac:dyDescent="0.3">
      <c r="A28" s="40" t="s">
        <v>59</v>
      </c>
      <c r="B28" s="41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>
        <f>(C28*($C$27/100))+(D28*($D$27/100))+(E28*($E$27/100))+(F28*($F$27/100))+(G28*($G$27/100))+(H28*($H$27/100))+(I28*($H$27/100))+(J28*($I$27/100))+(K28*($K$27/100))+(L28*($L$27/100))+(M28*($M$27/100))+(N28*($N$27/100))+(O28*($O$27/100))+(P28*($P$27/100))+(Q28*($Q$27/100))+(R28*($R$27/100))</f>
        <v>0</v>
      </c>
      <c r="T28" s="25" t="s">
        <v>60</v>
      </c>
      <c r="U28" s="25"/>
      <c r="V28" s="25"/>
      <c r="W28" s="25" t="e">
        <f>(VLOOKUP(U28,Datos!$A$2:$B$6,2)*VLOOKUP(V28,Datos!$E$2:$F$4,2))</f>
        <v>#N/A</v>
      </c>
      <c r="X28" s="44" t="e">
        <f>1/((IF(ISNUMBER(W28),W28,0)+IF(ISNUMBER(W29),W29,0))/COUNTIF(W28:W29,"&gt;0"))</f>
        <v>#DIV/0!</v>
      </c>
      <c r="Y28" s="48" t="e">
        <f>(S28+X28)/2</f>
        <v>#DIV/0!</v>
      </c>
      <c r="Z28" s="39"/>
    </row>
    <row r="29" spans="1:26" ht="15.75" thickBot="1" x14ac:dyDescent="0.3">
      <c r="A29" s="42"/>
      <c r="B29" s="43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26" t="s">
        <v>61</v>
      </c>
      <c r="U29" s="25"/>
      <c r="V29" s="25"/>
      <c r="W29" s="25" t="e">
        <f>(VLOOKUP(U29,Datos!$A$2:$B$6,2)*VLOOKUP(V29,Datos!$E$2:$F$4,2))</f>
        <v>#N/A</v>
      </c>
      <c r="X29" s="45"/>
      <c r="Y29" s="47"/>
      <c r="Z29" s="39"/>
    </row>
    <row r="30" spans="1:26" ht="15.75" thickBot="1" x14ac:dyDescent="0.3">
      <c r="A30" s="40" t="s">
        <v>62</v>
      </c>
      <c r="B30" s="41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>
        <f>(C30*($C$27/100))+(D30*($D$27/100))+(E30*($E$27/100))+(F30*($F$27/100))+(G30*($G$27/100))+(H30*($H$27/100))+(I30*($H$27/100))+(J30*($I$27/100))+(K30*($K$27/100))+(L30*($L$27/100))+(M30*($M$27/100))+(N30*($N$27/100))+(O30*($O$27/100))+(P30*($P$27/100))+(Q30*($Q$27/100))+(R30*($R$27/100))</f>
        <v>0</v>
      </c>
      <c r="T30" s="25" t="s">
        <v>60</v>
      </c>
      <c r="U30" s="25"/>
      <c r="V30" s="25"/>
      <c r="W30" s="25" t="e">
        <f>(VLOOKUP(U30,Datos!$A$2:$B$6,2)*VLOOKUP(V30,Datos!$E$2:$F$4,2))</f>
        <v>#N/A</v>
      </c>
      <c r="X30" s="44" t="e">
        <f t="shared" ref="X30" si="4">1/((IF(ISNUMBER(W30),W30,0)+IF(ISNUMBER(W31),W31,0))/COUNTIF(W30:W31,"&gt;0"))</f>
        <v>#DIV/0!</v>
      </c>
      <c r="Y30" s="46" t="e">
        <f t="shared" ref="Y30" si="5">(S30+X30)/2</f>
        <v>#DIV/0!</v>
      </c>
      <c r="Z30" s="39"/>
    </row>
    <row r="31" spans="1:26" ht="15.75" thickBot="1" x14ac:dyDescent="0.3">
      <c r="A31" s="42"/>
      <c r="B31" s="43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26" t="s">
        <v>61</v>
      </c>
      <c r="U31" s="25"/>
      <c r="V31" s="25"/>
      <c r="W31" s="25" t="e">
        <f>(VLOOKUP(U31,Datos!$A$2:$B$6,2)*VLOOKUP(V31,Datos!$E$2:$F$4,2))</f>
        <v>#N/A</v>
      </c>
      <c r="X31" s="45"/>
      <c r="Y31" s="47"/>
      <c r="Z31" s="39"/>
    </row>
    <row r="32" spans="1:26" ht="15.75" thickBot="1" x14ac:dyDescent="0.3">
      <c r="A32" s="40" t="s">
        <v>63</v>
      </c>
      <c r="B32" s="41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>
        <f>(C32*($C$27/100))+(D32*($D$27/100))+(E32*($E$27/100))+(F32*($F$27/100))+(G32*($G$27/100))+(H32*($H$27/100))+(I32*($H$27/100))+(J32*($I$27/100))+(K32*($K$27/100))+(L32*($L$27/100))+(M32*($M$27/100))+(N32*($N$27/100))+(O32*($O$27/100))+(P32*($P$27/100))+(Q32*($Q$27/100))+(R32*($R$27/100))</f>
        <v>0</v>
      </c>
      <c r="T32" s="25" t="s">
        <v>60</v>
      </c>
      <c r="U32" s="25"/>
      <c r="V32" s="25"/>
      <c r="W32" s="25" t="e">
        <f>(VLOOKUP(U32,Datos!$A$2:$B$6,2)*VLOOKUP(V32,Datos!$E$2:$F$4,2))</f>
        <v>#N/A</v>
      </c>
      <c r="X32" s="44" t="e">
        <f t="shared" ref="X32" si="6">1/((IF(ISNUMBER(W32),W32,0)+IF(ISNUMBER(W33),W33,0))/COUNTIF(W32:W33,"&gt;0"))</f>
        <v>#DIV/0!</v>
      </c>
      <c r="Y32" s="46" t="e">
        <f t="shared" ref="Y32" si="7">(S32+X32)/2</f>
        <v>#DIV/0!</v>
      </c>
      <c r="Z32" s="39"/>
    </row>
    <row r="33" spans="1:26" ht="15.75" thickBot="1" x14ac:dyDescent="0.3">
      <c r="A33" s="42"/>
      <c r="B33" s="43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26" t="s">
        <v>61</v>
      </c>
      <c r="U33" s="25"/>
      <c r="V33" s="25"/>
      <c r="W33" s="25" t="e">
        <f>(VLOOKUP(U33,Datos!$A$2:$B$6,2)*VLOOKUP(V33,Datos!$E$2:$F$4,2))</f>
        <v>#N/A</v>
      </c>
      <c r="X33" s="45"/>
      <c r="Y33" s="47"/>
      <c r="Z33" s="39"/>
    </row>
    <row r="34" spans="1:26" x14ac:dyDescent="0.25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4"/>
      <c r="U34" s="34"/>
      <c r="V34" s="34"/>
      <c r="W34" s="34"/>
      <c r="X34" s="33"/>
      <c r="Y34" s="33"/>
      <c r="Z34" s="33"/>
    </row>
    <row r="35" spans="1:26" x14ac:dyDescent="0.25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4"/>
      <c r="U35" s="34"/>
      <c r="V35" s="34"/>
      <c r="W35" s="34"/>
      <c r="X35" s="33"/>
      <c r="Y35" s="33"/>
      <c r="Z35" s="33"/>
    </row>
    <row r="36" spans="1:26" ht="17.25" customHeight="1" x14ac:dyDescent="0.25">
      <c r="A36" s="49" t="s">
        <v>16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1"/>
    </row>
    <row r="37" spans="1:26" ht="163.5" customHeight="1" x14ac:dyDescent="0.25">
      <c r="A37" s="52" t="s">
        <v>39</v>
      </c>
      <c r="B37" s="53"/>
      <c r="C37" s="30" t="s">
        <v>74</v>
      </c>
      <c r="D37" s="30" t="s">
        <v>75</v>
      </c>
      <c r="E37" s="30" t="s">
        <v>29</v>
      </c>
      <c r="F37" s="30" t="s">
        <v>78</v>
      </c>
      <c r="G37" s="30" t="s">
        <v>77</v>
      </c>
      <c r="H37" s="30" t="s">
        <v>40</v>
      </c>
      <c r="I37" s="30" t="s">
        <v>41</v>
      </c>
      <c r="J37" s="30" t="s">
        <v>42</v>
      </c>
      <c r="K37" s="30" t="s">
        <v>43</v>
      </c>
      <c r="L37" s="30" t="s">
        <v>44</v>
      </c>
      <c r="M37" s="30" t="s">
        <v>45</v>
      </c>
      <c r="N37" s="30" t="s">
        <v>46</v>
      </c>
      <c r="O37" s="30" t="s">
        <v>47</v>
      </c>
      <c r="P37" s="30" t="s">
        <v>48</v>
      </c>
      <c r="Q37" s="30" t="s">
        <v>49</v>
      </c>
      <c r="R37" s="30" t="s">
        <v>50</v>
      </c>
      <c r="S37" s="16" t="s">
        <v>51</v>
      </c>
    </row>
    <row r="38" spans="1:26" ht="15.75" thickBot="1" x14ac:dyDescent="0.3">
      <c r="A38" s="17" t="s">
        <v>52</v>
      </c>
      <c r="B38" s="18" t="s">
        <v>30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>
        <f>SUM(C38:R38)/100</f>
        <v>0</v>
      </c>
      <c r="T38" s="21" t="s">
        <v>53</v>
      </c>
      <c r="U38" s="22" t="s">
        <v>54</v>
      </c>
      <c r="V38" s="22" t="s">
        <v>55</v>
      </c>
      <c r="W38" s="23" t="s">
        <v>56</v>
      </c>
      <c r="X38" s="24" t="s">
        <v>57</v>
      </c>
      <c r="Y38" s="29" t="s">
        <v>58</v>
      </c>
    </row>
    <row r="39" spans="1:26" ht="15.75" thickBot="1" x14ac:dyDescent="0.3">
      <c r="A39" s="40" t="s">
        <v>59</v>
      </c>
      <c r="B39" s="41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>
        <f>(C39*($C$38/100))+(D39*($D$38/100))+(E39*($E$38/100))+(F39*($F$38/100))+(G39*($G$38/100))+(H39*($H$38/100))+(I39*($H$38/100))+(J39*($I$38/100))+(K39*($K$38/100))+(L39*($L$38/100))+(M39*($M$38/100))+(N39*($N$38/100))+(O39*($O$38/100))+(P39*($P$38/100))+(Q39*($Q$38/100))+(R39*($R$38/100))</f>
        <v>0</v>
      </c>
      <c r="T39" s="25" t="s">
        <v>60</v>
      </c>
      <c r="U39" s="25"/>
      <c r="V39" s="25"/>
      <c r="W39" s="25" t="e">
        <f>(VLOOKUP(U39,Datos!$A$2:$B$6,2)*VLOOKUP(V39,Datos!$E$2:$F$4,2))</f>
        <v>#N/A</v>
      </c>
      <c r="X39" s="44" t="e">
        <f>1/((IF(ISNUMBER(W39),W39,0)+IF(ISNUMBER(W40),W40,0))/COUNTIF(W39:W40,"&gt;0"))</f>
        <v>#DIV/0!</v>
      </c>
      <c r="Y39" s="48" t="e">
        <f>(S39+X39)/2</f>
        <v>#DIV/0!</v>
      </c>
      <c r="Z39" s="39"/>
    </row>
    <row r="40" spans="1:26" ht="15.75" thickBot="1" x14ac:dyDescent="0.3">
      <c r="A40" s="42"/>
      <c r="B40" s="43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26" t="s">
        <v>61</v>
      </c>
      <c r="U40" s="25"/>
      <c r="V40" s="25"/>
      <c r="W40" s="25" t="e">
        <f>(VLOOKUP(U40,Datos!$A$2:$B$6,2)*VLOOKUP(V40,Datos!$E$2:$F$4,2))</f>
        <v>#N/A</v>
      </c>
      <c r="X40" s="45"/>
      <c r="Y40" s="47"/>
      <c r="Z40" s="39"/>
    </row>
    <row r="41" spans="1:26" ht="15.75" thickBot="1" x14ac:dyDescent="0.3">
      <c r="A41" s="40" t="s">
        <v>62</v>
      </c>
      <c r="B41" s="41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>
        <f t="shared" ref="S41" si="8">(C41*($C$38/100))+(D41*($D$38/100))+(E41*($E$38/100))+(F41*($F$38/100))+(G41*($G$38/100))+(H41*($H$38/100))+(I41*($H$38/100))+(J41*($I$38/100))+(K41*($K$38/100))+(L41*($L$38/100))+(M41*($M$38/100))+(N41*($N$38/100))+(O41*($O$38/100))+(P41*($P$38/100))+(Q41*($Q$38/100))+(R41*($R$38/100))</f>
        <v>0</v>
      </c>
      <c r="T41" s="25" t="s">
        <v>60</v>
      </c>
      <c r="U41" s="25"/>
      <c r="V41" s="25"/>
      <c r="W41" s="25" t="e">
        <f>(VLOOKUP(U41,Datos!$A$2:$B$6,2)*VLOOKUP(V41,Datos!$E$2:$F$4,2))</f>
        <v>#N/A</v>
      </c>
      <c r="X41" s="44" t="e">
        <f t="shared" ref="X41" si="9">1/((IF(ISNUMBER(W41),W41,0)+IF(ISNUMBER(W42),W42,0))/COUNTIF(W41:W42,"&gt;0"))</f>
        <v>#DIV/0!</v>
      </c>
      <c r="Y41" s="46" t="e">
        <f t="shared" ref="Y41" si="10">(S41+X41)/2</f>
        <v>#DIV/0!</v>
      </c>
      <c r="Z41" s="39"/>
    </row>
    <row r="42" spans="1:26" ht="15.75" thickBot="1" x14ac:dyDescent="0.3">
      <c r="A42" s="42"/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26" t="s">
        <v>61</v>
      </c>
      <c r="U42" s="25"/>
      <c r="V42" s="25"/>
      <c r="W42" s="25" t="e">
        <f>(VLOOKUP(U42,Datos!$A$2:$B$6,2)*VLOOKUP(V42,Datos!$E$2:$F$4,2))</f>
        <v>#N/A</v>
      </c>
      <c r="X42" s="45"/>
      <c r="Y42" s="47"/>
      <c r="Z42" s="39"/>
    </row>
    <row r="43" spans="1:26" ht="15.75" thickBot="1" x14ac:dyDescent="0.3">
      <c r="A43" s="40" t="s">
        <v>63</v>
      </c>
      <c r="B43" s="41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>
        <f t="shared" ref="S43" si="11">(C43*($C$38/100))+(D43*($D$38/100))+(E43*($E$38/100))+(F43*($F$38/100))+(G43*($G$38/100))+(H43*($H$38/100))+(I43*($H$38/100))+(J43*($I$38/100))+(K43*($K$38/100))+(L43*($L$38/100))+(M43*($M$38/100))+(N43*($N$38/100))+(O43*($O$38/100))+(P43*($P$38/100))+(Q43*($Q$38/100))+(R43*($R$38/100))</f>
        <v>0</v>
      </c>
      <c r="T43" s="25" t="s">
        <v>60</v>
      </c>
      <c r="U43" s="25"/>
      <c r="V43" s="25"/>
      <c r="W43" s="25" t="e">
        <f>(VLOOKUP(U43,Datos!$A$2:$B$6,2)*VLOOKUP(V43,Datos!$E$2:$F$4,2))</f>
        <v>#N/A</v>
      </c>
      <c r="X43" s="44" t="e">
        <f t="shared" ref="X43" si="12">1/((IF(ISNUMBER(W43),W43,0)+IF(ISNUMBER(W44),W44,0))/COUNTIF(W43:W44,"&gt;0"))</f>
        <v>#DIV/0!</v>
      </c>
      <c r="Y43" s="46" t="e">
        <f t="shared" ref="Y43" si="13">(S43+X43)/2</f>
        <v>#DIV/0!</v>
      </c>
      <c r="Z43" s="39"/>
    </row>
    <row r="44" spans="1:26" ht="15.75" thickBot="1" x14ac:dyDescent="0.3">
      <c r="A44" s="42"/>
      <c r="B44" s="43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26" t="s">
        <v>61</v>
      </c>
      <c r="U44" s="25"/>
      <c r="V44" s="25"/>
      <c r="W44" s="25" t="e">
        <f>(VLOOKUP(U44,Datos!$A$2:$B$6,2)*VLOOKUP(V44,Datos!$E$2:$F$4,2))</f>
        <v>#N/A</v>
      </c>
      <c r="X44" s="45"/>
      <c r="Y44" s="47"/>
      <c r="Z44" s="39"/>
    </row>
    <row r="45" spans="1:26" x14ac:dyDescent="0.25">
      <c r="A45" s="32"/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4"/>
      <c r="U45" s="34"/>
      <c r="V45" s="34"/>
      <c r="W45" s="34"/>
      <c r="X45" s="33"/>
      <c r="Y45" s="33"/>
      <c r="Z45" s="33"/>
    </row>
    <row r="46" spans="1:26" x14ac:dyDescent="0.25">
      <c r="A46" s="32"/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4"/>
      <c r="U46" s="34"/>
      <c r="V46" s="34"/>
      <c r="W46" s="34"/>
      <c r="X46" s="33"/>
      <c r="Y46" s="33"/>
      <c r="Z46" s="33"/>
    </row>
    <row r="47" spans="1:26" ht="17.25" customHeight="1" x14ac:dyDescent="0.25">
      <c r="A47" s="49" t="s">
        <v>22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1"/>
    </row>
    <row r="48" spans="1:26" ht="163.5" customHeight="1" x14ac:dyDescent="0.25">
      <c r="A48" s="52" t="s">
        <v>39</v>
      </c>
      <c r="B48" s="53"/>
      <c r="C48" s="30" t="s">
        <v>74</v>
      </c>
      <c r="D48" s="30" t="s">
        <v>75</v>
      </c>
      <c r="E48" s="30" t="s">
        <v>19</v>
      </c>
      <c r="F48" s="30" t="s">
        <v>27</v>
      </c>
      <c r="G48" s="30" t="s">
        <v>28</v>
      </c>
      <c r="H48" s="30" t="s">
        <v>40</v>
      </c>
      <c r="I48" s="30" t="s">
        <v>41</v>
      </c>
      <c r="J48" s="30" t="s">
        <v>42</v>
      </c>
      <c r="K48" s="30" t="s">
        <v>43</v>
      </c>
      <c r="L48" s="30" t="s">
        <v>44</v>
      </c>
      <c r="M48" s="30" t="s">
        <v>45</v>
      </c>
      <c r="N48" s="30" t="s">
        <v>46</v>
      </c>
      <c r="O48" s="30" t="s">
        <v>47</v>
      </c>
      <c r="P48" s="30" t="s">
        <v>48</v>
      </c>
      <c r="Q48" s="30" t="s">
        <v>49</v>
      </c>
      <c r="R48" s="30" t="s">
        <v>50</v>
      </c>
      <c r="S48" s="16" t="s">
        <v>51</v>
      </c>
    </row>
    <row r="49" spans="1:26" ht="15.75" thickBot="1" x14ac:dyDescent="0.3">
      <c r="A49" s="17" t="s">
        <v>52</v>
      </c>
      <c r="B49" s="18" t="s">
        <v>30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0">
        <f>SUM(C49:R49)/100</f>
        <v>0</v>
      </c>
      <c r="T49" s="21" t="s">
        <v>53</v>
      </c>
      <c r="U49" s="22" t="s">
        <v>54</v>
      </c>
      <c r="V49" s="22" t="s">
        <v>55</v>
      </c>
      <c r="W49" s="23" t="s">
        <v>56</v>
      </c>
      <c r="X49" s="24" t="s">
        <v>57</v>
      </c>
      <c r="Y49" s="29" t="s">
        <v>58</v>
      </c>
    </row>
    <row r="50" spans="1:26" ht="15.75" thickBot="1" x14ac:dyDescent="0.3">
      <c r="A50" s="40" t="s">
        <v>59</v>
      </c>
      <c r="B50" s="41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>
        <f>(C50*($C$49/100))+(D50*($D$49/100))+(E50*($E$49/100))+(F50*($F$49/100))+(G50*($G$49/100))+(H50*($H$49/100))+(I50*($H$49/100))+(J50*($I$49/100))+(K50*($K$49/100))+(L50*($L$49/100))+(M50*($M$49/100))+(N50*($N$49/100))+(O50*($O$49/100))+(P50*($P$49/100))+(Q50*($Q$49/100))+(R50*($R$49/100))</f>
        <v>0</v>
      </c>
      <c r="T50" s="25" t="s">
        <v>60</v>
      </c>
      <c r="U50" s="25"/>
      <c r="V50" s="25"/>
      <c r="W50" s="25" t="e">
        <f>(VLOOKUP(U50,Datos!$A$2:$B$6,2)*VLOOKUP(V50,Datos!$E$2:$F$4,2))</f>
        <v>#N/A</v>
      </c>
      <c r="X50" s="44" t="e">
        <f>1/((IF(ISNUMBER(W50),W50,0)+IF(ISNUMBER(W51),W51,0))/COUNTIF(W50:W51,"&gt;0"))</f>
        <v>#DIV/0!</v>
      </c>
      <c r="Y50" s="48" t="e">
        <f>(S50+X50)/2</f>
        <v>#DIV/0!</v>
      </c>
      <c r="Z50" s="39"/>
    </row>
    <row r="51" spans="1:26" ht="15.75" thickBot="1" x14ac:dyDescent="0.3">
      <c r="A51" s="42"/>
      <c r="B51" s="43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26" t="s">
        <v>61</v>
      </c>
      <c r="U51" s="25"/>
      <c r="V51" s="25"/>
      <c r="W51" s="25" t="e">
        <f>(VLOOKUP(U51,Datos!$A$2:$B$6,2)*VLOOKUP(V51,Datos!$E$2:$F$4,2))</f>
        <v>#N/A</v>
      </c>
      <c r="X51" s="45"/>
      <c r="Y51" s="47"/>
      <c r="Z51" s="39"/>
    </row>
    <row r="52" spans="1:26" ht="15.75" thickBot="1" x14ac:dyDescent="0.3">
      <c r="A52" s="40" t="s">
        <v>62</v>
      </c>
      <c r="B52" s="41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>
        <f t="shared" ref="S52" si="14">(C52*($C$49/100))+(D52*($D$49/100))+(E52*($E$49/100))+(F52*($F$49/100))+(G52*($G$49/100))+(H52*($H$49/100))+(I52*($H$49/100))+(J52*($I$49/100))+(K52*($K$49/100))+(L52*($L$49/100))+(M52*($M$49/100))+(N52*($N$49/100))+(O52*($O$49/100))+(P52*($P$49/100))+(Q52*($Q$49/100))+(R52*($R$49/100))</f>
        <v>0</v>
      </c>
      <c r="T52" s="25" t="s">
        <v>60</v>
      </c>
      <c r="U52" s="25"/>
      <c r="V52" s="25"/>
      <c r="W52" s="25" t="e">
        <f>(VLOOKUP(U52,Datos!$A$2:$B$6,2)*VLOOKUP(V52,Datos!$E$2:$F$4,2))</f>
        <v>#N/A</v>
      </c>
      <c r="X52" s="44" t="e">
        <f t="shared" ref="X52" si="15">1/((IF(ISNUMBER(W52),W52,0)+IF(ISNUMBER(W53),W53,0))/COUNTIF(W52:W53,"&gt;0"))</f>
        <v>#DIV/0!</v>
      </c>
      <c r="Y52" s="46" t="e">
        <f t="shared" ref="Y52" si="16">(S52+X52)/2</f>
        <v>#DIV/0!</v>
      </c>
      <c r="Z52" s="39"/>
    </row>
    <row r="53" spans="1:26" ht="15.75" thickBot="1" x14ac:dyDescent="0.3">
      <c r="A53" s="42"/>
      <c r="B53" s="43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26" t="s">
        <v>61</v>
      </c>
      <c r="U53" s="25"/>
      <c r="V53" s="25"/>
      <c r="W53" s="25" t="e">
        <f>(VLOOKUP(U53,Datos!$A$2:$B$6,2)*VLOOKUP(V53,Datos!$E$2:$F$4,2))</f>
        <v>#N/A</v>
      </c>
      <c r="X53" s="45"/>
      <c r="Y53" s="47"/>
      <c r="Z53" s="39"/>
    </row>
    <row r="54" spans="1:26" ht="15.75" thickBot="1" x14ac:dyDescent="0.3">
      <c r="A54" s="40" t="s">
        <v>63</v>
      </c>
      <c r="B54" s="41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>
        <f>(C54*($C$49/100))+(D54*($D$49/100))+(E54*($E$49/100))+(F54*($F$49/100))+(G54*($G$49/100))+(H54*($H$49/100))+(I54*($H$49/100))+(J54*($I$49/100))+(K54*($K$49/100))+(L54*($L$49/100))+(M54*($M$49/100))+(N54*($N$49/100))+(O54*($O$49/100))+(P54*($P$49/100))+(Q54*($Q$49/100))+(R54*($R$49/100))</f>
        <v>0</v>
      </c>
      <c r="T54" s="25" t="s">
        <v>60</v>
      </c>
      <c r="U54" s="25"/>
      <c r="V54" s="25"/>
      <c r="W54" s="25" t="e">
        <f>(VLOOKUP(U54,Datos!$A$2:$B$6,2)*VLOOKUP(V54,Datos!$E$2:$F$4,2))</f>
        <v>#N/A</v>
      </c>
      <c r="X54" s="44" t="e">
        <f t="shared" ref="X54" si="17">1/((IF(ISNUMBER(W54),W54,0)+IF(ISNUMBER(W55),W55,0))/COUNTIF(W54:W55,"&gt;0"))</f>
        <v>#DIV/0!</v>
      </c>
      <c r="Y54" s="46" t="e">
        <f t="shared" ref="Y54" si="18">(S54+X54)/2</f>
        <v>#DIV/0!</v>
      </c>
      <c r="Z54" s="39"/>
    </row>
    <row r="55" spans="1:26" ht="15.75" thickBot="1" x14ac:dyDescent="0.3">
      <c r="A55" s="42"/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26" t="s">
        <v>61</v>
      </c>
      <c r="U55" s="25"/>
      <c r="V55" s="25"/>
      <c r="W55" s="25" t="e">
        <f>(VLOOKUP(U55,Datos!$A$2:$B$6,2)*VLOOKUP(V55,Datos!$E$2:$F$4,2))</f>
        <v>#N/A</v>
      </c>
      <c r="X55" s="45"/>
      <c r="Y55" s="47"/>
      <c r="Z55" s="39"/>
    </row>
    <row r="57" spans="1:26" x14ac:dyDescent="0.25">
      <c r="A57" s="32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4"/>
      <c r="U57" s="34"/>
      <c r="V57" s="34"/>
      <c r="W57" s="34"/>
      <c r="X57" s="33"/>
      <c r="Y57" s="33"/>
      <c r="Z57" s="33"/>
    </row>
    <row r="58" spans="1:26" ht="17.25" customHeight="1" x14ac:dyDescent="0.25">
      <c r="A58" s="49" t="s">
        <v>20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1"/>
    </row>
    <row r="59" spans="1:26" ht="163.5" customHeight="1" x14ac:dyDescent="0.25">
      <c r="A59" s="52" t="s">
        <v>39</v>
      </c>
      <c r="B59" s="53"/>
      <c r="C59" s="30" t="s">
        <v>74</v>
      </c>
      <c r="D59" s="30" t="s">
        <v>75</v>
      </c>
      <c r="E59" s="30" t="s">
        <v>19</v>
      </c>
      <c r="F59" s="30" t="s">
        <v>27</v>
      </c>
      <c r="G59" s="30" t="s">
        <v>87</v>
      </c>
      <c r="H59" s="30" t="s">
        <v>88</v>
      </c>
      <c r="I59" s="30" t="s">
        <v>41</v>
      </c>
      <c r="J59" s="30" t="s">
        <v>42</v>
      </c>
      <c r="K59" s="30" t="s">
        <v>43</v>
      </c>
      <c r="L59" s="30" t="s">
        <v>44</v>
      </c>
      <c r="M59" s="30" t="s">
        <v>45</v>
      </c>
      <c r="N59" s="30" t="s">
        <v>46</v>
      </c>
      <c r="O59" s="30" t="s">
        <v>47</v>
      </c>
      <c r="P59" s="30" t="s">
        <v>48</v>
      </c>
      <c r="Q59" s="30" t="s">
        <v>49</v>
      </c>
      <c r="R59" s="30" t="s">
        <v>50</v>
      </c>
      <c r="S59" s="16" t="s">
        <v>51</v>
      </c>
    </row>
    <row r="60" spans="1:26" ht="15.75" thickBot="1" x14ac:dyDescent="0.3">
      <c r="A60" s="17" t="s">
        <v>52</v>
      </c>
      <c r="B60" s="18" t="s">
        <v>30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>
        <f>SUM(C60:R60)/100</f>
        <v>0</v>
      </c>
      <c r="T60" s="21" t="s">
        <v>53</v>
      </c>
      <c r="U60" s="22" t="s">
        <v>54</v>
      </c>
      <c r="V60" s="22" t="s">
        <v>55</v>
      </c>
      <c r="W60" s="23" t="s">
        <v>56</v>
      </c>
      <c r="X60" s="24" t="s">
        <v>57</v>
      </c>
      <c r="Y60" s="29" t="s">
        <v>58</v>
      </c>
    </row>
    <row r="61" spans="1:26" ht="15.75" thickBot="1" x14ac:dyDescent="0.3">
      <c r="A61" s="40" t="s">
        <v>59</v>
      </c>
      <c r="B61" s="41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>
        <f>(C61*($C$60/100))+(D61*($D$60/100))+(E61*($E$60/100))+(F61*($F$60/100))+(G61*($G$60/100))+(H61*($H$60/100))+(I61*($H$60/100))+(J61*($I$60/100))+(K61*($K$60/100))+(L61*($L$60/100))+(M61*($M$60/100))+(N61*($N$60/100))+(O61*($O$60/100))+(P61*($P$60/100))+(Q61*($Q$60/100))+(R61*($R$60/100))</f>
        <v>0</v>
      </c>
      <c r="T61" s="25" t="s">
        <v>60</v>
      </c>
      <c r="U61" s="25"/>
      <c r="V61" s="25"/>
      <c r="W61" s="25" t="e">
        <f>(VLOOKUP(U61,Datos!$A$2:$B$6,2)*VLOOKUP(V61,Datos!$E$2:$F$4,2))</f>
        <v>#N/A</v>
      </c>
      <c r="X61" s="44" t="e">
        <f>1/((IF(ISNUMBER(W61),W61,0)+IF(ISNUMBER(W62),W62,0))/COUNTIF(W61:W62,"&gt;0"))</f>
        <v>#DIV/0!</v>
      </c>
      <c r="Y61" s="48" t="e">
        <f>(S61+X61)/2</f>
        <v>#DIV/0!</v>
      </c>
      <c r="Z61" s="39"/>
    </row>
    <row r="62" spans="1:26" ht="15.75" thickBot="1" x14ac:dyDescent="0.3">
      <c r="A62" s="42"/>
      <c r="B62" s="43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26" t="s">
        <v>61</v>
      </c>
      <c r="U62" s="25"/>
      <c r="V62" s="25"/>
      <c r="W62" s="25" t="e">
        <f>(VLOOKUP(U62,Datos!$A$2:$B$6,2)*VLOOKUP(V62,Datos!$E$2:$F$4,2))</f>
        <v>#N/A</v>
      </c>
      <c r="X62" s="45"/>
      <c r="Y62" s="47"/>
      <c r="Z62" s="39"/>
    </row>
    <row r="63" spans="1:26" ht="15.75" thickBot="1" x14ac:dyDescent="0.3">
      <c r="A63" s="40" t="s">
        <v>62</v>
      </c>
      <c r="B63" s="41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>
        <f t="shared" ref="S63" si="19">(C63*($C$60/100))+(D63*($D$60/100))+(E63*($E$60/100))+(F63*($F$60/100))+(G63*($G$60/100))+(H63*($H$60/100))+(I63*($H$60/100))+(J63*($I$60/100))+(K63*($K$60/100))+(L63*($L$60/100))+(M63*($M$60/100))+(N63*($N$60/100))+(O63*($O$60/100))+(P63*($P$60/100))+(Q63*($Q$60/100))+(R63*($R$60/100))</f>
        <v>0</v>
      </c>
      <c r="T63" s="25" t="s">
        <v>60</v>
      </c>
      <c r="U63" s="25"/>
      <c r="V63" s="25"/>
      <c r="W63" s="25" t="e">
        <f>(VLOOKUP(U63,Datos!$A$2:$B$6,2)*VLOOKUP(V63,Datos!$E$2:$F$4,2))</f>
        <v>#N/A</v>
      </c>
      <c r="X63" s="44" t="e">
        <f t="shared" ref="X63" si="20">1/((IF(ISNUMBER(W63),W63,0)+IF(ISNUMBER(W64),W64,0))/COUNTIF(W63:W64,"&gt;0"))</f>
        <v>#DIV/0!</v>
      </c>
      <c r="Y63" s="46" t="e">
        <f t="shared" ref="Y63" si="21">(S63+X63)/2</f>
        <v>#DIV/0!</v>
      </c>
      <c r="Z63" s="39"/>
    </row>
    <row r="64" spans="1:26" ht="15.75" thickBot="1" x14ac:dyDescent="0.3">
      <c r="A64" s="42"/>
      <c r="B64" s="4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26" t="s">
        <v>61</v>
      </c>
      <c r="U64" s="25"/>
      <c r="V64" s="25"/>
      <c r="W64" s="25" t="e">
        <f>(VLOOKUP(U64,Datos!$A$2:$B$6,2)*VLOOKUP(V64,Datos!$E$2:$F$4,2))</f>
        <v>#N/A</v>
      </c>
      <c r="X64" s="45"/>
      <c r="Y64" s="47"/>
      <c r="Z64" s="39"/>
    </row>
    <row r="65" spans="1:26" ht="15.75" thickBot="1" x14ac:dyDescent="0.3">
      <c r="A65" s="40" t="s">
        <v>63</v>
      </c>
      <c r="B65" s="41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>
        <f t="shared" ref="S65" si="22">(C65*($C$60/100))+(D65*($D$60/100))+(E65*($E$60/100))+(F65*($F$60/100))+(G65*($G$60/100))+(H65*($H$60/100))+(I65*($H$60/100))+(J65*($I$60/100))+(K65*($K$60/100))+(L65*($L$60/100))+(M65*($M$60/100))+(N65*($N$60/100))+(O65*($O$60/100))+(P65*($P$60/100))+(Q65*($Q$60/100))+(R65*($R$60/100))</f>
        <v>0</v>
      </c>
      <c r="T65" s="25" t="s">
        <v>60</v>
      </c>
      <c r="U65" s="25"/>
      <c r="V65" s="25"/>
      <c r="W65" s="25" t="e">
        <f>(VLOOKUP(U65,Datos!$A$2:$B$6,2)*VLOOKUP(V65,Datos!$E$2:$F$4,2))</f>
        <v>#N/A</v>
      </c>
      <c r="X65" s="44" t="e">
        <f t="shared" ref="X65" si="23">1/((IF(ISNUMBER(W65),W65,0)+IF(ISNUMBER(W66),W66,0))/COUNTIF(W65:W66,"&gt;0"))</f>
        <v>#DIV/0!</v>
      </c>
      <c r="Y65" s="46" t="e">
        <f t="shared" ref="Y65" si="24">(S65+X65)/2</f>
        <v>#DIV/0!</v>
      </c>
      <c r="Z65" s="39"/>
    </row>
    <row r="66" spans="1:26" ht="15.75" thickBot="1" x14ac:dyDescent="0.3">
      <c r="A66" s="42"/>
      <c r="B66" s="4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26" t="s">
        <v>61</v>
      </c>
      <c r="U66" s="25"/>
      <c r="V66" s="25"/>
      <c r="W66" s="25" t="e">
        <f>(VLOOKUP(U66,Datos!$A$2:$B$6,2)*VLOOKUP(V66,Datos!$E$2:$F$4,2))</f>
        <v>#N/A</v>
      </c>
      <c r="X66" s="45"/>
      <c r="Y66" s="47"/>
      <c r="Z66" s="39"/>
    </row>
    <row r="67" spans="1:26" x14ac:dyDescent="0.25">
      <c r="A67" s="32"/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4"/>
      <c r="U67" s="34"/>
      <c r="V67" s="34"/>
      <c r="W67" s="34"/>
      <c r="X67" s="33"/>
      <c r="Y67" s="33"/>
      <c r="Z67" s="33"/>
    </row>
    <row r="70" spans="1:26" ht="17.25" customHeight="1" x14ac:dyDescent="0.25">
      <c r="A70" s="49" t="s">
        <v>83</v>
      </c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1"/>
    </row>
    <row r="71" spans="1:26" ht="163.5" customHeight="1" x14ac:dyDescent="0.25">
      <c r="A71" s="52" t="s">
        <v>39</v>
      </c>
      <c r="B71" s="53"/>
      <c r="C71" s="30" t="s">
        <v>84</v>
      </c>
      <c r="D71" s="30" t="s">
        <v>85</v>
      </c>
      <c r="E71" s="30" t="s">
        <v>86</v>
      </c>
      <c r="F71" s="30" t="s">
        <v>78</v>
      </c>
      <c r="G71" s="30" t="s">
        <v>77</v>
      </c>
      <c r="H71" s="30" t="s">
        <v>40</v>
      </c>
      <c r="I71" s="30" t="s">
        <v>41</v>
      </c>
      <c r="J71" s="30" t="s">
        <v>42</v>
      </c>
      <c r="K71" s="30" t="s">
        <v>43</v>
      </c>
      <c r="L71" s="30" t="s">
        <v>44</v>
      </c>
      <c r="M71" s="30" t="s">
        <v>45</v>
      </c>
      <c r="N71" s="30" t="s">
        <v>46</v>
      </c>
      <c r="O71" s="30" t="s">
        <v>47</v>
      </c>
      <c r="P71" s="30" t="s">
        <v>48</v>
      </c>
      <c r="Q71" s="30" t="s">
        <v>49</v>
      </c>
      <c r="R71" s="30" t="s">
        <v>50</v>
      </c>
      <c r="S71" s="16" t="s">
        <v>51</v>
      </c>
    </row>
    <row r="72" spans="1:26" ht="15.75" thickBot="1" x14ac:dyDescent="0.3">
      <c r="A72" s="17" t="s">
        <v>52</v>
      </c>
      <c r="B72" s="18" t="s">
        <v>30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>
        <f>SUM(C72:R72)/100</f>
        <v>0</v>
      </c>
      <c r="T72" s="21" t="s">
        <v>53</v>
      </c>
      <c r="U72" s="22" t="s">
        <v>54</v>
      </c>
      <c r="V72" s="22" t="s">
        <v>55</v>
      </c>
      <c r="W72" s="23" t="s">
        <v>56</v>
      </c>
      <c r="X72" s="24" t="s">
        <v>57</v>
      </c>
      <c r="Y72" s="29" t="s">
        <v>58</v>
      </c>
    </row>
    <row r="73" spans="1:26" ht="15.75" thickBot="1" x14ac:dyDescent="0.3">
      <c r="A73" s="40" t="s">
        <v>59</v>
      </c>
      <c r="B73" s="41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>
        <f>(C73*($C$72/100))+(D73*($D$72/100))+(E73*($E$72/100))+(F73*($F$72/100))+(G73*($G$72/100))+(H73*($H$72/100))+(I73*($H$72/100))+(J73*($I$72/100))+(K73*($K$72/100))+(L73*($L$72/100))+(M73*($M$72/100))+(N73*($N$72/100))+(O73*($O$72/100))+(P73*($P$72/100))+(Q73*($Q$72/100))+(R73*($R$72/100))</f>
        <v>0</v>
      </c>
      <c r="T73" s="25" t="s">
        <v>60</v>
      </c>
      <c r="U73" s="25"/>
      <c r="V73" s="25"/>
      <c r="W73" s="25" t="e">
        <f>(VLOOKUP(U73,Datos!$A$2:$B$6,2)*VLOOKUP(V73,Datos!$E$2:$F$4,2))</f>
        <v>#N/A</v>
      </c>
      <c r="X73" s="44" t="e">
        <f>1/((IF(ISNUMBER(W73),W73,0)+IF(ISNUMBER(W74),W74,0))/COUNTIF(W73:W74,"&gt;0"))</f>
        <v>#DIV/0!</v>
      </c>
      <c r="Y73" s="48" t="e">
        <f>(S73+X73)/2</f>
        <v>#DIV/0!</v>
      </c>
      <c r="Z73" s="39"/>
    </row>
    <row r="74" spans="1:26" ht="15.75" thickBot="1" x14ac:dyDescent="0.3">
      <c r="A74" s="42"/>
      <c r="B74" s="43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26" t="s">
        <v>61</v>
      </c>
      <c r="U74" s="25"/>
      <c r="V74" s="25"/>
      <c r="W74" s="25" t="e">
        <f>(VLOOKUP(U74,Datos!$A$2:$B$6,2)*VLOOKUP(V74,Datos!$E$2:$F$4,2))</f>
        <v>#N/A</v>
      </c>
      <c r="X74" s="45"/>
      <c r="Y74" s="47"/>
      <c r="Z74" s="39"/>
    </row>
    <row r="75" spans="1:26" ht="15.75" thickBot="1" x14ac:dyDescent="0.3">
      <c r="A75" s="40" t="s">
        <v>62</v>
      </c>
      <c r="B75" s="41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>
        <f t="shared" ref="S75" si="25">(C75*($C$72/100))+(D75*($D$72/100))+(E75*($E$72/100))+(F75*($F$72/100))+(G75*($G$72/100))+(H75*($H$72/100))+(I75*($H$72/100))+(J75*($I$72/100))+(K75*($K$72/100))+(L75*($L$72/100))+(M75*($M$72/100))+(N75*($N$72/100))+(O75*($O$72/100))+(P75*($P$72/100))+(Q75*($Q$72/100))+(R75*($R$72/100))</f>
        <v>0</v>
      </c>
      <c r="T75" s="25" t="s">
        <v>60</v>
      </c>
      <c r="U75" s="25"/>
      <c r="V75" s="25"/>
      <c r="W75" s="25" t="e">
        <f>(VLOOKUP(U75,Datos!$A$2:$B$6,2)*VLOOKUP(V75,Datos!$E$2:$F$4,2))</f>
        <v>#N/A</v>
      </c>
      <c r="X75" s="44" t="e">
        <f t="shared" ref="X75" si="26">1/((IF(ISNUMBER(W75),W75,0)+IF(ISNUMBER(W76),W76,0))/COUNTIF(W75:W76,"&gt;0"))</f>
        <v>#DIV/0!</v>
      </c>
      <c r="Y75" s="46" t="e">
        <f t="shared" ref="Y75" si="27">(S75+X75)/2</f>
        <v>#DIV/0!</v>
      </c>
      <c r="Z75" s="39"/>
    </row>
    <row r="76" spans="1:26" ht="15.75" thickBot="1" x14ac:dyDescent="0.3">
      <c r="A76" s="42"/>
      <c r="B76" s="43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26" t="s">
        <v>61</v>
      </c>
      <c r="U76" s="25"/>
      <c r="V76" s="25"/>
      <c r="W76" s="25" t="e">
        <f>(VLOOKUP(U76,Datos!$A$2:$B$6,2)*VLOOKUP(V76,Datos!$E$2:$F$4,2))</f>
        <v>#N/A</v>
      </c>
      <c r="X76" s="45"/>
      <c r="Y76" s="47"/>
      <c r="Z76" s="39"/>
    </row>
    <row r="77" spans="1:26" ht="15.75" thickBot="1" x14ac:dyDescent="0.3">
      <c r="A77" s="40" t="s">
        <v>63</v>
      </c>
      <c r="B77" s="41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>
        <f t="shared" ref="S77" si="28">(C77*($C$72/100))+(D77*($D$72/100))+(E77*($E$72/100))+(F77*($F$72/100))+(G77*($G$72/100))+(H77*($H$72/100))+(I77*($H$72/100))+(J77*($I$72/100))+(K77*($K$72/100))+(L77*($L$72/100))+(M77*($M$72/100))+(N77*($N$72/100))+(O77*($O$72/100))+(P77*($P$72/100))+(Q77*($Q$72/100))+(R77*($R$72/100))</f>
        <v>0</v>
      </c>
      <c r="T77" s="25" t="s">
        <v>60</v>
      </c>
      <c r="U77" s="25"/>
      <c r="V77" s="25"/>
      <c r="W77" s="25" t="e">
        <f>(VLOOKUP(U77,Datos!$A$2:$B$6,2)*VLOOKUP(V77,Datos!$E$2:$F$4,2))</f>
        <v>#N/A</v>
      </c>
      <c r="X77" s="44" t="e">
        <f t="shared" ref="X77" si="29">1/((IF(ISNUMBER(W77),W77,0)+IF(ISNUMBER(W78),W78,0))/COUNTIF(W77:W78,"&gt;0"))</f>
        <v>#DIV/0!</v>
      </c>
      <c r="Y77" s="46" t="e">
        <f t="shared" ref="Y77" si="30">(S77+X77)/2</f>
        <v>#DIV/0!</v>
      </c>
      <c r="Z77" s="39"/>
    </row>
    <row r="78" spans="1:26" ht="15.75" thickBot="1" x14ac:dyDescent="0.3">
      <c r="A78" s="42"/>
      <c r="B78" s="43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26" t="s">
        <v>61</v>
      </c>
      <c r="U78" s="25"/>
      <c r="V78" s="25"/>
      <c r="W78" s="25" t="e">
        <f>(VLOOKUP(U78,Datos!$A$2:$B$6,2)*VLOOKUP(V78,Datos!$E$2:$F$4,2))</f>
        <v>#N/A</v>
      </c>
      <c r="X78" s="45"/>
      <c r="Y78" s="47"/>
      <c r="Z78" s="39"/>
    </row>
  </sheetData>
  <mergeCells count="402">
    <mergeCell ref="Z43:Z44"/>
    <mergeCell ref="P43:P44"/>
    <mergeCell ref="Q43:Q44"/>
    <mergeCell ref="R43:R44"/>
    <mergeCell ref="S43:S44"/>
    <mergeCell ref="X43:X44"/>
    <mergeCell ref="Y43:Y44"/>
    <mergeCell ref="J43:J44"/>
    <mergeCell ref="K43:K44"/>
    <mergeCell ref="L43:L44"/>
    <mergeCell ref="M43:M44"/>
    <mergeCell ref="N43:N44"/>
    <mergeCell ref="O43:O44"/>
    <mergeCell ref="P41:P42"/>
    <mergeCell ref="Q41:Q42"/>
    <mergeCell ref="R41:R42"/>
    <mergeCell ref="S41:S42"/>
    <mergeCell ref="X41:X42"/>
    <mergeCell ref="I41:I42"/>
    <mergeCell ref="J41:J42"/>
    <mergeCell ref="K41:K42"/>
    <mergeCell ref="L41:L42"/>
    <mergeCell ref="M41:M42"/>
    <mergeCell ref="N41:N42"/>
    <mergeCell ref="A43:B44"/>
    <mergeCell ref="C43:C44"/>
    <mergeCell ref="D43:D44"/>
    <mergeCell ref="E43:E44"/>
    <mergeCell ref="F43:F44"/>
    <mergeCell ref="G43:G44"/>
    <mergeCell ref="H43:H44"/>
    <mergeCell ref="I43:I44"/>
    <mergeCell ref="O41:O42"/>
    <mergeCell ref="X39:X40"/>
    <mergeCell ref="Y39:Y40"/>
    <mergeCell ref="Z39:Z40"/>
    <mergeCell ref="A41:B42"/>
    <mergeCell ref="C41:C42"/>
    <mergeCell ref="D41:D42"/>
    <mergeCell ref="E41:E42"/>
    <mergeCell ref="F41:F42"/>
    <mergeCell ref="G41:G42"/>
    <mergeCell ref="H41:H42"/>
    <mergeCell ref="N39:N40"/>
    <mergeCell ref="O39:O40"/>
    <mergeCell ref="P39:P40"/>
    <mergeCell ref="Q39:Q40"/>
    <mergeCell ref="R39:R40"/>
    <mergeCell ref="S39:S40"/>
    <mergeCell ref="H39:H40"/>
    <mergeCell ref="I39:I40"/>
    <mergeCell ref="J39:J40"/>
    <mergeCell ref="K39:K40"/>
    <mergeCell ref="L39:L40"/>
    <mergeCell ref="M39:M40"/>
    <mergeCell ref="Y41:Y42"/>
    <mergeCell ref="Z41:Z42"/>
    <mergeCell ref="A36:R36"/>
    <mergeCell ref="A37:B37"/>
    <mergeCell ref="A39:B40"/>
    <mergeCell ref="C39:C40"/>
    <mergeCell ref="D39:D40"/>
    <mergeCell ref="E39:E40"/>
    <mergeCell ref="F39:F40"/>
    <mergeCell ref="G39:G40"/>
    <mergeCell ref="O32:O33"/>
    <mergeCell ref="P32:P33"/>
    <mergeCell ref="Q32:Q33"/>
    <mergeCell ref="R32:R33"/>
    <mergeCell ref="I32:I33"/>
    <mergeCell ref="J32:J33"/>
    <mergeCell ref="K32:K33"/>
    <mergeCell ref="L32:L33"/>
    <mergeCell ref="M32:M33"/>
    <mergeCell ref="N32:N33"/>
    <mergeCell ref="Z30:Z31"/>
    <mergeCell ref="A32:B33"/>
    <mergeCell ref="C32:C33"/>
    <mergeCell ref="D32:D33"/>
    <mergeCell ref="E32:E33"/>
    <mergeCell ref="F32:F33"/>
    <mergeCell ref="G32:G33"/>
    <mergeCell ref="H32:H33"/>
    <mergeCell ref="N30:N31"/>
    <mergeCell ref="O30:O31"/>
    <mergeCell ref="P30:P31"/>
    <mergeCell ref="Q30:Q31"/>
    <mergeCell ref="R30:R31"/>
    <mergeCell ref="S30:S31"/>
    <mergeCell ref="H30:H31"/>
    <mergeCell ref="I30:I31"/>
    <mergeCell ref="J30:J31"/>
    <mergeCell ref="K30:K31"/>
    <mergeCell ref="L30:L31"/>
    <mergeCell ref="M30:M31"/>
    <mergeCell ref="Y32:Y33"/>
    <mergeCell ref="Z32:Z33"/>
    <mergeCell ref="S32:S33"/>
    <mergeCell ref="X32:X33"/>
    <mergeCell ref="S28:S29"/>
    <mergeCell ref="X28:X29"/>
    <mergeCell ref="Y28:Y29"/>
    <mergeCell ref="Z28:Z29"/>
    <mergeCell ref="A30:B31"/>
    <mergeCell ref="C30:C31"/>
    <mergeCell ref="D30:D31"/>
    <mergeCell ref="E30:E31"/>
    <mergeCell ref="F30:F31"/>
    <mergeCell ref="G30:G31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X30:X31"/>
    <mergeCell ref="Y30:Y31"/>
    <mergeCell ref="A26:B26"/>
    <mergeCell ref="A28:B29"/>
    <mergeCell ref="C28:C29"/>
    <mergeCell ref="D28:D29"/>
    <mergeCell ref="E28:E29"/>
    <mergeCell ref="F28:F29"/>
    <mergeCell ref="A14:R14"/>
    <mergeCell ref="A25:R25"/>
    <mergeCell ref="Q21:Q22"/>
    <mergeCell ref="R21:R22"/>
    <mergeCell ref="Q19:Q20"/>
    <mergeCell ref="R19:R20"/>
    <mergeCell ref="A21:B22"/>
    <mergeCell ref="C21:C22"/>
    <mergeCell ref="D21:D22"/>
    <mergeCell ref="E21:E22"/>
    <mergeCell ref="F21:F22"/>
    <mergeCell ref="G21:G22"/>
    <mergeCell ref="H21:H22"/>
    <mergeCell ref="I21:I22"/>
    <mergeCell ref="J21:J22"/>
    <mergeCell ref="X21:X22"/>
    <mergeCell ref="Y21:Y22"/>
    <mergeCell ref="Z21:Z22"/>
    <mergeCell ref="K21:K22"/>
    <mergeCell ref="L21:L22"/>
    <mergeCell ref="M21:M22"/>
    <mergeCell ref="N21:N22"/>
    <mergeCell ref="O21:O22"/>
    <mergeCell ref="P21:P22"/>
    <mergeCell ref="S21:S22"/>
    <mergeCell ref="S19:S20"/>
    <mergeCell ref="X19:X20"/>
    <mergeCell ref="Y19:Y20"/>
    <mergeCell ref="J19:J20"/>
    <mergeCell ref="K19:K20"/>
    <mergeCell ref="L19:L20"/>
    <mergeCell ref="M19:M20"/>
    <mergeCell ref="N19:N20"/>
    <mergeCell ref="O19:O20"/>
    <mergeCell ref="Y17:Y18"/>
    <mergeCell ref="Z17:Z18"/>
    <mergeCell ref="A19:B20"/>
    <mergeCell ref="C19:C20"/>
    <mergeCell ref="D19:D20"/>
    <mergeCell ref="E19:E20"/>
    <mergeCell ref="F19:F20"/>
    <mergeCell ref="G19:G20"/>
    <mergeCell ref="H19:H20"/>
    <mergeCell ref="I19:I20"/>
    <mergeCell ref="O17:O18"/>
    <mergeCell ref="P17:P18"/>
    <mergeCell ref="Q17:Q18"/>
    <mergeCell ref="R17:R18"/>
    <mergeCell ref="S17:S18"/>
    <mergeCell ref="X17:X18"/>
    <mergeCell ref="I17:I18"/>
    <mergeCell ref="J17:J18"/>
    <mergeCell ref="K17:K18"/>
    <mergeCell ref="L17:L18"/>
    <mergeCell ref="M17:M18"/>
    <mergeCell ref="N17:N18"/>
    <mergeCell ref="Z19:Z20"/>
    <mergeCell ref="P19:P20"/>
    <mergeCell ref="A7:W7"/>
    <mergeCell ref="A8:W8"/>
    <mergeCell ref="A9:W9"/>
    <mergeCell ref="A10:W10"/>
    <mergeCell ref="A11:W11"/>
    <mergeCell ref="A12:W12"/>
    <mergeCell ref="A15:B15"/>
    <mergeCell ref="A17:B18"/>
    <mergeCell ref="C17:C18"/>
    <mergeCell ref="D17:D18"/>
    <mergeCell ref="E17:E18"/>
    <mergeCell ref="F17:F18"/>
    <mergeCell ref="G17:G18"/>
    <mergeCell ref="H17:H18"/>
    <mergeCell ref="A1:W1"/>
    <mergeCell ref="A2:W2"/>
    <mergeCell ref="A3:W3"/>
    <mergeCell ref="A4:W4"/>
    <mergeCell ref="A47:R47"/>
    <mergeCell ref="A48:B48"/>
    <mergeCell ref="A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A5:W5"/>
    <mergeCell ref="A6:W6"/>
    <mergeCell ref="R50:R51"/>
    <mergeCell ref="S50:S51"/>
    <mergeCell ref="X50:X51"/>
    <mergeCell ref="Y50:Y51"/>
    <mergeCell ref="Z50:Z51"/>
    <mergeCell ref="A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X52:X53"/>
    <mergeCell ref="Y52:Y53"/>
    <mergeCell ref="Z52:Z53"/>
    <mergeCell ref="A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M54:M55"/>
    <mergeCell ref="N54:N55"/>
    <mergeCell ref="O54:O55"/>
    <mergeCell ref="P54:P55"/>
    <mergeCell ref="Q54:Q55"/>
    <mergeCell ref="R54:R55"/>
    <mergeCell ref="S54:S55"/>
    <mergeCell ref="X54:X55"/>
    <mergeCell ref="Y54:Y55"/>
    <mergeCell ref="Z54:Z55"/>
    <mergeCell ref="A58:R58"/>
    <mergeCell ref="A59:B59"/>
    <mergeCell ref="A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S61:S62"/>
    <mergeCell ref="X61:X62"/>
    <mergeCell ref="Y61:Y62"/>
    <mergeCell ref="Z61:Z62"/>
    <mergeCell ref="A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S63:S64"/>
    <mergeCell ref="X63:X64"/>
    <mergeCell ref="Y63:Y64"/>
    <mergeCell ref="Z63:Z64"/>
    <mergeCell ref="A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X65:X66"/>
    <mergeCell ref="Y65:Y66"/>
    <mergeCell ref="Z65:Z66"/>
    <mergeCell ref="A70:R70"/>
    <mergeCell ref="A71:B71"/>
    <mergeCell ref="A73:B74"/>
    <mergeCell ref="C73:C74"/>
    <mergeCell ref="D73:D74"/>
    <mergeCell ref="E73:E74"/>
    <mergeCell ref="F73:F74"/>
    <mergeCell ref="G73:G74"/>
    <mergeCell ref="H73:H74"/>
    <mergeCell ref="I73:I74"/>
    <mergeCell ref="J73:J74"/>
    <mergeCell ref="K73:K74"/>
    <mergeCell ref="L73:L74"/>
    <mergeCell ref="M73:M74"/>
    <mergeCell ref="N73:N74"/>
    <mergeCell ref="O73:O74"/>
    <mergeCell ref="P73:P74"/>
    <mergeCell ref="Q73:Q74"/>
    <mergeCell ref="R73:R74"/>
    <mergeCell ref="S73:S74"/>
    <mergeCell ref="X73:X74"/>
    <mergeCell ref="Y73:Y74"/>
    <mergeCell ref="Z73:Z74"/>
    <mergeCell ref="A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5:K76"/>
    <mergeCell ref="L75:L76"/>
    <mergeCell ref="M75:M76"/>
    <mergeCell ref="N75:N76"/>
    <mergeCell ref="O75:O76"/>
    <mergeCell ref="P75:P76"/>
    <mergeCell ref="Q75:Q76"/>
    <mergeCell ref="R75:R76"/>
    <mergeCell ref="S75:S76"/>
    <mergeCell ref="X75:X76"/>
    <mergeCell ref="Y75:Y76"/>
    <mergeCell ref="Z75:Z76"/>
    <mergeCell ref="A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77:O78"/>
    <mergeCell ref="P77:P78"/>
    <mergeCell ref="Q77:Q78"/>
    <mergeCell ref="R77:R78"/>
    <mergeCell ref="S77:S78"/>
    <mergeCell ref="X77:X78"/>
    <mergeCell ref="Y77:Y78"/>
    <mergeCell ref="Z77:Z7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Datos!$A$2:$A$6</xm:f>
          </x14:formula1>
          <xm:sqref>U17:U22 U28:U35 U39:U46 U50:U55 U57 U61:U67 U73:U78</xm:sqref>
        </x14:dataValidation>
        <x14:dataValidation type="list" allowBlank="1" showInputMessage="1" showErrorMessage="1">
          <x14:formula1>
            <xm:f>Datos!$E$2:$E$4</xm:f>
          </x14:formula1>
          <xm:sqref>V17:V22 V28:V35 V39:V46 V50:V55 V57 V61:V67 V73:V78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topLeftCell="D13" zoomScale="115" zoomScaleNormal="115" workbookViewId="0">
      <selection activeCell="Y17" sqref="Y17:Y18"/>
    </sheetView>
  </sheetViews>
  <sheetFormatPr baseColWidth="10" defaultRowHeight="15" x14ac:dyDescent="0.25"/>
  <cols>
    <col min="1" max="1" width="21.85546875" customWidth="1"/>
    <col min="2" max="2" width="5.28515625" bestFit="1" customWidth="1"/>
    <col min="3" max="3" width="3.7109375" customWidth="1"/>
    <col min="4" max="4" width="6.5703125" bestFit="1" customWidth="1"/>
    <col min="5" max="5" width="3.7109375" bestFit="1" customWidth="1"/>
    <col min="6" max="6" width="3.7109375" customWidth="1"/>
    <col min="7" max="8" width="6.5703125" bestFit="1" customWidth="1"/>
    <col min="9" max="17" width="3.7109375" customWidth="1"/>
    <col min="18" max="18" width="3.7109375" bestFit="1" customWidth="1"/>
    <col min="19" max="19" width="7.42578125" bestFit="1" customWidth="1"/>
    <col min="20" max="20" width="12.42578125" customWidth="1"/>
    <col min="21" max="21" width="15.28515625" customWidth="1"/>
    <col min="22" max="22" width="15" customWidth="1"/>
    <col min="23" max="23" width="9.85546875" bestFit="1" customWidth="1"/>
    <col min="24" max="24" width="17" bestFit="1" customWidth="1"/>
    <col min="25" max="25" width="9.85546875" bestFit="1" customWidth="1"/>
  </cols>
  <sheetData>
    <row r="1" spans="1:25" ht="18.75" x14ac:dyDescent="0.3">
      <c r="A1" s="54" t="s">
        <v>33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5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5" x14ac:dyDescent="0.25">
      <c r="A3" s="56" t="s">
        <v>34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8"/>
    </row>
    <row r="4" spans="1:25" x14ac:dyDescent="0.25">
      <c r="A4" s="59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1"/>
    </row>
    <row r="5" spans="1:25" x14ac:dyDescent="0.25">
      <c r="A5" s="56" t="s">
        <v>35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8"/>
    </row>
    <row r="6" spans="1:25" x14ac:dyDescent="0.25">
      <c r="A6" s="59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1"/>
    </row>
    <row r="7" spans="1:25" x14ac:dyDescent="0.25">
      <c r="A7" s="59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1"/>
    </row>
    <row r="8" spans="1:25" x14ac:dyDescent="0.25">
      <c r="A8" s="56" t="s">
        <v>36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8"/>
    </row>
    <row r="9" spans="1:25" x14ac:dyDescent="0.25">
      <c r="A9" s="59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1"/>
    </row>
    <row r="10" spans="1:25" x14ac:dyDescent="0.25">
      <c r="A10" s="5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1"/>
    </row>
    <row r="11" spans="1:25" x14ac:dyDescent="0.25">
      <c r="A11" s="62" t="s">
        <v>37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4"/>
    </row>
    <row r="12" spans="1:25" ht="48" customHeight="1" x14ac:dyDescent="0.25">
      <c r="A12" s="65" t="s">
        <v>38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7"/>
    </row>
    <row r="13" spans="1:25" ht="48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5" x14ac:dyDescent="0.25">
      <c r="A14" s="49" t="s">
        <v>89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</row>
    <row r="15" spans="1:25" ht="137.25" customHeight="1" x14ac:dyDescent="0.25">
      <c r="A15" s="52" t="s">
        <v>39</v>
      </c>
      <c r="B15" s="53"/>
      <c r="C15" s="30" t="s">
        <v>90</v>
      </c>
      <c r="D15" s="30" t="s">
        <v>91</v>
      </c>
      <c r="E15" s="30" t="s">
        <v>92</v>
      </c>
      <c r="F15" s="30" t="s">
        <v>95</v>
      </c>
      <c r="G15" s="30" t="s">
        <v>96</v>
      </c>
      <c r="H15" s="30" t="s">
        <v>93</v>
      </c>
      <c r="I15" s="30" t="s">
        <v>94</v>
      </c>
      <c r="J15" s="30" t="s">
        <v>85</v>
      </c>
      <c r="K15" s="30" t="s">
        <v>86</v>
      </c>
      <c r="L15" s="30" t="s">
        <v>78</v>
      </c>
      <c r="M15" s="30" t="s">
        <v>77</v>
      </c>
      <c r="N15" s="30" t="s">
        <v>40</v>
      </c>
      <c r="O15" s="30" t="s">
        <v>41</v>
      </c>
      <c r="P15" s="30" t="s">
        <v>42</v>
      </c>
      <c r="Q15" s="30" t="s">
        <v>43</v>
      </c>
      <c r="R15" s="30" t="s">
        <v>50</v>
      </c>
      <c r="S15" s="16" t="s">
        <v>51</v>
      </c>
    </row>
    <row r="16" spans="1:25" ht="15.75" thickBot="1" x14ac:dyDescent="0.3">
      <c r="A16" s="17" t="s">
        <v>52</v>
      </c>
      <c r="B16" s="18" t="s">
        <v>30</v>
      </c>
      <c r="C16" s="19">
        <v>20</v>
      </c>
      <c r="D16" s="19">
        <v>15</v>
      </c>
      <c r="E16" s="19">
        <v>10</v>
      </c>
      <c r="F16" s="19">
        <v>10</v>
      </c>
      <c r="G16" s="19">
        <v>15</v>
      </c>
      <c r="H16" s="19">
        <v>15</v>
      </c>
      <c r="I16" s="19">
        <v>15</v>
      </c>
      <c r="J16" s="19"/>
      <c r="K16" s="19"/>
      <c r="L16" s="19"/>
      <c r="M16" s="19"/>
      <c r="N16" s="19"/>
      <c r="O16" s="19"/>
      <c r="P16" s="19"/>
      <c r="Q16" s="19"/>
      <c r="R16" s="19"/>
      <c r="S16" s="20">
        <f>SUM(C16:R16)/100</f>
        <v>1</v>
      </c>
      <c r="T16" s="21" t="s">
        <v>53</v>
      </c>
      <c r="U16" s="22" t="s">
        <v>54</v>
      </c>
      <c r="V16" s="22" t="s">
        <v>55</v>
      </c>
      <c r="W16" s="23" t="s">
        <v>56</v>
      </c>
      <c r="X16" s="24" t="s">
        <v>57</v>
      </c>
      <c r="Y16" s="29" t="s">
        <v>58</v>
      </c>
    </row>
    <row r="17" spans="1:26" ht="15.75" thickBot="1" x14ac:dyDescent="0.3">
      <c r="A17" s="40" t="s">
        <v>59</v>
      </c>
      <c r="B17" s="41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>
        <f>(C17*($C$16/100))+(D17*($D$16/100))+(E17*($E$16/100))+(F17*($F$16/100))+(G17*($G$16/100))+($H$17*(H16/100))+(I17*($I$16/100))+(J17*($J$16/100))+(K17*($K$16/100))+(L17*($L$16/100))+(M17*($M$16/100))+(N17*($N$16/100))+(O17*($O$16/100))+(P17*($P$16/100))+(Q17*($Q$16/100))+(R17*($R$16/100))</f>
        <v>0</v>
      </c>
      <c r="T17" s="25" t="s">
        <v>60</v>
      </c>
      <c r="U17" s="25"/>
      <c r="V17" s="25"/>
      <c r="W17" s="25" t="e">
        <f>(VLOOKUP(U17,Datos!$A$2:$B$6,2)*VLOOKUP(V17,Datos!$E$2:$F$4,2))</f>
        <v>#N/A</v>
      </c>
      <c r="X17" s="44" t="e">
        <f>1/((IF(ISNUMBER(W17),W17,0)+IF(ISNUMBER(W18),W18,0))/COUNTIF(W17:W18,"&gt;0"))</f>
        <v>#DIV/0!</v>
      </c>
      <c r="Y17" s="48" t="e">
        <f>(S17+X17)/2</f>
        <v>#DIV/0!</v>
      </c>
      <c r="Z17" s="39"/>
    </row>
    <row r="18" spans="1:26" ht="15.75" thickBot="1" x14ac:dyDescent="0.3">
      <c r="A18" s="42"/>
      <c r="B18" s="43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26" t="s">
        <v>61</v>
      </c>
      <c r="U18" s="25"/>
      <c r="V18" s="25"/>
      <c r="W18" s="25" t="e">
        <f>(VLOOKUP(U18,Datos!$A$2:$B$6,2)*VLOOKUP(V18,Datos!$E$2:$F$4,2))</f>
        <v>#N/A</v>
      </c>
      <c r="X18" s="45"/>
      <c r="Y18" s="47"/>
      <c r="Z18" s="39"/>
    </row>
    <row r="19" spans="1:26" ht="15.75" thickBot="1" x14ac:dyDescent="0.3">
      <c r="A19" s="40" t="s">
        <v>62</v>
      </c>
      <c r="B19" s="41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>
        <f t="shared" ref="S19" si="0">(C19*($C$16/100))+(D19*($D$16/100))+(E19*($E$16/100))+(F19*($F$16/100))+(G19*($G$16/100))+($H$17*(H18/100))+(I19*($I$16/100))+(J19*($J$16/100))+(K19*($K$16/100))+(L19*($L$16/100))+(M19*($M$16/100))+(N19*($N$16/100))+(O19*($O$16/100))+(P19*($P$16/100))+(Q19*($Q$16/100))+(R19*($R$16/100))</f>
        <v>0</v>
      </c>
      <c r="T19" s="25" t="s">
        <v>60</v>
      </c>
      <c r="U19" s="25"/>
      <c r="V19" s="25"/>
      <c r="W19" s="25" t="e">
        <f>(VLOOKUP(U19,Datos!$A$2:$B$6,2)*VLOOKUP(V19,Datos!$E$2:$F$4,2))</f>
        <v>#N/A</v>
      </c>
      <c r="X19" s="44" t="e">
        <f t="shared" ref="X19" si="1">1/((IF(ISNUMBER(W19),W19,0)+IF(ISNUMBER(W20),W20,0))/COUNTIF(W19:W20,"&gt;0"))</f>
        <v>#DIV/0!</v>
      </c>
      <c r="Y19" s="46" t="e">
        <f t="shared" ref="Y19" si="2">(S19+X19)/2</f>
        <v>#DIV/0!</v>
      </c>
      <c r="Z19" s="39"/>
    </row>
    <row r="20" spans="1:26" ht="15.75" thickBot="1" x14ac:dyDescent="0.3">
      <c r="A20" s="42"/>
      <c r="B20" s="43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26" t="s">
        <v>61</v>
      </c>
      <c r="U20" s="25"/>
      <c r="V20" s="25"/>
      <c r="W20" s="25" t="e">
        <f>(VLOOKUP(U20,Datos!$A$2:$B$6,2)*VLOOKUP(V20,Datos!$E$2:$F$4,2))</f>
        <v>#N/A</v>
      </c>
      <c r="X20" s="45"/>
      <c r="Y20" s="47"/>
      <c r="Z20" s="39"/>
    </row>
    <row r="21" spans="1:26" ht="15.75" thickBot="1" x14ac:dyDescent="0.3">
      <c r="A21" s="40" t="s">
        <v>63</v>
      </c>
      <c r="B21" s="41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>
        <f t="shared" ref="S21" si="3">(C21*($C$16/100))+(D21*($D$16/100))+(E21*($E$16/100))+(F21*($F$16/100))+(G21*($G$16/100))+($H$17*(H20/100))+(I21*($I$16/100))+(J21*($J$16/100))+(K21*($K$16/100))+(L21*($L$16/100))+(M21*($M$16/100))+(N21*($N$16/100))+(O21*($O$16/100))+(P21*($P$16/100))+(Q21*($Q$16/100))+(R21*($R$16/100))</f>
        <v>0</v>
      </c>
      <c r="T21" s="25" t="s">
        <v>60</v>
      </c>
      <c r="U21" s="25"/>
      <c r="V21" s="25"/>
      <c r="W21" s="25" t="e">
        <f>(VLOOKUP(U21,Datos!$A$2:$B$6,2)*VLOOKUP(V21,Datos!$E$2:$F$4,2))</f>
        <v>#N/A</v>
      </c>
      <c r="X21" s="44" t="e">
        <f t="shared" ref="X21" si="4">1/((IF(ISNUMBER(W21),W21,0)+IF(ISNUMBER(W22),W22,0))/COUNTIF(W21:W22,"&gt;0"))</f>
        <v>#DIV/0!</v>
      </c>
      <c r="Y21" s="46" t="e">
        <f t="shared" ref="Y21" si="5">(S21+X21)/2</f>
        <v>#DIV/0!</v>
      </c>
      <c r="Z21" s="39"/>
    </row>
    <row r="22" spans="1:26" ht="15.75" thickBot="1" x14ac:dyDescent="0.3">
      <c r="A22" s="42"/>
      <c r="B22" s="43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26" t="s">
        <v>61</v>
      </c>
      <c r="U22" s="25"/>
      <c r="V22" s="25"/>
      <c r="W22" s="25" t="e">
        <f>(VLOOKUP(U22,Datos!$A$2:$B$6,2)*VLOOKUP(V22,Datos!$E$2:$F$4,2))</f>
        <v>#N/A</v>
      </c>
      <c r="X22" s="45"/>
      <c r="Y22" s="47"/>
      <c r="Z22" s="39"/>
    </row>
  </sheetData>
  <mergeCells count="77">
    <mergeCell ref="A12:W12"/>
    <mergeCell ref="A1:W1"/>
    <mergeCell ref="A2:W2"/>
    <mergeCell ref="A3:W3"/>
    <mergeCell ref="A4:W4"/>
    <mergeCell ref="A5:W5"/>
    <mergeCell ref="A6:W6"/>
    <mergeCell ref="A7:W7"/>
    <mergeCell ref="A8:W8"/>
    <mergeCell ref="A9:W9"/>
    <mergeCell ref="A10:W10"/>
    <mergeCell ref="A11:W11"/>
    <mergeCell ref="L17:L18"/>
    <mergeCell ref="A14:R14"/>
    <mergeCell ref="A15:B15"/>
    <mergeCell ref="A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S17:S18"/>
    <mergeCell ref="X17:X18"/>
    <mergeCell ref="Y17:Y18"/>
    <mergeCell ref="Z17:Z18"/>
    <mergeCell ref="A19:B20"/>
    <mergeCell ref="C19:C20"/>
    <mergeCell ref="D19:D20"/>
    <mergeCell ref="E19:E20"/>
    <mergeCell ref="F19:F20"/>
    <mergeCell ref="G19:G20"/>
    <mergeCell ref="M17:M18"/>
    <mergeCell ref="N17:N18"/>
    <mergeCell ref="O17:O18"/>
    <mergeCell ref="P17:P18"/>
    <mergeCell ref="Q17:Q18"/>
    <mergeCell ref="R17:R18"/>
    <mergeCell ref="S19:S20"/>
    <mergeCell ref="H19:H20"/>
    <mergeCell ref="I19:I20"/>
    <mergeCell ref="J19:J20"/>
    <mergeCell ref="K19:K20"/>
    <mergeCell ref="L19:L20"/>
    <mergeCell ref="M19:M20"/>
    <mergeCell ref="N21:N22"/>
    <mergeCell ref="X19:X20"/>
    <mergeCell ref="Y19:Y20"/>
    <mergeCell ref="Z19:Z20"/>
    <mergeCell ref="A21:B22"/>
    <mergeCell ref="C21:C22"/>
    <mergeCell ref="D21:D22"/>
    <mergeCell ref="E21:E22"/>
    <mergeCell ref="F21:F22"/>
    <mergeCell ref="G21:G22"/>
    <mergeCell ref="H21:H22"/>
    <mergeCell ref="N19:N20"/>
    <mergeCell ref="O19:O20"/>
    <mergeCell ref="P19:P20"/>
    <mergeCell ref="Q19:Q20"/>
    <mergeCell ref="R19:R20"/>
    <mergeCell ref="I21:I22"/>
    <mergeCell ref="J21:J22"/>
    <mergeCell ref="K21:K22"/>
    <mergeCell ref="L21:L22"/>
    <mergeCell ref="M21:M22"/>
    <mergeCell ref="Y21:Y22"/>
    <mergeCell ref="Z21:Z22"/>
    <mergeCell ref="O21:O22"/>
    <mergeCell ref="P21:P22"/>
    <mergeCell ref="Q21:Q22"/>
    <mergeCell ref="R21:R22"/>
    <mergeCell ref="S21:S22"/>
    <mergeCell ref="X21:X2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Datos!$E$2:$E$4</xm:f>
          </x14:formula1>
          <xm:sqref>V17:V22</xm:sqref>
        </x14:dataValidation>
        <x14:dataValidation type="list" allowBlank="1" showInputMessage="1" showErrorMessage="1">
          <x14:formula1>
            <xm:f>Datos!$A$2:$A$6</xm:f>
          </x14:formula1>
          <xm:sqref>U17:U22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26" sqref="H26"/>
    </sheetView>
  </sheetViews>
  <sheetFormatPr baseColWidth="10" defaultRowHeight="15" x14ac:dyDescent="0.25"/>
  <cols>
    <col min="1" max="1" width="14.28515625" bestFit="1" customWidth="1"/>
    <col min="2" max="2" width="3" bestFit="1" customWidth="1"/>
    <col min="3" max="3" width="14.28515625" customWidth="1"/>
    <col min="4" max="4" width="2.85546875" bestFit="1" customWidth="1"/>
    <col min="5" max="5" width="8.140625" bestFit="1" customWidth="1"/>
    <col min="6" max="6" width="2.85546875" bestFit="1" customWidth="1"/>
  </cols>
  <sheetData>
    <row r="1" spans="1:6" x14ac:dyDescent="0.25">
      <c r="A1" s="27" t="s">
        <v>64</v>
      </c>
      <c r="B1" s="28" t="s">
        <v>65</v>
      </c>
      <c r="E1" s="27" t="s">
        <v>64</v>
      </c>
      <c r="F1" s="27" t="s">
        <v>65</v>
      </c>
    </row>
    <row r="2" spans="1:6" x14ac:dyDescent="0.25">
      <c r="A2" t="s">
        <v>66</v>
      </c>
      <c r="B2">
        <v>10</v>
      </c>
      <c r="E2" t="s">
        <v>67</v>
      </c>
      <c r="F2">
        <v>3</v>
      </c>
    </row>
    <row r="3" spans="1:6" x14ac:dyDescent="0.25">
      <c r="A3" t="s">
        <v>68</v>
      </c>
      <c r="B3">
        <v>30</v>
      </c>
      <c r="E3" t="s">
        <v>69</v>
      </c>
      <c r="F3">
        <v>1</v>
      </c>
    </row>
    <row r="4" spans="1:6" x14ac:dyDescent="0.25">
      <c r="A4" t="s">
        <v>70</v>
      </c>
      <c r="B4">
        <v>50</v>
      </c>
      <c r="E4" t="s">
        <v>71</v>
      </c>
      <c r="F4">
        <v>2</v>
      </c>
    </row>
    <row r="5" spans="1:6" x14ac:dyDescent="0.25">
      <c r="A5" t="s">
        <v>72</v>
      </c>
      <c r="B5">
        <v>70</v>
      </c>
    </row>
    <row r="6" spans="1:6" x14ac:dyDescent="0.25">
      <c r="A6" t="s">
        <v>73</v>
      </c>
      <c r="B6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C584E4-BC22-4FB9-8C34-FF343D751E79}"/>
</file>

<file path=customXml/itemProps2.xml><?xml version="1.0" encoding="utf-8"?>
<ds:datastoreItem xmlns:ds="http://schemas.openxmlformats.org/officeDocument/2006/customXml" ds:itemID="{55AFCD71-BCB8-4CB7-9E8F-E4D3B8B1E2D8}"/>
</file>

<file path=customXml/itemProps3.xml><?xml version="1.0" encoding="utf-8"?>
<ds:datastoreItem xmlns:ds="http://schemas.openxmlformats.org/officeDocument/2006/customXml" ds:itemID="{6F05D61B-B0C9-4693-B981-EB60B2AEB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SolucciónTécnica</vt:lpstr>
      <vt:lpstr>DecisiónSoluciónTécnica</vt:lpstr>
      <vt:lpstr>AlternativasDeSolución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Myriam Soria García</dc:creator>
  <cp:lastModifiedBy>jaramillo</cp:lastModifiedBy>
  <dcterms:created xsi:type="dcterms:W3CDTF">2014-04-03T21:58:31Z</dcterms:created>
  <dcterms:modified xsi:type="dcterms:W3CDTF">2015-10-09T18:29:10Z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90845b1a-dbc6-4c42-a668-efee878628cd</vt:lpwstr>
  </property>
  <property fmtid="{D5CDD505-2E9C-101B-9397-08002B2CF9AE}" pid="3" name="ContentTypeId">
    <vt:lpwstr>0x010100B2D219275D74CE47B1974BAB465C0BA5</vt:lpwstr>
  </property>
  <property fmtid="{D5CDD505-2E9C-101B-9397-08002B2CF9AE}" pid="4" name="WorkbookGuid">
    <vt:lpwstr>01fb1f5b-6af1-4655-8ee1-70aac3c1df15</vt:lpwstr>
  </property>
</Properties>
</file>