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Jefatura\Proyectos Internos\Proyectos UTL\ProyectosCMMI\Generales\"/>
    </mc:Choice>
  </mc:AlternateContent>
  <bookViews>
    <workbookView xWindow="0" yWindow="0" windowWidth="20490" windowHeight="7455" tabRatio="840"/>
  </bookViews>
  <sheets>
    <sheet name="MétricasProyecto" sheetId="47" r:id="rId1"/>
    <sheet name="Acciones" sheetId="38" r:id="rId2"/>
    <sheet name="Desviaciones" sheetId="30" r:id="rId3"/>
    <sheet name="PlanComunicaciones" sheetId="32" r:id="rId4"/>
    <sheet name="PlanDatos" sheetId="33" r:id="rId5"/>
    <sheet name="PlanInvolucrados" sheetId="34" r:id="rId6"/>
    <sheet name="PlanRecursos" sheetId="35" r:id="rId7"/>
    <sheet name="PlanRiesgos" sheetId="45" r:id="rId8"/>
    <sheet name="Estrategia y Manejo de Riesgos" sheetId="43" r:id="rId9"/>
    <sheet name="Históricos" sheetId="44" r:id="rId10"/>
    <sheet name="Datos" sheetId="42" r:id="rId11"/>
  </sheets>
  <externalReferences>
    <externalReference r:id="rId12"/>
  </externalReferences>
  <definedNames>
    <definedName name="_xlnm._FilterDatabase" localSheetId="5" hidden="1">PlanInvolucrados!$B$5:$G$18</definedName>
  </definedNames>
  <calcPr calcId="152511"/>
</workbook>
</file>

<file path=xl/calcChain.xml><?xml version="1.0" encoding="utf-8"?>
<calcChain xmlns="http://schemas.openxmlformats.org/spreadsheetml/2006/main">
  <c r="D53" i="47" l="1"/>
  <c r="K79" i="47" l="1"/>
  <c r="G79" i="47" l="1"/>
  <c r="D79" i="47"/>
  <c r="C79" i="47"/>
  <c r="E79" i="47"/>
  <c r="F79" i="47"/>
  <c r="C26" i="47"/>
  <c r="H79" i="47"/>
  <c r="I79" i="47"/>
  <c r="J79" i="47"/>
  <c r="L79" i="47"/>
  <c r="C8" i="45"/>
  <c r="D8" i="45"/>
  <c r="C9" i="45"/>
  <c r="D9" i="45"/>
  <c r="C10" i="45"/>
  <c r="D10" i="45"/>
  <c r="C11" i="45"/>
  <c r="D11" i="45"/>
  <c r="C12" i="45"/>
  <c r="D12" i="45"/>
  <c r="C13" i="45"/>
  <c r="D13" i="45"/>
  <c r="C14" i="45"/>
  <c r="D14" i="45"/>
  <c r="C15" i="45"/>
  <c r="D15" i="45"/>
  <c r="C16" i="45"/>
  <c r="D16" i="45"/>
  <c r="C17" i="45"/>
  <c r="D17" i="45"/>
  <c r="C18" i="45"/>
  <c r="D18" i="45"/>
  <c r="C19" i="45"/>
  <c r="D19" i="45"/>
  <c r="C20" i="45"/>
  <c r="D20" i="45"/>
  <c r="C21" i="45"/>
  <c r="D21" i="45"/>
  <c r="C22" i="45"/>
  <c r="D22" i="45"/>
  <c r="C23" i="45"/>
  <c r="D23" i="45"/>
  <c r="C24" i="45"/>
  <c r="D24" i="45"/>
  <c r="C25" i="45"/>
  <c r="D25" i="45"/>
  <c r="C26" i="45"/>
  <c r="D26" i="45"/>
  <c r="C27" i="45"/>
  <c r="D27" i="45"/>
  <c r="C28" i="45"/>
  <c r="D28" i="45"/>
  <c r="C7" i="45"/>
  <c r="D7" i="45"/>
  <c r="K19" i="45"/>
  <c r="L19" i="45"/>
  <c r="R19" i="45"/>
  <c r="K8" i="45"/>
  <c r="L8" i="45"/>
  <c r="K9" i="45"/>
  <c r="L9" i="45"/>
  <c r="R9" i="45"/>
  <c r="K10" i="45"/>
  <c r="L10" i="45"/>
  <c r="K11" i="45"/>
  <c r="L11" i="45"/>
  <c r="R11" i="45"/>
  <c r="K12" i="45"/>
  <c r="L12" i="45"/>
  <c r="K13" i="45"/>
  <c r="L13" i="45"/>
  <c r="R13" i="45"/>
  <c r="K14" i="45"/>
  <c r="L14" i="45"/>
  <c r="K15" i="45"/>
  <c r="L15" i="45"/>
  <c r="R15" i="45"/>
  <c r="K16" i="45"/>
  <c r="L16" i="45"/>
  <c r="K17" i="45"/>
  <c r="L17" i="45"/>
  <c r="R17" i="45"/>
  <c r="K18" i="45"/>
  <c r="L18" i="45"/>
  <c r="K20" i="45"/>
  <c r="L20" i="45"/>
  <c r="R20" i="45"/>
  <c r="K21" i="45"/>
  <c r="L21" i="45"/>
  <c r="K22" i="45"/>
  <c r="L22" i="45"/>
  <c r="R22" i="45"/>
  <c r="K23" i="45"/>
  <c r="L23" i="45"/>
  <c r="K24" i="45"/>
  <c r="L24" i="45"/>
  <c r="R24" i="45"/>
  <c r="K25" i="45"/>
  <c r="L25" i="45"/>
  <c r="K26" i="45"/>
  <c r="L26" i="45"/>
  <c r="R26" i="45"/>
  <c r="K27" i="45"/>
  <c r="L27" i="45"/>
  <c r="K28" i="45"/>
  <c r="L28" i="45"/>
  <c r="R28" i="45"/>
  <c r="K7" i="45"/>
  <c r="L7" i="45"/>
  <c r="C43" i="43"/>
  <c r="C42" i="43"/>
  <c r="C41" i="43"/>
  <c r="C40" i="43"/>
  <c r="C39" i="43"/>
  <c r="C38" i="43"/>
  <c r="E38" i="43"/>
  <c r="F38" i="43"/>
  <c r="E39" i="43"/>
  <c r="F39" i="43"/>
  <c r="E40" i="43"/>
  <c r="F40" i="43"/>
  <c r="E41" i="43"/>
  <c r="F41" i="43"/>
  <c r="E42" i="43"/>
  <c r="F42" i="43"/>
  <c r="E43" i="43"/>
  <c r="F43" i="43"/>
  <c r="D38" i="43"/>
  <c r="D39" i="43"/>
  <c r="D40" i="43"/>
  <c r="D41" i="43"/>
  <c r="D42" i="43"/>
  <c r="D43" i="43"/>
  <c r="Q8" i="30"/>
  <c r="S8" i="30"/>
  <c r="S9" i="30"/>
  <c r="S10" i="30"/>
  <c r="S11" i="30"/>
  <c r="S12" i="30"/>
  <c r="T12" i="30"/>
  <c r="S13" i="30"/>
  <c r="S14" i="30"/>
  <c r="S15" i="30"/>
  <c r="S16" i="30"/>
  <c r="T16" i="30"/>
  <c r="S17" i="30"/>
  <c r="S18" i="30"/>
  <c r="S19" i="30"/>
  <c r="T19" i="30"/>
  <c r="S20" i="30"/>
  <c r="T20" i="30"/>
  <c r="S21" i="30"/>
  <c r="S22" i="30"/>
  <c r="T22" i="30"/>
  <c r="S23" i="30"/>
  <c r="S24" i="30"/>
  <c r="T24" i="30"/>
  <c r="S25" i="30"/>
  <c r="T25" i="30"/>
  <c r="S26" i="30"/>
  <c r="S27" i="30"/>
  <c r="T27" i="30"/>
  <c r="S28" i="30"/>
  <c r="T28" i="30"/>
  <c r="S29" i="30"/>
  <c r="Q9" i="30"/>
  <c r="R9" i="30"/>
  <c r="Q10" i="30"/>
  <c r="Q11" i="30"/>
  <c r="R11" i="30"/>
  <c r="Q12" i="30"/>
  <c r="R12" i="30"/>
  <c r="Q13" i="30"/>
  <c r="Q14" i="30"/>
  <c r="R14" i="30"/>
  <c r="Q15" i="30"/>
  <c r="Q16" i="30"/>
  <c r="R16" i="30"/>
  <c r="Q17" i="30"/>
  <c r="R17" i="30"/>
  <c r="Q18" i="30"/>
  <c r="Q19" i="30"/>
  <c r="R19" i="30"/>
  <c r="Q20" i="30"/>
  <c r="R20" i="30"/>
  <c r="Q21" i="30"/>
  <c r="Q22" i="30"/>
  <c r="R22" i="30"/>
  <c r="Q23" i="30"/>
  <c r="Q24" i="30"/>
  <c r="R24" i="30"/>
  <c r="Q25" i="30"/>
  <c r="R25" i="30"/>
  <c r="Q26" i="30"/>
  <c r="Q27" i="30"/>
  <c r="R27" i="30"/>
  <c r="Q28" i="30"/>
  <c r="R28" i="30"/>
  <c r="Q29" i="30"/>
  <c r="I9" i="30"/>
  <c r="J9" i="30"/>
  <c r="I10" i="30"/>
  <c r="J10" i="30"/>
  <c r="I11" i="30"/>
  <c r="J11" i="30"/>
  <c r="I12" i="30"/>
  <c r="J12" i="30"/>
  <c r="I13" i="30"/>
  <c r="J13" i="30"/>
  <c r="I14" i="30"/>
  <c r="J14" i="30"/>
  <c r="I15" i="30"/>
  <c r="J15" i="30"/>
  <c r="I16" i="30"/>
  <c r="J16" i="30"/>
  <c r="I17" i="30"/>
  <c r="J17" i="30"/>
  <c r="I18" i="30"/>
  <c r="J18" i="30"/>
  <c r="I19" i="30"/>
  <c r="J19" i="30"/>
  <c r="I20" i="30"/>
  <c r="J20" i="30"/>
  <c r="I21" i="30"/>
  <c r="J21" i="30"/>
  <c r="I22" i="30"/>
  <c r="J22" i="30"/>
  <c r="I23" i="30"/>
  <c r="J23" i="30"/>
  <c r="I24" i="30"/>
  <c r="J24" i="30"/>
  <c r="I25" i="30"/>
  <c r="J25" i="30"/>
  <c r="I26" i="30"/>
  <c r="J26" i="30"/>
  <c r="I27" i="30"/>
  <c r="J27" i="30"/>
  <c r="I28" i="30"/>
  <c r="J28" i="30"/>
  <c r="I29" i="30"/>
  <c r="J29" i="30"/>
  <c r="I8" i="30"/>
  <c r="T9" i="30"/>
  <c r="T10" i="30"/>
  <c r="T11" i="30"/>
  <c r="T13" i="30"/>
  <c r="T14" i="30"/>
  <c r="T15" i="30"/>
  <c r="T17" i="30"/>
  <c r="T18" i="30"/>
  <c r="T21" i="30"/>
  <c r="T23" i="30"/>
  <c r="T26" i="30"/>
  <c r="T29" i="30"/>
  <c r="R10" i="30"/>
  <c r="R13" i="30"/>
  <c r="R15" i="30"/>
  <c r="R18" i="30"/>
  <c r="R21" i="30"/>
  <c r="R23" i="30"/>
  <c r="R26" i="30"/>
  <c r="R29" i="30"/>
  <c r="T8" i="30"/>
  <c r="M14" i="45"/>
  <c r="M16" i="45"/>
  <c r="M18" i="45"/>
  <c r="M20" i="45"/>
  <c r="R21" i="45"/>
  <c r="M22" i="45"/>
  <c r="R23" i="45"/>
  <c r="M24" i="45"/>
  <c r="R25" i="45"/>
  <c r="R27" i="45"/>
  <c r="M21" i="45"/>
  <c r="R18" i="45"/>
  <c r="M27" i="45"/>
  <c r="M26" i="45"/>
  <c r="M23" i="45"/>
  <c r="M19" i="45"/>
  <c r="M15" i="45"/>
  <c r="R14" i="45"/>
  <c r="M28" i="45"/>
  <c r="R16" i="45"/>
  <c r="M25" i="45"/>
  <c r="M17" i="45"/>
  <c r="R10" i="45"/>
  <c r="R12" i="45"/>
  <c r="M8" i="45"/>
  <c r="R8" i="45"/>
  <c r="M13" i="45"/>
  <c r="M12" i="45"/>
  <c r="M11" i="45"/>
  <c r="M9" i="45"/>
  <c r="M10" i="45"/>
  <c r="R8" i="30"/>
  <c r="J8" i="30"/>
  <c r="J36" i="34"/>
  <c r="J35" i="34"/>
  <c r="J34" i="34"/>
  <c r="J33" i="34"/>
  <c r="J32" i="34"/>
  <c r="J31" i="34"/>
  <c r="J30" i="34"/>
  <c r="J29" i="34"/>
  <c r="J28" i="34"/>
  <c r="J27" i="34"/>
  <c r="J26" i="34"/>
  <c r="J18" i="34"/>
  <c r="J17" i="34"/>
  <c r="J16" i="34"/>
  <c r="J15" i="34"/>
  <c r="J14" i="34"/>
  <c r="J13" i="34"/>
  <c r="J12" i="34"/>
  <c r="J11" i="34"/>
  <c r="J10" i="34"/>
  <c r="J9" i="34"/>
  <c r="J8" i="34"/>
  <c r="M7" i="45"/>
  <c r="R7" i="45"/>
</calcChain>
</file>

<file path=xl/comments1.xml><?xml version="1.0" encoding="utf-8"?>
<comments xmlns="http://schemas.openxmlformats.org/spreadsheetml/2006/main">
  <authors>
    <author>Celula</author>
    <author>Myriam Soria García</author>
    <author>jaramillo</author>
    <author>Sunallí González</author>
  </authors>
  <commentList>
    <comment ref="A5" authorId="0" shapeId="0">
      <text>
        <r>
          <rPr>
            <sz val="9"/>
            <color indexed="81"/>
            <rFont val="Tahoma"/>
            <family val="2"/>
          </rPr>
          <t>Aquí se registran las acciones a seguir en un proyecto, pueden ser preventivas o correctivas.
Estas acciones se deberán reflejar en el plan, esto puede ser calendario, PlanDatos, PlanComunicaciones, entre otros.</t>
        </r>
      </text>
    </comment>
    <comment ref="B5" authorId="0" shapeId="0">
      <text>
        <r>
          <rPr>
            <sz val="9"/>
            <color indexed="81"/>
            <rFont val="Tahoma"/>
            <family val="2"/>
          </rPr>
          <t>Aquí se registran las acciones a seguir en un proyecto, pueden ser preventivas o correctivas.
Estas acciones se deberán reflejar en el plan, esto puede ser calendario, PlanDatos, PlanComunicaciones, entre otros.</t>
        </r>
      </text>
    </comment>
    <comment ref="A6" authorId="1" shapeId="0">
      <text>
        <r>
          <rPr>
            <sz val="9"/>
            <color indexed="81"/>
            <rFont val="Tahoma"/>
            <family val="2"/>
          </rPr>
          <t xml:space="preserve">Añadir una  fila nueva por cada acción (ACXX). </t>
        </r>
      </text>
    </comment>
    <comment ref="B6" authorId="1" shapeId="0">
      <text>
        <r>
          <rPr>
            <sz val="9"/>
            <color indexed="81"/>
            <rFont val="Tahoma"/>
            <family val="2"/>
          </rPr>
          <t>ID del origen de la acción.
Puede ser:
Desviación (ID)
Riesgo (ID)
Defecto (ID)
No Conformidades (ID)
Inconsistencias (ID)
Hallazgos (ID)
Entre otros (Se pone el nombre del activo)</t>
        </r>
      </text>
    </comment>
    <comment ref="C6" authorId="1" shapeId="0">
      <text>
        <r>
          <rPr>
            <sz val="9"/>
            <color indexed="81"/>
            <rFont val="Tahoma"/>
            <family val="2"/>
          </rPr>
          <t>Análisis para determinar la acción correcta en caso de existir mas de una opción utilizar un DAR</t>
        </r>
      </text>
    </comment>
    <comment ref="D6" authorId="1" shapeId="0">
      <text>
        <r>
          <rPr>
            <sz val="9"/>
            <color indexed="81"/>
            <rFont val="Tahoma"/>
            <family val="2"/>
          </rPr>
          <t xml:space="preserve">Cuáles son las actividades que se deben realizar para corregir el evento.
</t>
        </r>
        <r>
          <rPr>
            <b/>
            <sz val="9"/>
            <color indexed="81"/>
            <rFont val="Tahoma"/>
            <family val="2"/>
          </rPr>
          <t>Nota:</t>
        </r>
        <r>
          <rPr>
            <sz val="9"/>
            <color indexed="81"/>
            <rFont val="Tahoma"/>
            <family val="2"/>
          </rPr>
          <t xml:space="preserve"> Cuando la solución está fuera del alcance del líder de proyecto, indicar “escalamiento”.</t>
        </r>
      </text>
    </comment>
    <comment ref="E6" authorId="1" shapeId="0">
      <text>
        <r>
          <rPr>
            <sz val="9"/>
            <color indexed="81"/>
            <rFont val="Tahoma"/>
            <family val="2"/>
          </rPr>
          <t>Responsable de ejecutar las actividades de la acción.
Poner el id del involucrado.</t>
        </r>
      </text>
    </comment>
    <comment ref="F6" authorId="2" shapeId="0">
      <text>
        <r>
          <rPr>
            <sz val="9"/>
            <color indexed="81"/>
            <rFont val="Tahoma"/>
            <family val="2"/>
          </rPr>
          <t>Agregar cual sería la afectación que pueden tener otros proyectos en caso de ejecutar la acción.
NA si no aplica</t>
        </r>
      </text>
    </comment>
    <comment ref="G6" authorId="2" shapeId="0">
      <text>
        <r>
          <rPr>
            <sz val="9"/>
            <color indexed="81"/>
            <rFont val="Tahoma"/>
            <family val="2"/>
          </rPr>
          <t>Fecha de registro de la acción</t>
        </r>
      </text>
    </comment>
    <comment ref="H6" authorId="3" shapeId="0">
      <text>
        <r>
          <rPr>
            <sz val="9"/>
            <color indexed="81"/>
            <rFont val="Tahoma"/>
            <family val="2"/>
          </rPr>
          <t>fecha planeada en que se debe aplicar la acción</t>
        </r>
      </text>
    </comment>
    <comment ref="I6" authorId="3" shapeId="0">
      <text>
        <r>
          <rPr>
            <sz val="9"/>
            <color indexed="81"/>
            <rFont val="Tahoma"/>
            <family val="2"/>
          </rPr>
          <t>fecha real en que se aplicó la acción</t>
        </r>
      </text>
    </comment>
    <comment ref="J6" authorId="1" shapeId="0">
      <text>
        <r>
          <rPr>
            <b/>
            <sz val="9"/>
            <color indexed="81"/>
            <rFont val="Tahoma"/>
            <family val="2"/>
          </rPr>
          <t>Registrada:</t>
        </r>
        <r>
          <rPr>
            <sz val="9"/>
            <color indexed="81"/>
            <rFont val="Tahoma"/>
            <family val="2"/>
          </rPr>
          <t>Al momento de registrarse.</t>
        </r>
        <r>
          <rPr>
            <b/>
            <sz val="9"/>
            <color indexed="81"/>
            <rFont val="Tahoma"/>
            <family val="2"/>
          </rPr>
          <t xml:space="preserve">
En proceso: </t>
        </r>
        <r>
          <rPr>
            <sz val="9"/>
            <color indexed="81"/>
            <rFont val="Tahoma"/>
            <family val="2"/>
          </rPr>
          <t>si se esta ejecuntando la acción.</t>
        </r>
        <r>
          <rPr>
            <b/>
            <sz val="9"/>
            <color indexed="81"/>
            <rFont val="Tahoma"/>
            <family val="2"/>
          </rPr>
          <t xml:space="preserve">
Terminado: </t>
        </r>
        <r>
          <rPr>
            <sz val="9"/>
            <color indexed="81"/>
            <rFont val="Tahoma"/>
            <family val="2"/>
          </rPr>
          <t>si ya se termino la acción</t>
        </r>
        <r>
          <rPr>
            <b/>
            <sz val="9"/>
            <color indexed="81"/>
            <rFont val="Tahoma"/>
            <family val="2"/>
          </rPr>
          <t xml:space="preserve">
Cancelado: </t>
        </r>
        <r>
          <rPr>
            <sz val="9"/>
            <color indexed="81"/>
            <rFont val="Tahoma"/>
            <family val="2"/>
          </rPr>
          <t xml:space="preserve">si se cancela la acción
</t>
        </r>
      </text>
    </comment>
    <comment ref="K6" authorId="1" shapeId="0">
      <text>
        <r>
          <rPr>
            <sz val="9"/>
            <color indexed="81"/>
            <rFont val="Tahoma"/>
            <family val="2"/>
          </rPr>
          <t>Resultado de la acción: 
Funcionó
No funcionó
Se recomienda que en caso de que la acción no funcione, se registre una nueva acción.</t>
        </r>
      </text>
    </comment>
    <comment ref="L6" authorId="1" shapeId="0">
      <text>
        <r>
          <rPr>
            <sz val="9"/>
            <color indexed="81"/>
            <rFont val="Tahoma"/>
            <family val="2"/>
          </rPr>
          <t>Describir los resultados obtenidos de la acción</t>
        </r>
      </text>
    </comment>
  </commentList>
</comments>
</file>

<file path=xl/comments2.xml><?xml version="1.0" encoding="utf-8"?>
<comments xmlns="http://schemas.openxmlformats.org/spreadsheetml/2006/main">
  <authors>
    <author>Celula</author>
    <author>jaramillo</author>
    <author>Sunallí González</author>
  </authors>
  <commentList>
    <comment ref="A5" authorId="0" shapeId="0">
      <text>
        <r>
          <rPr>
            <sz val="9"/>
            <color indexed="81"/>
            <rFont val="Tahoma"/>
            <family val="2"/>
          </rPr>
          <t xml:space="preserve">Las desviaciones son para registrar todo cambio del plan. 
Estas desviaciones pueden provenir por un cambio, riesgos, involucrados, calendario o cualquier otro de los planes.
</t>
        </r>
      </text>
    </comment>
    <comment ref="A6" authorId="1" shapeId="0">
      <text>
        <r>
          <rPr>
            <sz val="9"/>
            <color indexed="81"/>
            <rFont val="Tahoma"/>
            <family val="2"/>
          </rPr>
          <t>Registrar el ID de la desviación
DSXX</t>
        </r>
      </text>
    </comment>
    <comment ref="B6" authorId="2" shapeId="0">
      <text>
        <r>
          <rPr>
            <b/>
            <sz val="9"/>
            <color indexed="81"/>
            <rFont val="Tahoma"/>
            <family val="2"/>
          </rPr>
          <t xml:space="preserve">Interno: </t>
        </r>
        <r>
          <rPr>
            <sz val="9"/>
            <color indexed="81"/>
            <rFont val="Tahoma"/>
            <family val="2"/>
          </rPr>
          <t xml:space="preserve">Cuando es por parte del equipo interno
</t>
        </r>
        <r>
          <rPr>
            <b/>
            <sz val="9"/>
            <color indexed="81"/>
            <rFont val="Tahoma"/>
            <family val="2"/>
          </rPr>
          <t xml:space="preserve">Externo: </t>
        </r>
        <r>
          <rPr>
            <sz val="9"/>
            <color indexed="81"/>
            <rFont val="Tahoma"/>
            <family val="2"/>
          </rPr>
          <t>Cuando es por parte del cliente u origen externo al equipo.</t>
        </r>
      </text>
    </comment>
    <comment ref="C6" authorId="2" shapeId="0">
      <text>
        <r>
          <rPr>
            <sz val="9"/>
            <color indexed="81"/>
            <rFont val="Tahoma"/>
            <family val="2"/>
          </rPr>
          <t>En qué etapa del ciclo de vida se presenta la desviación. (Incluir número de iteración de ser necesario).</t>
        </r>
      </text>
    </comment>
    <comment ref="G6" authorId="2" shapeId="0">
      <text>
        <r>
          <rPr>
            <sz val="9"/>
            <color indexed="81"/>
            <rFont val="Tahoma"/>
            <family val="2"/>
          </rPr>
          <t>La desviación de esfuerzo indica cuánto se está desviando el proyecto respecto a esfuerzo</t>
        </r>
      </text>
    </comment>
    <comment ref="K6" authorId="2" shapeId="0">
      <text>
        <r>
          <rPr>
            <sz val="9"/>
            <color indexed="81"/>
            <rFont val="Tahoma"/>
            <family val="2"/>
          </rPr>
          <t>La desviación de duración indica cuánto se está desviando un proyecto respecto a la duración de actividades</t>
        </r>
      </text>
    </comment>
    <comment ref="U6" authorId="2" shapeId="0">
      <text>
        <r>
          <rPr>
            <sz val="9"/>
            <color indexed="81"/>
            <rFont val="Tahoma"/>
            <family val="2"/>
          </rPr>
          <t>Documentar qué actividades se realizarán para corregir la desviación. 
Si el impacto es de muy bajo a medio, describir las actividades que solventarán la desviación. 
Si el impacto es alto o mayor, indicar el ID de Acción.
Cuando la desviación sea interna, podría generar una solicitud de cambio para solicitar la autorización del cliente.</t>
        </r>
      </text>
    </comment>
    <comment ref="V6" authorId="2" shapeId="0">
      <text>
        <r>
          <rPr>
            <sz val="9"/>
            <color indexed="81"/>
            <rFont val="Tahoma"/>
            <family val="2"/>
          </rPr>
          <t xml:space="preserve">En corrección: Se esta realizando un plan para controlar la desviación. 
Cerrada: se ha aplicado algún plan para controlar la desviación.
Cancelada: Deja de ser desviación.
</t>
        </r>
      </text>
    </comment>
    <comment ref="W6" authorId="2" shapeId="0">
      <text>
        <r>
          <rPr>
            <sz val="9"/>
            <color indexed="81"/>
            <rFont val="Tahoma"/>
            <family val="2"/>
          </rPr>
          <t>Fecha de la última actualización de la desviación</t>
        </r>
      </text>
    </comment>
    <comment ref="G7" authorId="2" shapeId="0">
      <text>
        <r>
          <rPr>
            <sz val="9"/>
            <color indexed="81"/>
            <rFont val="Tahoma"/>
            <family val="2"/>
          </rPr>
          <t>Colocar el esfuerzo total en horas del proyecto antes de hacer los ajustes de la desviación.
Extraer del Calendario.</t>
        </r>
      </text>
    </comment>
    <comment ref="H7" authorId="2" shapeId="0">
      <text>
        <r>
          <rPr>
            <sz val="9"/>
            <color indexed="81"/>
            <rFont val="Tahoma"/>
            <family val="2"/>
          </rPr>
          <t>Colocar esfuerzo en horas luego de hacer los ajustes según la desviación.
Extraer de Calendario.</t>
        </r>
      </text>
    </comment>
    <comment ref="I7" authorId="2" shapeId="0">
      <text>
        <r>
          <rPr>
            <sz val="9"/>
            <color indexed="81"/>
            <rFont val="Tahoma"/>
            <family val="2"/>
          </rPr>
          <t xml:space="preserve">Qué porcentaje se está desviando el proyecto respecto a lo planeado en esfuerzo
</t>
        </r>
      </text>
    </comment>
    <comment ref="J7" authorId="2" shapeId="0">
      <text>
        <r>
          <rPr>
            <sz val="9"/>
            <color indexed="81"/>
            <rFont val="Tahoma"/>
            <family val="2"/>
          </rPr>
          <t>1% a 15 % - Muy bajo -&gt; No Significativa
11% a 20% - bajo -&gt; No Significativa
21% a 30% - Medio -&gt; No significativa
31% a 75% - Alto -&gt; Significativa. Aplicar acción correctiva.
Más de 75% - Critico -&gt; Significativa. Aplicar acción correctiva.</t>
        </r>
      </text>
    </comment>
    <comment ref="K7" authorId="2" shapeId="0">
      <text>
        <r>
          <rPr>
            <sz val="9"/>
            <color indexed="81"/>
            <rFont val="Tahoma"/>
            <family val="2"/>
          </rPr>
          <t>Colocar la fecha inicial planeada antes de hacer los ajustes de la desviación.
Extraer del Calendario</t>
        </r>
      </text>
    </comment>
    <comment ref="L7" authorId="2" shapeId="0">
      <text>
        <r>
          <rPr>
            <sz val="9"/>
            <color indexed="81"/>
            <rFont val="Tahoma"/>
            <family val="2"/>
          </rPr>
          <t>Colocar la fecha final planeada antes de hacer los ajustes de la desviación.
Extraer del Calendario</t>
        </r>
      </text>
    </comment>
    <comment ref="M7" authorId="2" shapeId="0">
      <text>
        <r>
          <rPr>
            <sz val="9"/>
            <color indexed="81"/>
            <rFont val="Tahoma"/>
            <family val="2"/>
          </rPr>
          <t>Colocar la fecha inicial real luego de hacer los ajustes según la desviación.
Extraer de Calendario.</t>
        </r>
      </text>
    </comment>
    <comment ref="N7" authorId="2" shapeId="0">
      <text>
        <r>
          <rPr>
            <sz val="9"/>
            <color indexed="81"/>
            <rFont val="Tahoma"/>
            <family val="2"/>
          </rPr>
          <t>Colocar la fecha final real luego de hacer los ajustes según la desviación.
Extraer de Calendario.</t>
        </r>
      </text>
    </comment>
    <comment ref="O7" authorId="0" shapeId="0">
      <text>
        <r>
          <rPr>
            <sz val="9"/>
            <color indexed="81"/>
            <rFont val="Tahoma"/>
            <family val="2"/>
          </rPr>
          <t>Tomar de los días de duración total prevista del proyecto del documento Calendario</t>
        </r>
      </text>
    </comment>
    <comment ref="P7" authorId="0" shapeId="0">
      <text>
        <r>
          <rPr>
            <sz val="9"/>
            <color indexed="81"/>
            <rFont val="Tahoma"/>
            <family val="2"/>
          </rPr>
          <t xml:space="preserve">Colocar sólo los días hábiles de desviación
</t>
        </r>
      </text>
    </comment>
    <comment ref="Q7" authorId="2" shapeId="0">
      <text>
        <r>
          <rPr>
            <sz val="9"/>
            <color indexed="81"/>
            <rFont val="Tahoma"/>
            <family val="2"/>
          </rPr>
          <t>Qué porcentaje se está desviando el proyecto respecto a lo planeado en duración</t>
        </r>
      </text>
    </comment>
    <comment ref="R7" authorId="2" shapeId="0">
      <text>
        <r>
          <rPr>
            <sz val="9"/>
            <color indexed="81"/>
            <rFont val="Tahoma"/>
            <family val="2"/>
          </rPr>
          <t>1% a 15 % - Muy bajo -&gt; No Significativa
11% a 20% - bajo -&gt; No Significativa
21% a 30% - Medio -&gt; No significativa
31% a 75% - Alto -&gt; Significativa. Aplicar acción correctiva.
Más de 75% - Critico -&gt; Significativa. Aplicar acción correctiva.</t>
        </r>
      </text>
    </comment>
    <comment ref="S7" authorId="2" shapeId="0">
      <text>
        <r>
          <rPr>
            <sz val="9"/>
            <color indexed="81"/>
            <rFont val="Tahoma"/>
            <family val="2"/>
          </rPr>
          <t>Qué porcentaje se está desviando el proyecto respecto a lo planeado en días</t>
        </r>
      </text>
    </comment>
    <comment ref="T7" authorId="2" shapeId="0">
      <text>
        <r>
          <rPr>
            <sz val="9"/>
            <color indexed="81"/>
            <rFont val="Tahoma"/>
            <family val="2"/>
          </rPr>
          <t>1% a 5 % - Muy bajo -&gt; No Significativa
6% a 10% - bajo -&gt; No Significativa
11% a 15% - Medio -&gt; No significativa
16% a 40% - Alto -&gt; Significativa. Aplicar acción correctiva.
Más de 40% - Critico -&gt; Significativa. Aplicar acción correctiva.</t>
        </r>
      </text>
    </comment>
  </commentList>
</comments>
</file>

<file path=xl/comments3.xml><?xml version="1.0" encoding="utf-8"?>
<comments xmlns="http://schemas.openxmlformats.org/spreadsheetml/2006/main">
  <authors>
    <author>jaramillo</author>
    <author>Sunallí González</author>
    <author>TOSHIBA</author>
  </authors>
  <commentList>
    <comment ref="A6" authorId="0" shapeId="0">
      <text>
        <r>
          <rPr>
            <sz val="9"/>
            <color indexed="81"/>
            <rFont val="Tahoma"/>
            <family val="2"/>
          </rPr>
          <t>Tipo de reuniones que se tendran que llevar a cabo durante el proyecto</t>
        </r>
      </text>
    </comment>
    <comment ref="B6" authorId="0" shapeId="0">
      <text>
        <r>
          <rPr>
            <sz val="9"/>
            <color indexed="81"/>
            <rFont val="Tahoma"/>
            <family val="2"/>
          </rPr>
          <t>Periodo en que se estarán llevando a cabo las reuniones.</t>
        </r>
      </text>
    </comment>
    <comment ref="C6" authorId="0" shapeId="0">
      <text>
        <r>
          <rPr>
            <sz val="9"/>
            <color indexed="81"/>
            <rFont val="Tahoma"/>
            <family val="2"/>
          </rPr>
          <t>Tipo de comunicación 
Presencial 
Remota</t>
        </r>
      </text>
    </comment>
    <comment ref="D6" authorId="0" shapeId="0">
      <text>
        <r>
          <rPr>
            <b/>
            <sz val="8"/>
            <color indexed="81"/>
            <rFont val="Tahoma"/>
            <family val="2"/>
          </rPr>
          <t>Si el tipo es presencial:</t>
        </r>
        <r>
          <rPr>
            <sz val="8"/>
            <color indexed="81"/>
            <rFont val="Tahoma"/>
            <family val="2"/>
          </rPr>
          <t xml:space="preserve"> 
Agregar lugar y ubicación física donde se llevaran a cabo las reuniones  además del  equipo necesario para poder realizarla de manera efectiva.
</t>
        </r>
        <r>
          <rPr>
            <b/>
            <sz val="8"/>
            <color indexed="81"/>
            <rFont val="Tahoma"/>
            <family val="2"/>
          </rPr>
          <t>Ejemplo:</t>
        </r>
        <r>
          <rPr>
            <sz val="8"/>
            <color indexed="81"/>
            <rFont val="Tahoma"/>
            <family val="2"/>
          </rPr>
          <t xml:space="preserve">
Edificio F, Planta baja, Oficina de contabilidad.
Equipo necesario: proyector, equipo de computo, impresora, etc.
</t>
        </r>
        <r>
          <rPr>
            <b/>
            <sz val="8"/>
            <color indexed="81"/>
            <rFont val="Tahoma"/>
            <family val="2"/>
          </rPr>
          <t xml:space="preserve">Si el tipo es remota: </t>
        </r>
        <r>
          <rPr>
            <sz val="8"/>
            <color indexed="81"/>
            <rFont val="Tahoma"/>
            <family val="2"/>
          </rPr>
          <t>agregar medio u herramienta por la cual se llevará a cabo la reunión de manera efectiva.
Ejemplo:
telefono, Skype, Google Hangout, www.gotomeeting.es/webinar</t>
        </r>
      </text>
    </comment>
    <comment ref="E6" authorId="0" shapeId="0">
      <text>
        <r>
          <rPr>
            <sz val="9"/>
            <color indexed="81"/>
            <rFont val="Tahoma"/>
            <family val="2"/>
          </rPr>
          <t>Causas por las cuales se podría omitir o cancelar alguna reunión.</t>
        </r>
      </text>
    </comment>
    <comment ref="F6" authorId="1" shapeId="0">
      <text>
        <r>
          <rPr>
            <sz val="9"/>
            <color indexed="81"/>
            <rFont val="Tahoma"/>
            <family val="2"/>
          </rPr>
          <t>Agregar ID's de involucrados</t>
        </r>
      </text>
    </comment>
    <comment ref="G6" authorId="2" shapeId="0">
      <text>
        <r>
          <rPr>
            <sz val="8"/>
            <color indexed="81"/>
            <rFont val="Tahoma"/>
            <family val="2"/>
          </rPr>
          <t xml:space="preserve">ID de Involucrado responsable de realizar la reunión / comunicación
</t>
        </r>
      </text>
    </comment>
  </commentList>
</comments>
</file>

<file path=xl/comments4.xml><?xml version="1.0" encoding="utf-8"?>
<comments xmlns="http://schemas.openxmlformats.org/spreadsheetml/2006/main">
  <authors>
    <author>CMA</author>
    <author>jaramillo</author>
  </authors>
  <commentList>
    <comment ref="A6" authorId="0" shapeId="0">
      <text>
        <r>
          <rPr>
            <sz val="8"/>
            <color indexed="81"/>
            <rFont val="Tahoma"/>
            <family val="2"/>
          </rPr>
          <t xml:space="preserve">Clave del documento entregado por el cliente
(DCXX)
</t>
        </r>
      </text>
    </comment>
    <comment ref="B6" authorId="0" shapeId="0">
      <text>
        <r>
          <rPr>
            <sz val="8"/>
            <color indexed="81"/>
            <rFont val="Tahoma"/>
            <family val="2"/>
          </rPr>
          <t xml:space="preserve">
Nombre del documento</t>
        </r>
      </text>
    </comment>
    <comment ref="C6" authorId="0" shapeId="0">
      <text>
        <r>
          <rPr>
            <sz val="8"/>
            <color indexed="81"/>
            <rFont val="Tahoma"/>
            <family val="2"/>
          </rPr>
          <t xml:space="preserve">
Descripción del contenido del documento</t>
        </r>
      </text>
    </comment>
    <comment ref="D6" authorId="0" shapeId="0">
      <text>
        <r>
          <rPr>
            <sz val="8"/>
            <color indexed="81"/>
            <rFont val="Tahoma"/>
            <family val="2"/>
          </rPr>
          <t>Tipo de formato: 
Papel
Electrónico, especificar qué tipo de programa puede consultarlo</t>
        </r>
      </text>
    </comment>
    <comment ref="E6" authorId="0" shapeId="0">
      <text>
        <r>
          <rPr>
            <sz val="8"/>
            <color indexed="81"/>
            <rFont val="Tahoma"/>
            <family val="2"/>
          </rPr>
          <t>Compromiso donde se establece el tipo de uso del documento</t>
        </r>
      </text>
    </comment>
    <comment ref="F6" authorId="0" shapeId="0">
      <text>
        <r>
          <rPr>
            <b/>
            <sz val="8"/>
            <color indexed="81"/>
            <rFont val="Tahoma"/>
            <family val="2"/>
          </rPr>
          <t>Libre:</t>
        </r>
        <r>
          <rPr>
            <sz val="8"/>
            <color indexed="81"/>
            <rFont val="Tahoma"/>
            <family val="2"/>
          </rPr>
          <t xml:space="preserve"> Cualquier persona puede tener acceso al documento
</t>
        </r>
        <r>
          <rPr>
            <b/>
            <sz val="8"/>
            <color indexed="81"/>
            <rFont val="Tahoma"/>
            <family val="2"/>
          </rPr>
          <t>Confidencial:</t>
        </r>
        <r>
          <rPr>
            <sz val="8"/>
            <color indexed="81"/>
            <rFont val="Tahoma"/>
            <family val="2"/>
          </rPr>
          <t xml:space="preserve"> Sólo las personas que autoricen el cliente y el proveedor de requerimientos pueden acceder al documento. Puede contener datos moderadamente reelevantes.
</t>
        </r>
        <r>
          <rPr>
            <b/>
            <sz val="8"/>
            <color indexed="81"/>
            <rFont val="Tahoma"/>
            <family val="2"/>
          </rPr>
          <t>Exclusivo:</t>
        </r>
        <r>
          <rPr>
            <sz val="8"/>
            <color indexed="81"/>
            <rFont val="Tahoma"/>
            <family val="2"/>
          </rPr>
          <t xml:space="preserve"> Sólo el líder puede acceder al documento.  Los datos son altamente relevantes y delicados
Este nivel de confidencialidad lo debe definir el cliente y/o el proveedor de requerimientos</t>
        </r>
      </text>
    </comment>
    <comment ref="G6" authorId="0" shapeId="0">
      <text>
        <r>
          <rPr>
            <sz val="8"/>
            <color indexed="81"/>
            <rFont val="Tahoma"/>
            <family val="2"/>
          </rPr>
          <t>Ubicación del documento: Física y/o Electrónica.
En el caso de SubVersion colocar toda la ruta del documento, ejeplo:
https://10.16.42.147/svn/1501_Proyecto/10. DocumentosCliente/10.2 Documentos</t>
        </r>
      </text>
    </comment>
    <comment ref="H6" authorId="0" shapeId="0">
      <text>
        <r>
          <rPr>
            <sz val="8"/>
            <color indexed="81"/>
            <rFont val="Tahoma"/>
            <family val="2"/>
          </rPr>
          <t xml:space="preserve">Fecha en la que el cliente  entrega el documento.
</t>
        </r>
      </text>
    </comment>
    <comment ref="I6" authorId="0" shapeId="0">
      <text>
        <r>
          <rPr>
            <sz val="8"/>
            <color indexed="81"/>
            <rFont val="Tahoma"/>
            <family val="2"/>
          </rPr>
          <t>Fecha en la que se tiene que regresar o eliminar el documento.
Puede ser NA</t>
        </r>
      </text>
    </comment>
    <comment ref="J6" authorId="0" shapeId="0">
      <text>
        <r>
          <rPr>
            <sz val="8"/>
            <color indexed="81"/>
            <rFont val="Tahoma"/>
            <family val="2"/>
          </rPr>
          <t>Responsable del documento. Es la persona encargada de asegurar la integridad, confidencialidad y protección del documento.
Si el cliente, dirección o líder de producción no asigna el responsable, deberá ser el líder de proyecto.
 Ingresar ID de involucrado.</t>
        </r>
      </text>
    </comment>
    <comment ref="K6" authorId="0" shapeId="0">
      <text>
        <r>
          <rPr>
            <sz val="8"/>
            <color indexed="81"/>
            <rFont val="Tahoma"/>
            <family val="2"/>
          </rPr>
          <t xml:space="preserve">Listar id involucrados con acceso al documento, en caso de ser de nivel </t>
        </r>
        <r>
          <rPr>
            <i/>
            <sz val="8"/>
            <color indexed="81"/>
            <rFont val="Tahoma"/>
            <family val="2"/>
          </rPr>
          <t>Libre</t>
        </r>
        <r>
          <rPr>
            <sz val="8"/>
            <color indexed="81"/>
            <rFont val="Tahoma"/>
            <family val="2"/>
          </rPr>
          <t xml:space="preserve"> agregar la palabra "Todos"
</t>
        </r>
      </text>
    </comment>
    <comment ref="M6" authorId="0" shapeId="0">
      <text>
        <r>
          <rPr>
            <sz val="8"/>
            <color indexed="81"/>
            <rFont val="Tahoma"/>
            <family val="2"/>
          </rPr>
          <t>En caso de existir riesgo con el documento, agregarID del riesgo asociado. 
Puede ser NA</t>
        </r>
      </text>
    </comment>
    <comment ref="N6" authorId="0" shapeId="0">
      <text>
        <r>
          <rPr>
            <sz val="8"/>
            <color indexed="81"/>
            <rFont val="Tahoma"/>
            <family val="2"/>
          </rPr>
          <t>ID del requerimiento al que se relaciona el documento.
Puedes ser NA</t>
        </r>
      </text>
    </comment>
    <comment ref="O6" authorId="0" shapeId="0">
      <text>
        <r>
          <rPr>
            <sz val="8"/>
            <color indexed="81"/>
            <rFont val="Tahoma"/>
            <family val="2"/>
          </rPr>
          <t xml:space="preserve">En qué status se encuentra el documento
</t>
        </r>
        <r>
          <rPr>
            <b/>
            <sz val="8"/>
            <color indexed="81"/>
            <rFont val="Tahoma"/>
            <family val="2"/>
          </rPr>
          <t xml:space="preserve">Planeado: </t>
        </r>
        <r>
          <rPr>
            <sz val="8"/>
            <color indexed="81"/>
            <rFont val="Tahoma"/>
            <family val="2"/>
          </rPr>
          <t xml:space="preserve">si aun no se entrega
</t>
        </r>
        <r>
          <rPr>
            <b/>
            <sz val="8"/>
            <color indexed="81"/>
            <rFont val="Tahoma"/>
            <family val="2"/>
          </rPr>
          <t>Recibido:</t>
        </r>
        <r>
          <rPr>
            <sz val="8"/>
            <color indexed="81"/>
            <rFont val="Tahoma"/>
            <family val="2"/>
          </rPr>
          <t xml:space="preserve"> si ya se recibió
</t>
        </r>
        <r>
          <rPr>
            <b/>
            <sz val="8"/>
            <color indexed="81"/>
            <rFont val="Tahoma"/>
            <family val="2"/>
          </rPr>
          <t xml:space="preserve">Regresado: </t>
        </r>
        <r>
          <rPr>
            <sz val="8"/>
            <color indexed="81"/>
            <rFont val="Tahoma"/>
            <family val="2"/>
          </rPr>
          <t>si ya se regreso en caso de que aplique</t>
        </r>
      </text>
    </comment>
    <comment ref="P6" authorId="1" shapeId="0">
      <text>
        <r>
          <rPr>
            <sz val="8"/>
            <color indexed="81"/>
            <rFont val="Tahoma"/>
            <family val="2"/>
          </rPr>
          <t>Ultima fecha en la que se ha modificado el registro del documento</t>
        </r>
      </text>
    </comment>
  </commentList>
</comments>
</file>

<file path=xl/comments5.xml><?xml version="1.0" encoding="utf-8"?>
<comments xmlns="http://schemas.openxmlformats.org/spreadsheetml/2006/main">
  <authors>
    <author>Sunallí González</author>
    <author>TOSHIBA</author>
    <author>jaramillo</author>
  </authors>
  <commentList>
    <comment ref="A6" authorId="0" shapeId="0">
      <text>
        <r>
          <rPr>
            <sz val="9"/>
            <color indexed="81"/>
            <rFont val="Tahoma"/>
            <family val="2"/>
          </rPr>
          <t xml:space="preserve">El ID de Involucrado está derivado de las iniciales del nombre completo de la persona. Pero puede ajustarse en caso necesario (repetido, palabras altisonantes, término incorrecto)
Por ejemplo:
Norma Griselda Reyes Ávila
</t>
        </r>
        <r>
          <rPr>
            <b/>
            <sz val="9"/>
            <color indexed="81"/>
            <rFont val="Tahoma"/>
            <family val="2"/>
          </rPr>
          <t xml:space="preserve">NGRA
</t>
        </r>
      </text>
    </comment>
    <comment ref="B6" authorId="0" shapeId="0">
      <text>
        <r>
          <rPr>
            <sz val="9"/>
            <color indexed="81"/>
            <rFont val="Tahoma"/>
            <family val="2"/>
          </rPr>
          <t>Tomar el nombre del rol de la cartera de proyectos.
Una persona puede asumir más de un rol. En este caso, deberá separarlo por enter.</t>
        </r>
      </text>
    </comment>
    <comment ref="C6" authorId="0" shapeId="0">
      <text>
        <r>
          <rPr>
            <sz val="9"/>
            <color indexed="81"/>
            <rFont val="Tahoma"/>
            <family val="2"/>
          </rPr>
          <t>Nombre completo de la persona</t>
        </r>
      </text>
    </comment>
    <comment ref="D6" authorId="0" shapeId="0">
      <text>
        <r>
          <rPr>
            <sz val="9"/>
            <color indexed="81"/>
            <rFont val="Tahoma"/>
            <family val="2"/>
          </rPr>
          <t>Correo electrónico oficial</t>
        </r>
      </text>
    </comment>
    <comment ref="H6" authorId="0" shapeId="0">
      <text>
        <r>
          <rPr>
            <sz val="9"/>
            <color indexed="81"/>
            <rFont val="Tahoma"/>
            <family val="2"/>
          </rPr>
          <t>Capacidad de afección al proyecto.
Se refiere a que tanto pueden tomar decisiones sobre el proyecto.
1. Nulo nivel de decisión. Estos involucrados no pueden decidir sobre el curso del proyecto.
2. Bajo nivel de decisión. Tienen injerencia en algunas actividades que tengan que ver con su desarrollo.
3. Medio nivel de decisión. Pueden tomar decisiones sobre el proyecto, también pueden sugerir a cambios en el plan.
4. Alto nivel de decisión. Pueden decidir el cambiar o quitar actividades.
5. Poder total sobre proyecto</t>
        </r>
      </text>
    </comment>
    <comment ref="I6" authorId="0" shapeId="0">
      <text>
        <r>
          <rPr>
            <sz val="9"/>
            <color indexed="81"/>
            <rFont val="Tahoma"/>
            <family val="2"/>
          </rPr>
          <t>Interés en el desarrollo del proyecto.
Se refiere a cuál es el interés en que se desarrolle el proyecto.
1. Muy bajo.  Son parte de sus actividades contractuales.
2. Bajo. Tiene poco interés en el desarrollo del proyecto.
3. Medio. Tiene interés en el desarrollo del proyecto.
4. Alto. El proyecto le traerá algún beneficio.
5. Muy alto.  Tiene la necesidad de que se desarrolle el proyecto en busca de un beneficio.</t>
        </r>
      </text>
    </comment>
    <comment ref="J6" authorId="0" shapeId="0">
      <text>
        <r>
          <rPr>
            <sz val="9"/>
            <color indexed="81"/>
            <rFont val="Tahoma"/>
            <family val="2"/>
          </rPr>
          <t>Los stakeholders con relevancia "Stakeholder Dominante" son aquellos que pueden afectar directamente el proyecto con aprobaciones, cambios o cancelaciones. Es importante mantener constantemente informado, pues de lo contrario, no se podría manejar el proyecto.
Los stakeholrdes con relevancia "Mantener Satisfecho" son aquellos que pueden ayudar al correcto desempeño del proyecto, sus aportaciones son reelevantes para el proyecto, sin embargo no tienen el poder te tomar decisiones.
Los stakeloders con reelevancia "mantener informado" son aquellos involucrados que colaboran para el proyecto y que es importante que conozcan cómo es el progreso del proyecto.
Los stakeholders de tipo mínimo esfuerzo, son aquellos que colaboran en el proyecto, pero su poder de decisión o afección en el  proyecto es mínimo, por lo tanto sólo se les debe incluir en asuntos principales.</t>
        </r>
      </text>
    </comment>
    <comment ref="K6" authorId="1" shapeId="0">
      <text>
        <r>
          <rPr>
            <sz val="8"/>
            <color indexed="81"/>
            <rFont val="Tahoma"/>
            <family val="2"/>
          </rPr>
          <t>Activo
Inactivo</t>
        </r>
      </text>
    </comment>
    <comment ref="L6" authorId="0" shapeId="0">
      <text>
        <r>
          <rPr>
            <sz val="9"/>
            <color indexed="81"/>
            <rFont val="Tahoma"/>
            <family val="2"/>
          </rPr>
          <t>Fecha en la que se registra al involucrado como parte del equipo de trabajo</t>
        </r>
      </text>
    </comment>
    <comment ref="M6" authorId="2" shapeId="0">
      <text>
        <r>
          <rPr>
            <sz val="9"/>
            <color indexed="81"/>
            <rFont val="Tahoma"/>
            <family val="2"/>
          </rPr>
          <t>Ultima fecha en la que se ha modificado el registro.</t>
        </r>
      </text>
    </comment>
    <comment ref="A24" authorId="0" shapeId="0">
      <text>
        <r>
          <rPr>
            <sz val="9"/>
            <color indexed="81"/>
            <rFont val="Tahoma"/>
            <family val="2"/>
          </rPr>
          <t xml:space="preserve">El ID de Involucrado está derivado de las iniciales del nombre completo de la persona.
Por ejemplo:
Norma Griselda Reyes Ávila
</t>
        </r>
        <r>
          <rPr>
            <b/>
            <sz val="9"/>
            <color indexed="81"/>
            <rFont val="Tahoma"/>
            <family val="2"/>
          </rPr>
          <t>NGRA</t>
        </r>
      </text>
    </comment>
    <comment ref="B24" authorId="0" shapeId="0">
      <text>
        <r>
          <rPr>
            <sz val="9"/>
            <color indexed="81"/>
            <rFont val="Tahoma"/>
            <family val="2"/>
          </rPr>
          <t xml:space="preserve">Una persona puede asumir más de un rol.
Los posibles roles pueden ser:
</t>
        </r>
        <r>
          <rPr>
            <b/>
            <sz val="9"/>
            <color indexed="81"/>
            <rFont val="Tahoma"/>
            <family val="2"/>
          </rPr>
          <t>Responsable de proyecto</t>
        </r>
        <r>
          <rPr>
            <sz val="9"/>
            <color indexed="81"/>
            <rFont val="Tahoma"/>
            <family val="2"/>
          </rPr>
          <t xml:space="preserve">. Es la persona que autoriza productos y entregables. Sólo puede existir uno para el proyecto.
</t>
        </r>
        <r>
          <rPr>
            <b/>
            <sz val="9"/>
            <color indexed="81"/>
            <rFont val="Tahoma"/>
            <family val="2"/>
          </rPr>
          <t>Proveedor de requerimientos</t>
        </r>
        <r>
          <rPr>
            <sz val="9"/>
            <color indexed="81"/>
            <rFont val="Tahoma"/>
            <family val="2"/>
          </rPr>
          <t xml:space="preserve">. Es quien da la información de las necesidades del sistema.
</t>
        </r>
        <r>
          <rPr>
            <b/>
            <sz val="9"/>
            <color indexed="81"/>
            <rFont val="Tahoma"/>
            <family val="2"/>
          </rPr>
          <t>Colaborador</t>
        </r>
        <r>
          <rPr>
            <sz val="9"/>
            <color indexed="81"/>
            <rFont val="Tahoma"/>
            <family val="2"/>
          </rPr>
          <t>. Son todas las personas que están involucradas en el proyecto. Las personas con este rol no pueden dar requerimientos ni cambios.</t>
        </r>
      </text>
    </comment>
    <comment ref="C24" authorId="0" shapeId="0">
      <text>
        <r>
          <rPr>
            <sz val="9"/>
            <color indexed="81"/>
            <rFont val="Tahoma"/>
            <family val="2"/>
          </rPr>
          <t>Nombre completo de la persona</t>
        </r>
      </text>
    </comment>
    <comment ref="D24" authorId="0" shapeId="0">
      <text>
        <r>
          <rPr>
            <sz val="9"/>
            <color indexed="81"/>
            <rFont val="Tahoma"/>
            <family val="2"/>
          </rPr>
          <t>Correo electrónico oficial</t>
        </r>
      </text>
    </comment>
    <comment ref="H24" authorId="0" shapeId="0">
      <text>
        <r>
          <rPr>
            <sz val="9"/>
            <color indexed="81"/>
            <rFont val="Tahoma"/>
            <family val="2"/>
          </rPr>
          <t>Capacidad de afección al proyecto</t>
        </r>
      </text>
    </comment>
    <comment ref="I24" authorId="0" shapeId="0">
      <text>
        <r>
          <rPr>
            <sz val="9"/>
            <color indexed="81"/>
            <rFont val="Tahoma"/>
            <family val="2"/>
          </rPr>
          <t>Interés en el desarrollo del proyecto</t>
        </r>
      </text>
    </comment>
    <comment ref="J24" authorId="0" shapeId="0">
      <text>
        <r>
          <rPr>
            <sz val="9"/>
            <color indexed="81"/>
            <rFont val="Tahoma"/>
            <family val="2"/>
          </rPr>
          <t>Los stakeholders con reelevancia "Stakeholder Dominante" son aquellos que pueden afectar directamente el proyecto con aprobaciones, cambios o cancelaciones. Es importante mantener constantemente informado, pues de lo contrario, no se podría manejar el proyecto.
Los stakeholrdes con reelevancia "Mantener Satisfecho" son aquellos que pueden ayudar al correcto desempeño del proyecto, sus aportaciones son reelevantes para el proyecto, sin embargo no tienen el poder te tomar decisiones.
Los stakeloders con reelevancia "mantener informado" son aquellos involucrados que colaboran para el proyecto y que es importante que conozcan cómo es el progreso del proyecto.
Los stakeholders de tipo mínimo esfuerzo, son aquellos que colaboran en el proyecto, pero su poder de decisión o afección en el  proyecto es mínimo, por lo tanto sólo se les debe incluir en asuntos principales.</t>
        </r>
      </text>
    </comment>
    <comment ref="K24" authorId="1" shapeId="0">
      <text>
        <r>
          <rPr>
            <sz val="8"/>
            <color indexed="81"/>
            <rFont val="Tahoma"/>
            <family val="2"/>
          </rPr>
          <t>Activo
Inactivo</t>
        </r>
      </text>
    </comment>
    <comment ref="L24" authorId="0" shapeId="0">
      <text>
        <r>
          <rPr>
            <sz val="9"/>
            <color indexed="81"/>
            <rFont val="Tahoma"/>
            <family val="2"/>
          </rPr>
          <t>Fecha en la que se registra al involucrado como parte del equipo de trabajo</t>
        </r>
      </text>
    </comment>
    <comment ref="M24" authorId="2" shapeId="0">
      <text>
        <r>
          <rPr>
            <sz val="9"/>
            <color indexed="81"/>
            <rFont val="Tahoma"/>
            <family val="2"/>
          </rPr>
          <t>Ultima fecha en la que se ha modificado el registro.</t>
        </r>
      </text>
    </comment>
  </commentList>
</comments>
</file>

<file path=xl/comments6.xml><?xml version="1.0" encoding="utf-8"?>
<comments xmlns="http://schemas.openxmlformats.org/spreadsheetml/2006/main">
  <authors>
    <author>jaramillo</author>
    <author>Sunallí González</author>
    <author>TOSHIBA</author>
    <author>CMA</author>
    <author>Admin</author>
  </authors>
  <commentList>
    <comment ref="A6" authorId="0" shapeId="0">
      <text>
        <r>
          <rPr>
            <sz val="9"/>
            <color indexed="81"/>
            <rFont val="Tahoma"/>
            <family val="2"/>
          </rPr>
          <t>Crear ID de Recurso 
(RCXX)</t>
        </r>
      </text>
    </comment>
    <comment ref="B6" authorId="1" shapeId="0">
      <text>
        <r>
          <rPr>
            <sz val="9"/>
            <color indexed="81"/>
            <rFont val="Tahoma"/>
            <family val="2"/>
          </rPr>
          <t>Agregar el ID de personas involucradas con el que se relaciona el recurso.
Aplica para recursos humanos y capacitación.</t>
        </r>
      </text>
    </comment>
    <comment ref="C6" authorId="2" shapeId="0">
      <text>
        <r>
          <rPr>
            <sz val="8"/>
            <color indexed="81"/>
            <rFont val="Tahoma"/>
            <family val="2"/>
          </rPr>
          <t xml:space="preserve">Nombre del recurso que se requiere.
Los recursos son todos aquellos elementos que son necesarios para el correcto desempeño del proyecto.
Dentro de recursos entran:
Instalaciones
Personal
Equipo de cómputo
Equipo especial
Outsorcing
Capactaciones
</t>
        </r>
      </text>
    </comment>
    <comment ref="D6" authorId="2" shapeId="0">
      <text>
        <r>
          <rPr>
            <sz val="8"/>
            <color indexed="81"/>
            <rFont val="Tahoma"/>
            <family val="2"/>
          </rPr>
          <t xml:space="preserve">Describa detalladamente cuáles con las características específicas del recurso. 
Es importante se plasmen todas las características, pues servirá como base para la planeación de los recursos, capacitaciones, adquisiciones, entre otros.
</t>
        </r>
      </text>
    </comment>
    <comment ref="E6" authorId="2" shapeId="0">
      <text>
        <r>
          <rPr>
            <sz val="8"/>
            <color indexed="81"/>
            <rFont val="Tahoma"/>
            <family val="2"/>
          </rPr>
          <t>Número o cantidad de recursos planeados para el proyecto</t>
        </r>
      </text>
    </comment>
    <comment ref="F6" authorId="3" shapeId="0">
      <text>
        <r>
          <rPr>
            <sz val="8"/>
            <color indexed="81"/>
            <rFont val="Tahoma"/>
            <family val="2"/>
          </rPr>
          <t>Si
No</t>
        </r>
      </text>
    </comment>
    <comment ref="G6" authorId="4" shapeId="0">
      <text>
        <r>
          <rPr>
            <sz val="9"/>
            <color indexed="81"/>
            <rFont val="Tahoma"/>
            <family val="2"/>
          </rPr>
          <t>Limite de obtención de recurso, esta fecha debe ser tomada del calendario.</t>
        </r>
      </text>
    </comment>
    <comment ref="H6" authorId="4" shapeId="0">
      <text>
        <r>
          <rPr>
            <sz val="9"/>
            <color indexed="81"/>
            <rFont val="Tahoma"/>
            <family val="2"/>
          </rPr>
          <t>Comentarios adicionales que se consideren importantes para el recurso</t>
        </r>
      </text>
    </comment>
    <comment ref="I6" authorId="4" shapeId="0">
      <text>
        <r>
          <rPr>
            <sz val="9"/>
            <color indexed="81"/>
            <rFont val="Tahoma"/>
            <family val="2"/>
          </rPr>
          <t>Fecha última realizada durante el rastreo</t>
        </r>
      </text>
    </comment>
    <comment ref="J6" authorId="3" shapeId="0">
      <text>
        <r>
          <rPr>
            <sz val="8"/>
            <color indexed="81"/>
            <rFont val="Tahoma"/>
            <family val="2"/>
          </rPr>
          <t>ID del riesgo asociado, sólo si aplica. En caso contrario, poner NA</t>
        </r>
      </text>
    </comment>
    <comment ref="K6" authorId="4" shapeId="0">
      <text>
        <r>
          <rPr>
            <b/>
            <sz val="8"/>
            <color indexed="81"/>
            <rFont val="Tahoma"/>
            <family val="2"/>
          </rPr>
          <t xml:space="preserve">Solicitado: 
</t>
        </r>
        <r>
          <rPr>
            <sz val="8"/>
            <color indexed="81"/>
            <rFont val="Tahoma"/>
            <family val="2"/>
          </rPr>
          <t xml:space="preserve">Se registró el recurso
</t>
        </r>
        <r>
          <rPr>
            <b/>
            <sz val="8"/>
            <color indexed="81"/>
            <rFont val="Tahoma"/>
            <family val="2"/>
          </rPr>
          <t xml:space="preserve">Activo:
</t>
        </r>
        <r>
          <rPr>
            <sz val="8"/>
            <color indexed="81"/>
            <rFont val="Tahoma"/>
            <family val="2"/>
          </rPr>
          <t xml:space="preserve">El recurso se aceptó para el proyecto
</t>
        </r>
        <r>
          <rPr>
            <b/>
            <sz val="8"/>
            <color indexed="81"/>
            <rFont val="Tahoma"/>
            <family val="2"/>
          </rPr>
          <t xml:space="preserve">Inactivo:
</t>
        </r>
        <r>
          <rPr>
            <sz val="8"/>
            <color indexed="81"/>
            <rFont val="Tahoma"/>
            <family val="2"/>
          </rPr>
          <t>El recurso ya no está en el proyecto</t>
        </r>
      </text>
    </comment>
  </commentList>
</comments>
</file>

<file path=xl/comments7.xml><?xml version="1.0" encoding="utf-8"?>
<comments xmlns="http://schemas.openxmlformats.org/spreadsheetml/2006/main">
  <authors>
    <author>Myriam Soria García</author>
    <author>zxavyer</author>
    <author>Celula</author>
    <author>jaramillo</author>
  </authors>
  <commentList>
    <comment ref="A1" authorId="0" shapeId="0">
      <text>
        <r>
          <rPr>
            <b/>
            <sz val="9"/>
            <color indexed="81"/>
            <rFont val="Tahoma"/>
            <family val="2"/>
          </rPr>
          <t>Myriam Soria García:</t>
        </r>
        <r>
          <rPr>
            <sz val="9"/>
            <color indexed="81"/>
            <rFont val="Tahoma"/>
            <family val="2"/>
          </rPr>
          <t xml:space="preserve">
Ir al histórico de riesgos para planearlos.
Planeado: Se identifica al inicio del proyecto.
No Planeado: Se presenta en el transcurso  del proyecto
</t>
        </r>
      </text>
    </comment>
    <comment ref="A5" authorId="1" shapeId="0">
      <text>
        <r>
          <rPr>
            <sz val="9"/>
            <color indexed="81"/>
            <rFont val="Tahoma"/>
            <family val="2"/>
          </rPr>
          <t>El id se compone de RI(Riesgo) y número consecutivo [RIXX]</t>
        </r>
      </text>
    </comment>
    <comment ref="B5" authorId="1" shapeId="0">
      <text>
        <r>
          <rPr>
            <sz val="9"/>
            <color indexed="81"/>
            <rFont val="Tahoma"/>
            <family val="2"/>
          </rPr>
          <t>Descripción del riesgo
Nota: revisar Historicos, si el riesgo ya esta registrado, copiar.
De lo contrario puede agregarlo.</t>
        </r>
      </text>
    </comment>
    <comment ref="C5" authorId="1" shapeId="0">
      <text>
        <r>
          <rPr>
            <sz val="9"/>
            <color indexed="81"/>
            <rFont val="Tahoma"/>
            <family val="2"/>
          </rPr>
          <t xml:space="preserve">Categoría, valor automático de la hoja de históricos, cuando no encuentra resultados, escribe la categoría e acuerdo a la definición en la pestaña </t>
        </r>
        <r>
          <rPr>
            <i/>
            <sz val="9"/>
            <color indexed="81"/>
            <rFont val="Tahoma"/>
            <family val="2"/>
          </rPr>
          <t>Datos</t>
        </r>
      </text>
    </comment>
    <comment ref="D5" authorId="1" shapeId="0">
      <text>
        <r>
          <rPr>
            <sz val="9"/>
            <color indexed="81"/>
            <rFont val="Tahoma"/>
            <family val="2"/>
          </rPr>
          <t>Tipo:
Interno, Externo</t>
        </r>
      </text>
    </comment>
    <comment ref="E5" authorId="2" shapeId="0">
      <text>
        <r>
          <rPr>
            <b/>
            <sz val="9"/>
            <color indexed="81"/>
            <rFont val="Tahoma"/>
            <family val="2"/>
          </rPr>
          <t>Desarrollo.</t>
        </r>
        <r>
          <rPr>
            <sz val="9"/>
            <color indexed="81"/>
            <rFont val="Tahoma"/>
            <family val="2"/>
          </rPr>
          <t xml:space="preserve"> Son los riesgos asociados a la construcción de los requerimientos y deberá relacionarse al requerimiento afectado.
</t>
        </r>
        <r>
          <rPr>
            <b/>
            <sz val="9"/>
            <color indexed="81"/>
            <rFont val="Tahoma"/>
            <family val="2"/>
          </rPr>
          <t>Administrativo.</t>
        </r>
        <r>
          <rPr>
            <sz val="9"/>
            <color indexed="81"/>
            <rFont val="Tahoma"/>
            <family val="2"/>
          </rPr>
          <t xml:space="preserve"> Son los riesgos asociados a la administración del proyecto.</t>
        </r>
      </text>
    </comment>
    <comment ref="F5" authorId="3" shapeId="0">
      <text>
        <r>
          <rPr>
            <sz val="9"/>
            <color indexed="81"/>
            <rFont val="Tahoma"/>
            <family val="2"/>
          </rPr>
          <t>Causa o actividad donde se detectó el riesgo</t>
        </r>
      </text>
    </comment>
    <comment ref="G5" authorId="1" shapeId="0">
      <text>
        <r>
          <rPr>
            <sz val="9"/>
            <color indexed="81"/>
            <rFont val="Tahoma"/>
            <family val="2"/>
          </rPr>
          <t>Etapa del ciclo de vida donde se identificó el riesgo</t>
        </r>
      </text>
    </comment>
    <comment ref="H5" authorId="1" shapeId="0">
      <text>
        <r>
          <rPr>
            <sz val="9"/>
            <color indexed="81"/>
            <rFont val="Tahoma"/>
            <family val="2"/>
          </rPr>
          <t>Etapa o actividad del proyecto donde se presenta el riesgo</t>
        </r>
      </text>
    </comment>
    <comment ref="I5" authorId="0" shapeId="0">
      <text>
        <r>
          <rPr>
            <sz val="9"/>
            <color indexed="81"/>
            <rFont val="Tahoma"/>
            <family val="2"/>
          </rPr>
          <t xml:space="preserve">A criterio del líder y equipo de trabajo cuál es el porcentaje de probabilidad de que se presente el riesgo
</t>
        </r>
      </text>
    </comment>
    <comment ref="J5" authorId="1" shapeId="0">
      <text>
        <r>
          <rPr>
            <sz val="9"/>
            <color indexed="81"/>
            <rFont val="Tahoma"/>
            <family val="2"/>
          </rPr>
          <t xml:space="preserve">En qué nivel puede afectar el proyecto, los valores pueden ser:
</t>
        </r>
        <r>
          <rPr>
            <b/>
            <sz val="9"/>
            <color indexed="81"/>
            <rFont val="Tahoma"/>
            <family val="2"/>
          </rPr>
          <t>Nulo</t>
        </r>
        <r>
          <rPr>
            <sz val="9"/>
            <color indexed="81"/>
            <rFont val="Tahoma"/>
            <family val="2"/>
          </rPr>
          <t xml:space="preserve"> = 0
</t>
        </r>
        <r>
          <rPr>
            <b/>
            <sz val="9"/>
            <color indexed="81"/>
            <rFont val="Tahoma"/>
            <family val="2"/>
          </rPr>
          <t>Bajo</t>
        </r>
        <r>
          <rPr>
            <sz val="9"/>
            <color indexed="81"/>
            <rFont val="Tahoma"/>
            <family val="2"/>
          </rPr>
          <t xml:space="preserve">    = 1
</t>
        </r>
        <r>
          <rPr>
            <b/>
            <sz val="9"/>
            <color indexed="81"/>
            <rFont val="Tahoma"/>
            <family val="2"/>
          </rPr>
          <t>Medio</t>
        </r>
        <r>
          <rPr>
            <sz val="9"/>
            <color indexed="81"/>
            <rFont val="Tahoma"/>
            <family val="2"/>
          </rPr>
          <t xml:space="preserve">  = 2
</t>
        </r>
        <r>
          <rPr>
            <b/>
            <sz val="9"/>
            <color indexed="81"/>
            <rFont val="Tahoma"/>
            <family val="2"/>
          </rPr>
          <t>Alto</t>
        </r>
        <r>
          <rPr>
            <sz val="9"/>
            <color indexed="81"/>
            <rFont val="Tahoma"/>
            <family val="2"/>
          </rPr>
          <t xml:space="preserve">    = 3
Para determinar cuál es el impacto de un riesgo, consultar la pestaña </t>
        </r>
        <r>
          <rPr>
            <i/>
            <sz val="9"/>
            <color indexed="81"/>
            <rFont val="Tahoma"/>
            <family val="2"/>
          </rPr>
          <t>Estrategia y Manejo de Riesgos</t>
        </r>
      </text>
    </comment>
    <comment ref="K5" authorId="0" shapeId="0">
      <text>
        <r>
          <rPr>
            <b/>
            <sz val="9"/>
            <color indexed="81"/>
            <rFont val="Tahoma"/>
            <family val="2"/>
          </rPr>
          <t>Severidad:</t>
        </r>
        <r>
          <rPr>
            <sz val="9"/>
            <color indexed="81"/>
            <rFont val="Tahoma"/>
            <family val="2"/>
          </rPr>
          <t xml:space="preserve"> La Severidad de un riesgo es el valor asignado al daño más probable que produciría si se materializa. 
Dicho valor es la multiplicación del impacto por la probabilidad.
</t>
        </r>
      </text>
    </comment>
    <comment ref="L5" authorId="1" shapeId="0">
      <text>
        <r>
          <rPr>
            <sz val="9"/>
            <color indexed="81"/>
            <rFont val="Tahoma"/>
            <family val="2"/>
          </rPr>
          <t xml:space="preserve">Se define automáticamente la prioridad en base a la severidad; Buscando el valor en la tabla de tratamiento de riesgo, de la pestaña Estrategia y Manejo de Riesgos. 
</t>
        </r>
      </text>
    </comment>
    <comment ref="M5" authorId="2" shapeId="0">
      <text>
        <r>
          <rPr>
            <sz val="9"/>
            <color indexed="81"/>
            <rFont val="Tahoma"/>
            <family val="2"/>
          </rPr>
          <t xml:space="preserve">Este valor debe registrarse en la herramienta QUEST dependiendo de la clasificación del riesgo:
</t>
        </r>
        <r>
          <rPr>
            <b/>
            <sz val="9"/>
            <color indexed="81"/>
            <rFont val="Tahoma"/>
            <family val="2"/>
          </rPr>
          <t>Desarrollo.</t>
        </r>
        <r>
          <rPr>
            <sz val="9"/>
            <color indexed="81"/>
            <rFont val="Tahoma"/>
            <family val="2"/>
          </rPr>
          <t xml:space="preserve"> Son los riesgos asociados a la construcción de los requerimientos y deberá relacionarse al requerimiento afectado.
</t>
        </r>
        <r>
          <rPr>
            <b/>
            <sz val="9"/>
            <color indexed="81"/>
            <rFont val="Tahoma"/>
            <family val="2"/>
          </rPr>
          <t>Administrativo.</t>
        </r>
        <r>
          <rPr>
            <sz val="9"/>
            <color indexed="81"/>
            <rFont val="Tahoma"/>
            <family val="2"/>
          </rPr>
          <t xml:space="preserve"> Son los riesgos asociados a la administración del proyecto.</t>
        </r>
      </text>
    </comment>
    <comment ref="N5" authorId="0" shapeId="0">
      <text>
        <r>
          <rPr>
            <sz val="9"/>
            <color indexed="81"/>
            <rFont val="Tahoma"/>
            <family val="2"/>
          </rPr>
          <t xml:space="preserve">Ir al histórico de riesgos para planearlos.
</t>
        </r>
        <r>
          <rPr>
            <b/>
            <sz val="9"/>
            <color indexed="81"/>
            <rFont val="Tahoma"/>
            <family val="2"/>
          </rPr>
          <t>Planeado:</t>
        </r>
        <r>
          <rPr>
            <sz val="9"/>
            <color indexed="81"/>
            <rFont val="Tahoma"/>
            <family val="2"/>
          </rPr>
          <t xml:space="preserve"> Se identifica al inicio del proyecto.
</t>
        </r>
        <r>
          <rPr>
            <b/>
            <sz val="9"/>
            <color indexed="81"/>
            <rFont val="Tahoma"/>
            <family val="2"/>
          </rPr>
          <t>No Planeado</t>
        </r>
        <r>
          <rPr>
            <sz val="9"/>
            <color indexed="81"/>
            <rFont val="Tahoma"/>
            <family val="2"/>
          </rPr>
          <t xml:space="preserve">: Se presenta en el transcurso  del proyecto
</t>
        </r>
      </text>
    </comment>
    <comment ref="O5" authorId="1" shapeId="0">
      <text>
        <r>
          <rPr>
            <sz val="9"/>
            <color indexed="81"/>
            <rFont val="Tahoma"/>
            <family val="2"/>
          </rPr>
          <t>Agregar los ID de las personas que estan relacionadas al riesgo.
Si el riesgo no tiene un involucrado relacionado, poner NA</t>
        </r>
      </text>
    </comment>
    <comment ref="P5" authorId="1" shapeId="0">
      <text>
        <r>
          <rPr>
            <sz val="9"/>
            <color indexed="81"/>
            <rFont val="Tahoma"/>
            <family val="2"/>
          </rPr>
          <t>Agregar ID de las personas del equipo desarrollador que es responsable de dar seguimiento al riesgo,  de preferencia que sea quien puede darse cuenta de manera más oportuna en caso de que el riesgo se presente, cambie su porcentaje de  probabilidad o impacto sobre el proyecto.</t>
        </r>
      </text>
    </comment>
    <comment ref="Q5" authorId="3" shapeId="0">
      <text>
        <r>
          <rPr>
            <sz val="9"/>
            <color indexed="81"/>
            <rFont val="Tahoma"/>
            <family val="2"/>
          </rPr>
          <t xml:space="preserve">Indicar el ID de la Acción o la acción a ejecutar. 
Cuando se genera una nueva acción deberá generarse un nuevo renglón y agrupar las filas que se relacionen
</t>
        </r>
      </text>
    </comment>
    <comment ref="R5" authorId="0" shapeId="0">
      <text>
        <r>
          <rPr>
            <sz val="9"/>
            <color indexed="81"/>
            <rFont val="Tahoma"/>
            <family val="2"/>
          </rPr>
          <t xml:space="preserve">Seguir la guía de estrategias en la pestaña </t>
        </r>
        <r>
          <rPr>
            <i/>
            <sz val="9"/>
            <color indexed="81"/>
            <rFont val="Tahoma"/>
            <family val="2"/>
          </rPr>
          <t>Estrategia y Manejo de Riesgos</t>
        </r>
      </text>
    </comment>
    <comment ref="T5" authorId="3" shapeId="0">
      <text>
        <r>
          <rPr>
            <sz val="9"/>
            <color indexed="81"/>
            <rFont val="Tahoma"/>
            <family val="2"/>
          </rPr>
          <t>Ultima fecha en que se le ha dado seguimiento al riesgo.</t>
        </r>
      </text>
    </comment>
    <comment ref="U5" authorId="3" shapeId="0">
      <text>
        <r>
          <rPr>
            <b/>
            <sz val="9"/>
            <color indexed="81"/>
            <rFont val="Tahoma"/>
            <family val="2"/>
          </rPr>
          <t xml:space="preserve">-Abierto: </t>
        </r>
        <r>
          <rPr>
            <sz val="9"/>
            <color indexed="81"/>
            <rFont val="Tahoma"/>
            <family val="2"/>
          </rPr>
          <t>Cuando esta planeado o identificado.</t>
        </r>
        <r>
          <rPr>
            <b/>
            <sz val="9"/>
            <color indexed="81"/>
            <rFont val="Tahoma"/>
            <family val="2"/>
          </rPr>
          <t xml:space="preserve">
-En Proceso: </t>
        </r>
        <r>
          <rPr>
            <sz val="9"/>
            <color indexed="81"/>
            <rFont val="Tahoma"/>
            <family val="2"/>
          </rPr>
          <t>Cuando el riesgo está dentro de la ventana de exposición o se presentó la contingencia.</t>
        </r>
        <r>
          <rPr>
            <b/>
            <sz val="9"/>
            <color indexed="81"/>
            <rFont val="Tahoma"/>
            <family val="2"/>
          </rPr>
          <t xml:space="preserve">
-Cerrado: </t>
        </r>
        <r>
          <rPr>
            <sz val="9"/>
            <color indexed="81"/>
            <rFont val="Tahoma"/>
            <family val="2"/>
          </rPr>
          <t>Cuando se termina la ventana de exposición, cuando ya ocurrio, cuando se transfirio, cuando se evito, cuando desaparecio.</t>
        </r>
      </text>
    </comment>
  </commentList>
</comments>
</file>

<file path=xl/comments8.xml><?xml version="1.0" encoding="utf-8"?>
<comments xmlns="http://schemas.openxmlformats.org/spreadsheetml/2006/main">
  <authors>
    <author>zxavyer</author>
  </authors>
  <commentList>
    <comment ref="L35" authorId="0" shapeId="0">
      <text>
        <r>
          <rPr>
            <b/>
            <sz val="9"/>
            <color indexed="81"/>
            <rFont val="Tahoma"/>
            <family val="2"/>
          </rPr>
          <t>zxavyer:</t>
        </r>
        <r>
          <rPr>
            <sz val="9"/>
            <color indexed="81"/>
            <rFont val="Tahoma"/>
            <family val="2"/>
          </rPr>
          <t xml:space="preserve">
Implica más trabajo pero no una desviasión significativa</t>
        </r>
      </text>
    </comment>
    <comment ref="L36" authorId="0" shapeId="0">
      <text>
        <r>
          <rPr>
            <b/>
            <sz val="9"/>
            <color indexed="81"/>
            <rFont val="Tahoma"/>
            <family val="2"/>
          </rPr>
          <t>zxavyer:</t>
        </r>
        <r>
          <rPr>
            <sz val="9"/>
            <color indexed="81"/>
            <rFont val="Tahoma"/>
            <family val="2"/>
          </rPr>
          <t xml:space="preserve">
Implica más trabajo pero no una desviasión significativa</t>
        </r>
      </text>
    </comment>
    <comment ref="L37" authorId="0" shapeId="0">
      <text>
        <r>
          <rPr>
            <b/>
            <sz val="9"/>
            <color indexed="81"/>
            <rFont val="Tahoma"/>
            <family val="2"/>
          </rPr>
          <t>zxavyer:</t>
        </r>
        <r>
          <rPr>
            <sz val="9"/>
            <color indexed="81"/>
            <rFont val="Tahoma"/>
            <family val="2"/>
          </rPr>
          <t xml:space="preserve">
Afecta uno de los parametros del proyecto(Costo, tiempo, calidad, alcance)</t>
        </r>
      </text>
    </comment>
    <comment ref="L38" authorId="0" shapeId="0">
      <text>
        <r>
          <rPr>
            <b/>
            <sz val="9"/>
            <color indexed="81"/>
            <rFont val="Tahoma"/>
            <family val="2"/>
          </rPr>
          <t>zxavyer:</t>
        </r>
        <r>
          <rPr>
            <sz val="9"/>
            <color indexed="81"/>
            <rFont val="Tahoma"/>
            <family val="2"/>
          </rPr>
          <t xml:space="preserve">
Puede detener el proyecto</t>
        </r>
      </text>
    </comment>
  </commentList>
</comments>
</file>

<file path=xl/sharedStrings.xml><?xml version="1.0" encoding="utf-8"?>
<sst xmlns="http://schemas.openxmlformats.org/spreadsheetml/2006/main" count="414" uniqueCount="307">
  <si>
    <t>PERIODICIDAD</t>
  </si>
  <si>
    <t>EXCEPCIONES</t>
  </si>
  <si>
    <t xml:space="preserve">Reunión interna de seguimiento y  avance </t>
  </si>
  <si>
    <t xml:space="preserve">Reunión externa de avance </t>
  </si>
  <si>
    <t>Entrega de reportes de actividades</t>
  </si>
  <si>
    <t>Resultados de evaluaciones de Asegurador de Calidad</t>
  </si>
  <si>
    <t xml:space="preserve">Compromisos de resolución de no conformidades </t>
  </si>
  <si>
    <t>Resultado de evaluación de Auditoria de la configuración</t>
  </si>
  <si>
    <t>PARTICIPANTES</t>
  </si>
  <si>
    <t>COMUNICACIONES</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</si>
  <si>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DESVIACIONES</t>
    </r>
    <r>
      <rPr>
        <sz val="10"/>
        <rFont val="Arial"/>
        <family val="2"/>
      </rPr>
      <t xml:space="preserve">
</t>
    </r>
  </si>
  <si>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COMUNICACIONES</t>
    </r>
    <r>
      <rPr>
        <sz val="10"/>
        <rFont val="Arial"/>
        <family val="2"/>
      </rPr>
      <t xml:space="preserve">
</t>
    </r>
  </si>
  <si>
    <t>ID</t>
  </si>
  <si>
    <t>RESPONSABLE</t>
  </si>
  <si>
    <t>FECHA DE REGISTRO</t>
  </si>
  <si>
    <t>OBSERVACIONES</t>
  </si>
  <si>
    <t>ORIGEN</t>
  </si>
  <si>
    <t>DESVIACIONES</t>
  </si>
  <si>
    <t>EQUIPO DE DESARROLLO</t>
  </si>
  <si>
    <t>EMAIL</t>
  </si>
  <si>
    <t xml:space="preserve">HORARIO DE OFICINA </t>
  </si>
  <si>
    <t>CELULAR</t>
  </si>
  <si>
    <t xml:space="preserve">RESPONSABLE DE EJECUCIÓN </t>
  </si>
  <si>
    <t>ROL</t>
  </si>
  <si>
    <t>NOMBRE</t>
  </si>
  <si>
    <t xml:space="preserve">TELÉFONO OFICINA Y EXT </t>
  </si>
  <si>
    <t>Interés</t>
  </si>
  <si>
    <t>Reelevancia</t>
  </si>
  <si>
    <t>Poder</t>
  </si>
  <si>
    <t>PODER</t>
  </si>
  <si>
    <t>INTERÉS</t>
  </si>
  <si>
    <t>REELEVANCIA</t>
  </si>
  <si>
    <t>ID COMPROMISO</t>
  </si>
  <si>
    <t>REUNIONES / COMUNICACIONES</t>
  </si>
  <si>
    <t>RECURSO</t>
  </si>
  <si>
    <t>SE CUENTA CON EL RECURSO</t>
  </si>
  <si>
    <t>ID RIESGO</t>
  </si>
  <si>
    <t>CANTIDAD  INICIAL</t>
  </si>
  <si>
    <t>CONTROL DE DOCUMENTOS</t>
  </si>
  <si>
    <t xml:space="preserve">DESCRIPCIÓN </t>
  </si>
  <si>
    <t>FORMATO</t>
  </si>
  <si>
    <t>UBICACIÓN</t>
  </si>
  <si>
    <t>FECHA DE ENTREGA</t>
  </si>
  <si>
    <t>FECHA DE REGRESO</t>
  </si>
  <si>
    <t>PERSONAS CON ACCESO</t>
  </si>
  <si>
    <t>NIVEL</t>
  </si>
  <si>
    <t>RELACIONADOS</t>
  </si>
  <si>
    <t xml:space="preserve">Responsable </t>
  </si>
  <si>
    <t>Fecha de Registro</t>
  </si>
  <si>
    <t>ID Origen</t>
  </si>
  <si>
    <t>Análisis</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</si>
  <si>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DATOS</t>
    </r>
    <r>
      <rPr>
        <sz val="10"/>
        <rFont val="Arial"/>
        <family val="2"/>
      </rPr>
      <t xml:space="preserve">
</t>
    </r>
  </si>
  <si>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INVOLUCRADOS</t>
    </r>
    <r>
      <rPr>
        <sz val="10"/>
        <rFont val="Arial"/>
        <family val="2"/>
      </rPr>
      <t xml:space="preserve">
</t>
    </r>
  </si>
  <si>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RECURSOS</t>
    </r>
    <r>
      <rPr>
        <sz val="10"/>
        <rFont val="Arial"/>
        <family val="2"/>
      </rPr>
      <t xml:space="preserve">
</t>
    </r>
  </si>
  <si>
    <t>Categorías</t>
  </si>
  <si>
    <t>Definición</t>
  </si>
  <si>
    <t>Administración(Recursos Humanos)</t>
  </si>
  <si>
    <t xml:space="preserve">Recursos Humanos, Contratos, Asignación de Horas, Pagos, </t>
  </si>
  <si>
    <t>Ambiente</t>
  </si>
  <si>
    <t>Riesgos ambientales fuera del ámbito del proyecto y del cliente.</t>
  </si>
  <si>
    <t>Cliente</t>
  </si>
  <si>
    <t>Todos los riesgos que tienen que ver por las modificaciones que realiza el cliente</t>
  </si>
  <si>
    <t>Equipo de trabajo</t>
  </si>
  <si>
    <t>Relacionado con capacitaciones, permisos del equipo de trabajo</t>
  </si>
  <si>
    <t>Infraestructura</t>
  </si>
  <si>
    <t>Relacionado con el área de soporte</t>
  </si>
  <si>
    <t>Legislativos(Normativas)</t>
  </si>
  <si>
    <t>Leyes, Normas, Políticas de la organización</t>
  </si>
  <si>
    <t>Procesos</t>
  </si>
  <si>
    <t>Relacionado con las etapas del proyecto de mejora(Definición, Pilotaje, Institucionalización)</t>
  </si>
  <si>
    <t>Proveedores</t>
  </si>
  <si>
    <t>Administración de proveedores, acuerdos de servicio, subcontrataciones, adquisiciones, plan de trabajo del proveedor</t>
  </si>
  <si>
    <t>Recursos Materiales</t>
  </si>
  <si>
    <t xml:space="preserve">Mobiliario, Área de trabajo, </t>
  </si>
  <si>
    <t>Tecnología</t>
  </si>
  <si>
    <t>Herramientas o tecnologías que se utilizan para desarrollar el proyecto</t>
  </si>
  <si>
    <t>Seguimiento+Mitigación+Contingencia</t>
  </si>
  <si>
    <t>Alta</t>
  </si>
  <si>
    <t>Seguimiento+Mitigación</t>
  </si>
  <si>
    <t>Media</t>
  </si>
  <si>
    <t>Seguimiento</t>
  </si>
  <si>
    <t>Baja</t>
  </si>
  <si>
    <t>Alto</t>
  </si>
  <si>
    <t>Medio</t>
  </si>
  <si>
    <t>Bajo</t>
  </si>
  <si>
    <t>Estrategía</t>
  </si>
  <si>
    <t>Prioridad</t>
  </si>
  <si>
    <t>a</t>
  </si>
  <si>
    <t>Severidad de</t>
  </si>
  <si>
    <t>Impacto(hr)</t>
  </si>
  <si>
    <t>Probabilidad</t>
  </si>
  <si>
    <t xml:space="preserve">Tratamiento del riesgo </t>
  </si>
  <si>
    <r>
      <t xml:space="preserve">Comunicación de riesgos:
</t>
    </r>
    <r>
      <rPr>
        <sz val="10"/>
        <rFont val="Arial"/>
        <family val="2"/>
      </rPr>
      <t>Todos los riesgos E</t>
    </r>
    <r>
      <rPr>
        <b/>
        <sz val="10"/>
        <rFont val="Arial"/>
        <family val="2"/>
      </rPr>
      <t>xternos</t>
    </r>
    <r>
      <rPr>
        <sz val="10"/>
        <rFont val="Arial"/>
        <family val="2"/>
      </rPr>
      <t xml:space="preserve"> son comunicados a: Cliente, líder de producción y dirección.
Todos los riesgos I</t>
    </r>
    <r>
      <rPr>
        <b/>
        <sz val="10"/>
        <rFont val="Arial"/>
        <family val="2"/>
      </rPr>
      <t>nternos</t>
    </r>
    <r>
      <rPr>
        <sz val="10"/>
        <rFont val="Arial"/>
        <family val="2"/>
      </rPr>
      <t xml:space="preserve"> son comunicados a: equipo de trabajo, líder de producción.
Todos los riesgos de </t>
    </r>
    <r>
      <rPr>
        <b/>
        <sz val="10"/>
        <rFont val="Arial"/>
        <family val="2"/>
      </rPr>
      <t>impacto alto</t>
    </r>
    <r>
      <rPr>
        <sz val="10"/>
        <rFont val="Arial"/>
        <family val="2"/>
      </rPr>
      <t xml:space="preserve"> se comunican a dirección.</t>
    </r>
  </si>
  <si>
    <r>
      <rPr>
        <b/>
        <sz val="10"/>
        <rFont val="Arial"/>
        <family val="2"/>
      </rPr>
      <t>Los estatus:</t>
    </r>
    <r>
      <rPr>
        <sz val="10"/>
        <rFont val="Arial"/>
        <family val="2"/>
      </rPr>
      <t xml:space="preserve"> de los riesgos se manejan mediante los siguientes criterios:
-Abierto: Cuando esta planeado o identificado, cuando esta siendo mitigado,cuando es aceptado o esta en seguimiento, 
-Cerrado: Cuando se termina la ventana de exposición, cuando ya ocurrio, cuando se transfirio, cuando se evito, cuando desaparecio.
</t>
    </r>
  </si>
  <si>
    <r>
      <t xml:space="preserve">Impacto: </t>
    </r>
    <r>
      <rPr>
        <sz val="10"/>
        <rFont val="Arial"/>
        <family val="2"/>
      </rPr>
      <t xml:space="preserve"> Es la magnitud del daño o  que puede llegar a generar el riesgo,  cuando el impacto es alto, el proceso de a seguir sin importar la probailidad se le dará una prioridad Alta, El impacto bajo implica más trabajo pero no una desviasión significativa, El impacto medio afecta uno de los parametros del proyecto(costo, tiempo, calidad, alcance), El impacto alto Puede detener el proyecto</t>
    </r>
  </si>
  <si>
    <t>Tiempo</t>
  </si>
  <si>
    <t>Calidad</t>
  </si>
  <si>
    <r>
      <rPr>
        <b/>
        <sz val="10"/>
        <rFont val="Arial"/>
        <family val="2"/>
      </rPr>
      <t>Severidad</t>
    </r>
    <r>
      <rPr>
        <sz val="10"/>
        <rFont val="Arial"/>
        <family val="2"/>
      </rPr>
      <t>: La Severidad de un riesgo es el valor asignado al daño más probable que produciría si se materializase. Dicho valor es la multiplicación del impacto por la probabilidad. cuando la severidad es alta, automanticamente se realiza.</t>
    </r>
  </si>
  <si>
    <t>Todos los riesgos a registrar son aquellas acciones o situaciones que afecten alguno de los 3 elementos del triangulo de la negociación (Tiempo, Costo, Calidad) mas sin embargo todos los riesgos son representados en esfuerzo.</t>
  </si>
  <si>
    <t>Costo</t>
  </si>
  <si>
    <t>Un riesgo es algo desconocido que, si se produce, afecta en forma negativa o positiva los objetivos del proyecto. Por lo tanto, un evento incierto puede ser algo bueno o algo malo.
El riesgo representa el impacto potencial de todas las amenazas u oportunidades que podrían afectar los logros de los objetivos del proyecto.</t>
  </si>
  <si>
    <t>Definición:</t>
  </si>
  <si>
    <t>Inestabilidad de requerimientos</t>
  </si>
  <si>
    <t>Ausentismo</t>
  </si>
  <si>
    <t>El cliente demora en responder</t>
  </si>
  <si>
    <t>Descripción de Efectividad</t>
  </si>
  <si>
    <t>Posibles Acciones Para Mitigar</t>
  </si>
  <si>
    <t>Tipo</t>
  </si>
  <si>
    <t>Riesgo</t>
  </si>
  <si>
    <t>Categoria</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</si>
  <si>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RIESGOS</t>
    </r>
    <r>
      <rPr>
        <sz val="10"/>
        <color rgb="FF000090"/>
        <rFont val="Arial"/>
        <family val="2"/>
      </rPr>
      <t xml:space="preserve"> </t>
    </r>
    <r>
      <rPr>
        <sz val="10"/>
        <rFont val="Arial"/>
        <family val="2"/>
      </rPr>
      <t xml:space="preserve">
</t>
    </r>
  </si>
  <si>
    <t>Definición global</t>
  </si>
  <si>
    <t>Interno</t>
  </si>
  <si>
    <t>Externo</t>
  </si>
  <si>
    <t>El cliente no tiene disponibilidad para atender al equipo de trabajo</t>
  </si>
  <si>
    <t>Estatus</t>
  </si>
  <si>
    <t>Estrategia</t>
  </si>
  <si>
    <t>Acción para ejecutar</t>
  </si>
  <si>
    <t>Responsable</t>
  </si>
  <si>
    <t>Involucrados</t>
  </si>
  <si>
    <t>Planeado / No Planeado</t>
  </si>
  <si>
    <t>Ventana de exposición</t>
  </si>
  <si>
    <t>Fase de identificación</t>
  </si>
  <si>
    <t>Fuente</t>
  </si>
  <si>
    <t>RIEGOS : IDENTIFICACIÓN Y PLANIFICACIÓN</t>
  </si>
  <si>
    <t>ETAPA EN LA QUE SE PRESENTA</t>
  </si>
  <si>
    <t>ACTIVIDAD QUE GENERA RETRASO</t>
  </si>
  <si>
    <t>DESCRIPCIÓN DE DESVIACIÓN Y ANÁLISIS</t>
  </si>
  <si>
    <t>REAL CON DESVIACIÓN</t>
  </si>
  <si>
    <t>PORCENTAJE DE DESVIACIÓN</t>
  </si>
  <si>
    <t>GRADO DE DESVIACIÓN</t>
  </si>
  <si>
    <t>ACTIVIDADES PARA CORREGIR LA DESVIACIÓN</t>
  </si>
  <si>
    <t>FECHA DE ÚLTIMA REVISIÓN</t>
  </si>
  <si>
    <t>EQUIPO DE CLIENTE</t>
  </si>
  <si>
    <t>RECURSOS</t>
  </si>
  <si>
    <r>
      <rPr>
        <b/>
        <sz val="12"/>
        <color indexed="56"/>
        <rFont val="Arial"/>
        <family val="2"/>
      </rPr>
      <t>Universidad Tecnológica de León</t>
    </r>
    <r>
      <rPr>
        <sz val="14"/>
        <color indexed="56"/>
        <rFont val="Arial"/>
        <family val="2"/>
      </rPr>
      <t xml:space="preserve">
</t>
    </r>
    <r>
      <rPr>
        <sz val="10"/>
        <color indexed="56"/>
        <rFont val="Arial"/>
        <family val="2"/>
      </rPr>
      <t>Modelo de Madurez de la Capacidad Integrado - CMMI</t>
    </r>
    <r>
      <rPr>
        <sz val="12"/>
        <color indexed="8"/>
        <rFont val="Arial"/>
        <family val="2"/>
      </rPr>
      <t xml:space="preserve">
</t>
    </r>
    <r>
      <rPr>
        <b/>
        <sz val="10"/>
        <color indexed="18"/>
        <rFont val="Arial"/>
        <family val="2"/>
      </rPr>
      <t>INDICADORES MÉTRICAS DE PROYECTOS</t>
    </r>
    <r>
      <rPr>
        <sz val="12"/>
        <color indexed="8"/>
        <rFont val="Arial"/>
        <family val="2"/>
      </rPr>
      <t xml:space="preserve">
</t>
    </r>
  </si>
  <si>
    <t>GRÁFICAS DE INDICADORES</t>
  </si>
  <si>
    <t>Instrucciones de llenado</t>
  </si>
  <si>
    <t>Defectos</t>
  </si>
  <si>
    <t>Total</t>
  </si>
  <si>
    <t>Etapa</t>
  </si>
  <si>
    <t>Esfuerzo (Horas)</t>
  </si>
  <si>
    <t>Inicio del proyecto</t>
  </si>
  <si>
    <t>Planeación global</t>
  </si>
  <si>
    <t>Construcción por iteración</t>
  </si>
  <si>
    <t>cierre por iteración</t>
  </si>
  <si>
    <t>Cierre global</t>
  </si>
  <si>
    <t>Rol</t>
  </si>
  <si>
    <t>TESTER</t>
  </si>
  <si>
    <t>ANALISTA DISEÑADOR</t>
  </si>
  <si>
    <t>ARQUITECTO</t>
  </si>
  <si>
    <t>ASEGURADOR DE CALIDAD</t>
  </si>
  <si>
    <t>ADMINISTRADOR DE LA CONFIGURACIÓN</t>
  </si>
  <si>
    <t>AUDITOR DE LA CONFIGURACIÓN</t>
  </si>
  <si>
    <t>VERIFICADOR</t>
  </si>
  <si>
    <t>TÉCNICO EN PRUEBAS</t>
  </si>
  <si>
    <t>Actividad</t>
  </si>
  <si>
    <t>Fecha Fin Planeada</t>
  </si>
  <si>
    <t>Fecha Fin Real</t>
  </si>
  <si>
    <t>Esfuerzo Planeado</t>
  </si>
  <si>
    <t>Valor de riesgo</t>
  </si>
  <si>
    <t>Valores de riesgo</t>
  </si>
  <si>
    <t>Equivalente en severidad</t>
  </si>
  <si>
    <t>mínimo</t>
  </si>
  <si>
    <t>máximo</t>
  </si>
  <si>
    <t>Esfuerzo Real</t>
  </si>
  <si>
    <t>Severidad o exposición al riesgo</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</si>
  <si>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ACCIONES</t>
    </r>
    <r>
      <rPr>
        <sz val="10"/>
        <rFont val="Arial"/>
        <family val="2"/>
      </rPr>
      <t xml:space="preserve">
</t>
    </r>
  </si>
  <si>
    <t>ID Acción</t>
  </si>
  <si>
    <t>Acción</t>
  </si>
  <si>
    <t>ACCIONES</t>
  </si>
  <si>
    <t>Resultado de la Acción</t>
  </si>
  <si>
    <t>RELEVANCIA</t>
  </si>
  <si>
    <t xml:space="preserve"> PLANEADO</t>
  </si>
  <si>
    <t>TIPO</t>
  </si>
  <si>
    <t>Pruebas por Iteración</t>
  </si>
  <si>
    <t>Implementación por iteración</t>
  </si>
  <si>
    <t>LÍDER DE PROYECTO</t>
  </si>
  <si>
    <t>TOTAL</t>
  </si>
  <si>
    <t>Análisis y diseño por iteración</t>
  </si>
  <si>
    <t>Captación de requerimientos</t>
  </si>
  <si>
    <t>Resultados de verificaciones</t>
  </si>
  <si>
    <t>Conciliación de planes con equipo de trabajo</t>
  </si>
  <si>
    <t>Presentación de requerimientos con equipo de trabajo</t>
  </si>
  <si>
    <t>Presentación del plan con equipo de trabajo</t>
  </si>
  <si>
    <t>Reportes de Hito a equipo de trabajo</t>
  </si>
  <si>
    <t>Reportes de Hito a cliente</t>
  </si>
  <si>
    <t>Reportes de métricas a  Líder de Producción</t>
  </si>
  <si>
    <t xml:space="preserve">Avisos de líneas base </t>
  </si>
  <si>
    <t>Compromisos de resolución de defectos</t>
  </si>
  <si>
    <t>Compromisos de resolución de hallazgos</t>
  </si>
  <si>
    <t>Reunción de cierre de proyecto con cliente</t>
  </si>
  <si>
    <t>Reunción de cierre de proyecto con equipo de trabajo</t>
  </si>
  <si>
    <t>Única</t>
  </si>
  <si>
    <t>Cada revisión marcada en calendario</t>
  </si>
  <si>
    <t>Cada verificación marcada en calendario</t>
  </si>
  <si>
    <t>Cuando se define el plan, y cuando existan cambios</t>
  </si>
  <si>
    <t>Primera entrevista de requerimientos y cuando se detecte la necesidad de más información del proyecto</t>
  </si>
  <si>
    <t>ID REQUERIMIENTO</t>
  </si>
  <si>
    <t>DESVIACIÓN DE ESFUERZO</t>
  </si>
  <si>
    <t>DESVIACIÓN DE DURACIÓN</t>
  </si>
  <si>
    <t>Fecha de Cumplimiento</t>
  </si>
  <si>
    <t>Fecha Real de Cumplimiento</t>
  </si>
  <si>
    <t>PORCENTAJE DE DESVIACIÓN EN DURACIÓN</t>
  </si>
  <si>
    <t>GRADO DE DESVIACIÓN EN DURACIÓN</t>
  </si>
  <si>
    <t>DÍAS DE DESVIACIÓN</t>
  </si>
  <si>
    <t>PORCENTAJE DE DESVIACIÓN EN DÍAS</t>
  </si>
  <si>
    <t>GRADO DE DESVIACIÓN EN DÍAS</t>
  </si>
  <si>
    <t>FECHA FIN PREVISTA</t>
  </si>
  <si>
    <t>FECHA INICIO PREVISTA</t>
  </si>
  <si>
    <t>FECHA FIN</t>
  </si>
  <si>
    <t>FECHA INICIO</t>
  </si>
  <si>
    <t>DURACIÓN PREVISTA</t>
  </si>
  <si>
    <t>Acorde a lo marcado en calendario</t>
  </si>
  <si>
    <t>Cambios</t>
  </si>
  <si>
    <t>Cuando se presenten</t>
  </si>
  <si>
    <t xml:space="preserve">FECHA ÚLTIMA ACTUALIZACIÓN </t>
  </si>
  <si>
    <t>ESTATUS</t>
  </si>
  <si>
    <t>CARACTERÍSTICAS</t>
  </si>
  <si>
    <t>FECHA LÍMITE DE OBTENCIÓN</t>
  </si>
  <si>
    <t>FECHA DE ÚLTIMA ACTUALIZACIÓN</t>
  </si>
  <si>
    <t>Nula</t>
  </si>
  <si>
    <t>Cuando desaparece el riesgo</t>
  </si>
  <si>
    <t>Nulo</t>
  </si>
  <si>
    <t>Categoría</t>
  </si>
  <si>
    <t>Impacto</t>
  </si>
  <si>
    <t>Clasificación</t>
  </si>
  <si>
    <t xml:space="preserve">Estrategias de mitigación:
</t>
  </si>
  <si>
    <t>Fecha de última revisión</t>
  </si>
  <si>
    <t>Fecha de registro</t>
  </si>
  <si>
    <t>Hito de cierre</t>
  </si>
  <si>
    <t>Equipo de trabajo ,MSG (al menos un MSG debe retroalimentar)</t>
  </si>
  <si>
    <t>Audiencia:</t>
  </si>
  <si>
    <t>Fallas técnicas con los equipos de cómputo</t>
  </si>
  <si>
    <t>Incapacidad laboral de alguno de los involucrados</t>
  </si>
  <si>
    <t>Mala comprensión de requerimientos</t>
  </si>
  <si>
    <t>Fallos de conexión a Internet</t>
  </si>
  <si>
    <t>Falta de conocimientos en la tecnología a utilizar</t>
  </si>
  <si>
    <t>Falta de conocimientos en el rol a ejecutar</t>
  </si>
  <si>
    <t>El cliente no quiere cerrar el proyecto para alargar el tiempo expiración de la garantía</t>
  </si>
  <si>
    <t>Suspensión temporal de proyectos por factores legislativos</t>
  </si>
  <si>
    <t>Cambios en agenda institucional</t>
  </si>
  <si>
    <t>Tener equipos extras disponibles y configurados</t>
  </si>
  <si>
    <t>Escalar interna y externamente para solicitar mayor asignación de tiempo para el proyecto</t>
  </si>
  <si>
    <t>La salida de algunos de los integrantes</t>
  </si>
  <si>
    <t>Reoganización de recursos y prioridades en los proyectos</t>
  </si>
  <si>
    <t>Renegociar tiempo con el recurso</t>
  </si>
  <si>
    <t>Desconocimiento de procesos por parte del proveedor de requerimientos</t>
  </si>
  <si>
    <t>Documentación externa inconsistente</t>
  </si>
  <si>
    <t>Validar con el cliente la información que genere riesgos</t>
  </si>
  <si>
    <t>Negociar con el cliente</t>
  </si>
  <si>
    <t>Planear capacitación en lo requerido</t>
  </si>
  <si>
    <t>Planear capacitación en el proceso del rol</t>
  </si>
  <si>
    <t>Problemas de comunicación entre los involucrados</t>
  </si>
  <si>
    <t>Escalar con quién aplique</t>
  </si>
  <si>
    <t>Escalar con quien aplique</t>
  </si>
  <si>
    <t>-Cambiar técnica de recolección de requerimientos
-Cambiar analista
-agendar más reuniones de requerimientos</t>
  </si>
  <si>
    <t>Escalar a inmediato superior</t>
  </si>
  <si>
    <t>Reorganización de recursos y prioridades en los proyectos</t>
  </si>
  <si>
    <t>Solicitud de cambio de proveedor de requerimientos</t>
  </si>
  <si>
    <t>Hito</t>
  </si>
  <si>
    <t>Involucrados internos</t>
  </si>
  <si>
    <t>Inicio</t>
  </si>
  <si>
    <t>Definición Global</t>
  </si>
  <si>
    <t>Planeación Global</t>
  </si>
  <si>
    <t>Análsis y Diseño por Iteración</t>
  </si>
  <si>
    <t>Construcción por Iteración</t>
  </si>
  <si>
    <t>Cierre por Iteración</t>
  </si>
  <si>
    <t>Implantación</t>
  </si>
  <si>
    <t>Cierre Global</t>
  </si>
  <si>
    <t>Sintaxis</t>
  </si>
  <si>
    <t>Documentación</t>
  </si>
  <si>
    <t>Entorno</t>
  </si>
  <si>
    <t>Sistema</t>
  </si>
  <si>
    <t xml:space="preserve">Se obtienen los valores de los concentrados en MatricesVerificación para la Bitácora correspondiente, el líder de proyecto agrupará los valores como corresponda.
</t>
  </si>
  <si>
    <r>
      <rPr>
        <b/>
        <sz val="10"/>
        <rFont val="Arial"/>
        <family val="2"/>
      </rPr>
      <t xml:space="preserve">Procedimiento:
</t>
    </r>
    <r>
      <rPr>
        <sz val="10"/>
        <rFont val="Arial"/>
        <family val="2"/>
      </rPr>
      <t>Identificar de la hoja historicos los riesgos posibles en el proyecto.
Tomar las categorías identificadas para la identificación de riesgos, es decir de la categoría cliente cuales son los posibles riesgos.
Copiar el nombre de los riesgos y pegarlos en la hoja de riesgos.
La hoja de historicos automaticamente buscara y asignara la categria.
Cuando es un riesgo nuevo que no esta identificado en la hoja de historicos, la categoria quedara como #NA, en ese caso podemos borrar la formula de busqueda y agregar la categoría adecuada al tipo de riesgo.
Asignarles un id de riesgo a cada uno de los riesgos identificados y reistrados en la hoja de riesgos.
Seguir llenando los campos en la hoja de riesgos según las ayudas de las columnas.</t>
    </r>
  </si>
  <si>
    <t>Fuentes</t>
  </si>
  <si>
    <t>Afectación en otros proyectos</t>
  </si>
  <si>
    <t>JAGJ</t>
  </si>
  <si>
    <t>Jose Antonio</t>
  </si>
  <si>
    <t>AMBIENTE</t>
  </si>
  <si>
    <t>DESARROLLADOR JR.</t>
  </si>
  <si>
    <t>DESARROLLADOR SENIOR</t>
  </si>
  <si>
    <t>Validación de requerimientos con cliente</t>
  </si>
  <si>
    <t>Validación del plan con cliente</t>
  </si>
  <si>
    <t>Validación de liberación de entregable de iteración</t>
  </si>
  <si>
    <t>Cada cierre de iteración</t>
  </si>
  <si>
    <r>
      <t>Nota: P</t>
    </r>
    <r>
      <rPr>
        <sz val="12"/>
        <rFont val="Arial"/>
        <family val="2"/>
      </rPr>
      <t>ara el llenado de esta plantilla y elaboración del reporte es necesario tomar la información de rangos y analisis para su interpretación del documento 11.Metricas/DefiniciónMetricas (pestaña "proyectos").</t>
    </r>
  </si>
  <si>
    <t xml:space="preserve">Esfuerzo por Etapa </t>
  </si>
  <si>
    <t>Esfuerzo por Rol</t>
  </si>
  <si>
    <t>DEFECTOS POR FASE</t>
  </si>
  <si>
    <t>Duración Planeado/Real</t>
  </si>
  <si>
    <t>Esfuerzo Planeado/Real</t>
  </si>
  <si>
    <t>Reporte:</t>
  </si>
  <si>
    <t>ReporteSeguimientoEquipo / ReporteSeguimientoDireccion / hitos</t>
  </si>
  <si>
    <t>Omisión</t>
  </si>
  <si>
    <t>Implementación</t>
  </si>
  <si>
    <t>Validación de datos</t>
  </si>
  <si>
    <t>Lógica</t>
  </si>
  <si>
    <t>Interfaz de comunicación</t>
  </si>
  <si>
    <t>Interfaz gráfica</t>
  </si>
  <si>
    <t>Diagrama UML</t>
  </si>
  <si>
    <t>Diagrama BD</t>
  </si>
  <si>
    <t>Inconsistencias</t>
  </si>
  <si>
    <t xml:space="preserve">Se obtienen los valores del calendario del proyecto, agrupando por etapas del mismo y contabilizando las horas de esfuerzo totales en cada una de ellas. </t>
  </si>
  <si>
    <t xml:space="preserve">Se obtienen los valores del calendario del proyecto, agrupando por rol(de los utilizados en el proyecto)  y contabilizando las horas de esfuerzo totales en cada uno de ellos, en caso de no utilizar el rol dejar el valor 0. </t>
  </si>
  <si>
    <t xml:space="preserve">Se toman las columnas de actividad, fecha fin planeada, fecha fin real, esfuerzo planeado, esfuerzo real del calendario de actividades.
Nota: Ajustar los rangos de los datos de las graficas en caso de  ser necesario.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</si>
</sst>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4"/>
      <color rgb="FF003366"/>
      <name val="Arial"/>
      <family val="2"/>
    </font>
    <font>
      <sz val="10"/>
      <color rgb="FF000090"/>
      <name val="Arial"/>
      <family val="2"/>
    </font>
    <font>
      <sz val="10"/>
      <color rgb="FF003366"/>
      <name val="Arial"/>
      <family val="2"/>
    </font>
    <font>
      <b/>
      <sz val="10"/>
      <color rgb="FF000090"/>
      <name val="Arial"/>
      <family val="2"/>
    </font>
    <font>
      <b/>
      <sz val="12"/>
      <color rgb="FF003366"/>
      <name val="Arial"/>
      <family val="2"/>
    </font>
    <font>
      <b/>
      <sz val="10"/>
      <color indexed="9"/>
      <name val="Arial"/>
      <family val="2"/>
    </font>
    <font>
      <b/>
      <sz val="10"/>
      <name val="Arial"/>
      <family val="2"/>
    </font>
    <font>
      <sz val="9"/>
      <name val="Arial"/>
      <family val="2"/>
    </font>
    <font>
      <sz val="8"/>
      <name val="Arial"/>
      <family val="2"/>
    </font>
    <font>
      <b/>
      <sz val="8"/>
      <color indexed="81"/>
      <name val="Tahoma"/>
      <family val="2"/>
    </font>
    <font>
      <sz val="8"/>
      <color indexed="81"/>
      <name val="Tahoma"/>
      <family val="2"/>
    </font>
    <font>
      <b/>
      <sz val="10"/>
      <color theme="0"/>
      <name val="Arial"/>
      <family val="2"/>
    </font>
    <font>
      <b/>
      <sz val="8"/>
      <name val="Arial"/>
      <family val="2"/>
    </font>
    <font>
      <b/>
      <sz val="8"/>
      <color indexed="8"/>
      <name val="Arial"/>
      <family val="2"/>
    </font>
    <font>
      <sz val="6"/>
      <name val="Arial"/>
      <family val="2"/>
    </font>
    <font>
      <b/>
      <sz val="9"/>
      <name val="Arial"/>
      <family val="2"/>
    </font>
    <font>
      <b/>
      <sz val="10"/>
      <color indexed="8"/>
      <name val="Arial"/>
      <family val="2"/>
    </font>
    <font>
      <sz val="10"/>
      <color indexed="8"/>
      <name val="Arial"/>
      <family val="2"/>
    </font>
    <font>
      <sz val="9"/>
      <color indexed="81"/>
      <name val="Tahoma"/>
      <family val="2"/>
    </font>
    <font>
      <b/>
      <sz val="9"/>
      <color indexed="81"/>
      <name val="Tahoma"/>
      <family val="2"/>
    </font>
    <font>
      <b/>
      <sz val="10"/>
      <color rgb="FFFFFFFF"/>
      <name val="Arial"/>
      <family val="2"/>
    </font>
    <font>
      <b/>
      <sz val="11"/>
      <color theme="1"/>
      <name val="Calibri"/>
      <family val="2"/>
      <scheme val="minor"/>
    </font>
    <font>
      <sz val="11"/>
      <name val="Arial"/>
      <family val="2"/>
    </font>
    <font>
      <sz val="11"/>
      <color theme="1"/>
      <name val="Arial"/>
      <family val="2"/>
    </font>
    <font>
      <sz val="11"/>
      <name val="Calibri"/>
      <family val="2"/>
      <scheme val="minor"/>
    </font>
    <font>
      <b/>
      <sz val="12"/>
      <color indexed="56"/>
      <name val="Arial"/>
      <family val="2"/>
    </font>
    <font>
      <sz val="14"/>
      <color indexed="56"/>
      <name val="Arial"/>
      <family val="2"/>
    </font>
    <font>
      <sz val="10"/>
      <color indexed="56"/>
      <name val="Arial"/>
      <family val="2"/>
    </font>
    <font>
      <sz val="12"/>
      <color indexed="8"/>
      <name val="Arial"/>
      <family val="2"/>
    </font>
    <font>
      <b/>
      <sz val="10"/>
      <color indexed="18"/>
      <name val="Arial"/>
      <family val="2"/>
    </font>
    <font>
      <sz val="12"/>
      <color theme="1"/>
      <name val="Arial"/>
      <family val="2"/>
    </font>
    <font>
      <sz val="12"/>
      <color theme="1"/>
      <name val="Arial"/>
      <family val="2"/>
    </font>
    <font>
      <b/>
      <sz val="12"/>
      <color theme="1"/>
      <name val="Arial"/>
      <family val="2"/>
    </font>
    <font>
      <u/>
      <sz val="12"/>
      <color theme="1"/>
      <name val="Arial"/>
      <family val="2"/>
    </font>
    <font>
      <sz val="10"/>
      <name val="Arial"/>
      <family val="2"/>
    </font>
    <font>
      <i/>
      <sz val="8"/>
      <color indexed="81"/>
      <name val="Tahoma"/>
      <family val="2"/>
    </font>
    <font>
      <i/>
      <sz val="9"/>
      <color indexed="81"/>
      <name val="Tahoma"/>
      <family val="2"/>
    </font>
    <font>
      <b/>
      <sz val="12"/>
      <name val="Arial"/>
      <family val="2"/>
    </font>
    <font>
      <sz val="12"/>
      <name val="Arial"/>
      <family val="2"/>
    </font>
    <font>
      <sz val="11"/>
      <color rgb="FF000000"/>
      <name val="Calibri"/>
      <family val="2"/>
      <scheme val="minor"/>
    </font>
    <font>
      <sz val="12"/>
      <color theme="1"/>
      <name val="Arial"/>
      <family val="2"/>
    </font>
    <font>
      <b/>
      <sz val="16"/>
      <color theme="1"/>
      <name val="Arial"/>
      <family val="2"/>
    </font>
    <font>
      <b/>
      <sz val="10"/>
      <color theme="1"/>
      <name val="Arial"/>
      <family val="2"/>
    </font>
    <font>
      <b/>
      <sz val="11"/>
      <color rgb="FF3F3F3F"/>
      <name val="Calibri"/>
      <family val="2"/>
      <scheme val="minor"/>
    </font>
  </fonts>
  <fills count="18">
    <fill>
      <patternFill patternType="none"/>
    </fill>
    <fill>
      <patternFill patternType="gray125"/>
    </fill>
    <fill>
      <patternFill patternType="solid">
        <fgColor indexed="2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indexed="22"/>
        <bgColor indexed="64"/>
      </patternFill>
    </fill>
    <fill>
      <patternFill patternType="solid">
        <fgColor theme="0" tint="-0.34998626667073579"/>
        <bgColor rgb="FF000000"/>
      </patternFill>
    </fill>
    <fill>
      <patternFill patternType="solid">
        <fgColor theme="0" tint="-0.14999847407452621"/>
        <bgColor rgb="FF000000"/>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FF"/>
        <bgColor indexed="64"/>
      </patternFill>
    </fill>
    <fill>
      <patternFill patternType="solid">
        <fgColor rgb="FFF2F2F2"/>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bottom style="thin">
        <color auto="1"/>
      </bottom>
      <diagonal/>
    </border>
    <border>
      <left/>
      <right style="medium">
        <color auto="1"/>
      </right>
      <top style="thin">
        <color auto="1"/>
      </top>
      <bottom/>
      <diagonal/>
    </border>
    <border>
      <left style="thin">
        <color rgb="FFB1BBCC"/>
      </left>
      <right style="thin">
        <color rgb="FFB1BBCC"/>
      </right>
      <top style="thin">
        <color rgb="FFB1BBCC"/>
      </top>
      <bottom style="thin">
        <color rgb="FFB1BBCC"/>
      </bottom>
      <diagonal/>
    </border>
    <border>
      <left style="medium">
        <color auto="1"/>
      </left>
      <right/>
      <top style="thin">
        <color auto="1"/>
      </top>
      <bottom/>
      <diagonal/>
    </border>
    <border>
      <left style="thin">
        <color auto="1"/>
      </left>
      <right style="medium">
        <color auto="1"/>
      </right>
      <top style="thin">
        <color auto="1"/>
      </top>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8" fillId="0" borderId="0"/>
    <xf numFmtId="0" fontId="7" fillId="0" borderId="0"/>
    <xf numFmtId="9" fontId="44" fillId="0" borderId="0" applyFont="0" applyFill="0" applyBorder="0" applyAlignment="0" applyProtection="0"/>
    <xf numFmtId="0" fontId="4" fillId="0" borderId="0"/>
    <xf numFmtId="0" fontId="53" fillId="17" borderId="47" applyNumberFormat="0" applyAlignment="0" applyProtection="0"/>
  </cellStyleXfs>
  <cellXfs count="368">
    <xf numFmtId="0" fontId="0" fillId="0" borderId="0" xfId="0"/>
    <xf numFmtId="0" fontId="18"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16" fillId="3" borderId="2"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3" fillId="5" borderId="2" xfId="0" applyFont="1" applyFill="1" applyBorder="1" applyAlignment="1">
      <alignment horizontal="center" vertical="center" wrapText="1"/>
    </xf>
    <xf numFmtId="0" fontId="0" fillId="0" borderId="2" xfId="0" applyBorder="1" applyAlignment="1">
      <alignment horizontal="center" vertical="center" wrapText="1"/>
    </xf>
    <xf numFmtId="0" fontId="9" fillId="0" borderId="1" xfId="0" applyFont="1" applyBorder="1" applyAlignment="1">
      <alignment horizontal="center" vertical="center"/>
    </xf>
    <xf numFmtId="0" fontId="24" fillId="0" borderId="1" xfId="0" applyFont="1" applyBorder="1" applyAlignment="1">
      <alignment horizontal="center" vertical="center" wrapText="1"/>
    </xf>
    <xf numFmtId="0" fontId="18" fillId="0" borderId="3" xfId="0" applyFont="1" applyBorder="1" applyAlignment="1">
      <alignment horizontal="center" vertical="center" wrapText="1"/>
    </xf>
    <xf numFmtId="0" fontId="17" fillId="0" borderId="1" xfId="0" applyFont="1" applyBorder="1" applyAlignment="1">
      <alignment horizontal="center" vertical="center" wrapText="1"/>
    </xf>
    <xf numFmtId="0" fontId="22" fillId="0" borderId="3"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22" fillId="0" borderId="1" xfId="1" applyFont="1" applyFill="1" applyBorder="1" applyAlignment="1">
      <alignment horizontal="center" vertical="center" wrapText="1"/>
    </xf>
    <xf numFmtId="0" fontId="0" fillId="0" borderId="0" xfId="0" applyAlignment="1">
      <alignment wrapText="1"/>
    </xf>
    <xf numFmtId="0" fontId="9" fillId="0" borderId="0" xfId="0" applyFont="1" applyAlignment="1">
      <alignment wrapText="1"/>
    </xf>
    <xf numFmtId="0" fontId="16" fillId="3" borderId="1" xfId="0" applyFont="1" applyFill="1" applyBorder="1" applyAlignment="1">
      <alignment horizontal="center" vertical="center" wrapText="1"/>
    </xf>
    <xf numFmtId="0" fontId="0" fillId="0" borderId="1" xfId="0" applyBorder="1" applyAlignment="1">
      <alignment horizontal="center" vertical="center" wrapText="1"/>
    </xf>
    <xf numFmtId="0" fontId="26" fillId="0" borderId="1" xfId="0" applyFont="1" applyFill="1" applyBorder="1" applyAlignment="1">
      <alignment horizontal="center"/>
    </xf>
    <xf numFmtId="0" fontId="27" fillId="0" borderId="1" xfId="0" applyFont="1" applyFill="1" applyBorder="1" applyAlignment="1">
      <alignment horizontal="center"/>
    </xf>
    <xf numFmtId="0" fontId="26" fillId="3" borderId="1" xfId="0" applyFont="1" applyFill="1" applyBorder="1" applyAlignment="1">
      <alignment horizontal="center" vertical="center" wrapText="1"/>
    </xf>
    <xf numFmtId="0" fontId="26" fillId="0" borderId="1" xfId="0" applyFont="1" applyFill="1" applyBorder="1" applyAlignment="1">
      <alignment horizontal="center"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horizontal="center"/>
    </xf>
    <xf numFmtId="0" fontId="18" fillId="0" borderId="1" xfId="0" applyFont="1" applyBorder="1" applyAlignment="1">
      <alignment horizontal="center"/>
    </xf>
    <xf numFmtId="0" fontId="18" fillId="0" borderId="2" xfId="0" applyFont="1" applyBorder="1" applyAlignment="1">
      <alignment horizontal="center" wrapText="1"/>
    </xf>
    <xf numFmtId="0" fontId="0" fillId="0" borderId="1" xfId="0" applyBorder="1" applyAlignment="1">
      <alignment horizontal="center" wrapText="1"/>
    </xf>
    <xf numFmtId="0" fontId="0" fillId="0" borderId="1" xfId="0" applyBorder="1"/>
    <xf numFmtId="0" fontId="16" fillId="0" borderId="1" xfId="0" applyFont="1" applyFill="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8" borderId="14" xfId="0" applyFill="1" applyBorder="1"/>
    <xf numFmtId="0" fontId="0" fillId="8" borderId="13" xfId="0" applyFill="1" applyBorder="1"/>
    <xf numFmtId="0" fontId="0" fillId="0" borderId="15" xfId="0" applyFill="1" applyBorder="1"/>
    <xf numFmtId="0" fontId="0" fillId="0" borderId="10" xfId="0" applyBorder="1"/>
    <xf numFmtId="0" fontId="0" fillId="0" borderId="16" xfId="0" applyFill="1" applyBorder="1"/>
    <xf numFmtId="0" fontId="0" fillId="0" borderId="17" xfId="0" applyBorder="1"/>
    <xf numFmtId="0" fontId="7" fillId="0" borderId="0" xfId="2"/>
    <xf numFmtId="0" fontId="7" fillId="0" borderId="0" xfId="2" applyFill="1"/>
    <xf numFmtId="0" fontId="9" fillId="0" borderId="0" xfId="2" applyFont="1"/>
    <xf numFmtId="2" fontId="7" fillId="0" borderId="17" xfId="2" applyNumberFormat="1" applyFill="1" applyBorder="1"/>
    <xf numFmtId="2" fontId="7" fillId="0" borderId="18" xfId="2" applyNumberFormat="1" applyFill="1" applyBorder="1"/>
    <xf numFmtId="2" fontId="7" fillId="9" borderId="18" xfId="2" applyNumberFormat="1" applyFill="1" applyBorder="1"/>
    <xf numFmtId="2" fontId="7" fillId="10" borderId="18" xfId="2" applyNumberFormat="1" applyFill="1" applyBorder="1"/>
    <xf numFmtId="9" fontId="7" fillId="0" borderId="16" xfId="2" applyNumberFormat="1" applyBorder="1"/>
    <xf numFmtId="2" fontId="7" fillId="0" borderId="10" xfId="2" applyNumberFormat="1" applyFill="1" applyBorder="1"/>
    <xf numFmtId="2" fontId="7" fillId="0" borderId="0" xfId="2" applyNumberFormat="1" applyFill="1" applyBorder="1"/>
    <xf numFmtId="2" fontId="7" fillId="9" borderId="0" xfId="2" applyNumberFormat="1" applyFill="1" applyBorder="1"/>
    <xf numFmtId="2" fontId="7" fillId="10" borderId="0" xfId="2" applyNumberFormat="1" applyFill="1" applyBorder="1"/>
    <xf numFmtId="9" fontId="7" fillId="0" borderId="15" xfId="2" applyNumberFormat="1" applyBorder="1"/>
    <xf numFmtId="2" fontId="7" fillId="11" borderId="0" xfId="2" applyNumberFormat="1" applyFill="1" applyBorder="1"/>
    <xf numFmtId="0" fontId="9" fillId="0" borderId="0" xfId="2" applyFont="1" applyFill="1" applyBorder="1"/>
    <xf numFmtId="0" fontId="32" fillId="9" borderId="0" xfId="2" applyFont="1" applyFill="1" applyBorder="1"/>
    <xf numFmtId="0" fontId="32" fillId="0" borderId="0" xfId="2" applyNumberFormat="1" applyFont="1"/>
    <xf numFmtId="0" fontId="33" fillId="0" borderId="0" xfId="2" applyFont="1"/>
    <xf numFmtId="0" fontId="32" fillId="10" borderId="0" xfId="2" applyFont="1" applyFill="1" applyBorder="1"/>
    <xf numFmtId="0" fontId="7" fillId="0" borderId="17" xfId="2" applyBorder="1"/>
    <xf numFmtId="0" fontId="7" fillId="0" borderId="18" xfId="2" applyBorder="1"/>
    <xf numFmtId="0" fontId="7" fillId="0" borderId="19" xfId="2" applyBorder="1"/>
    <xf numFmtId="0" fontId="7" fillId="0" borderId="0" xfId="2" applyAlignment="1">
      <alignment wrapText="1"/>
    </xf>
    <xf numFmtId="0" fontId="32" fillId="11" borderId="0" xfId="2" applyFont="1" applyFill="1" applyBorder="1"/>
    <xf numFmtId="0" fontId="31" fillId="0" borderId="0" xfId="2" applyFont="1"/>
    <xf numFmtId="0" fontId="7" fillId="0" borderId="0" xfId="2" applyAlignment="1"/>
    <xf numFmtId="0" fontId="9" fillId="0" borderId="0" xfId="2" applyFont="1" applyAlignment="1">
      <alignment horizontal="right"/>
    </xf>
    <xf numFmtId="0" fontId="9" fillId="0" borderId="0" xfId="2" applyFont="1" applyAlignment="1">
      <alignment horizontal="center" vertical="center"/>
    </xf>
    <xf numFmtId="0" fontId="7" fillId="0" borderId="0" xfId="2" applyAlignment="1">
      <alignment vertical="center" wrapText="1"/>
    </xf>
    <xf numFmtId="0" fontId="9" fillId="0" borderId="0" xfId="2" applyFont="1" applyAlignment="1">
      <alignment wrapText="1"/>
    </xf>
    <xf numFmtId="10" fontId="7" fillId="0" borderId="0" xfId="2" applyNumberFormat="1"/>
    <xf numFmtId="0" fontId="7" fillId="0" borderId="0" xfId="2" applyAlignment="1">
      <alignment horizontal="center" vertical="center" wrapText="1"/>
    </xf>
    <xf numFmtId="0" fontId="30" fillId="6" borderId="27" xfId="2" applyFont="1" applyFill="1" applyBorder="1" applyAlignment="1">
      <alignment horizontal="center" vertical="top" wrapText="1"/>
    </xf>
    <xf numFmtId="0" fontId="40" fillId="0" borderId="0" xfId="0" applyFont="1"/>
    <xf numFmtId="0" fontId="40" fillId="14" borderId="18" xfId="0" applyFont="1" applyFill="1" applyBorder="1"/>
    <xf numFmtId="0" fontId="40" fillId="15" borderId="0" xfId="0" applyFont="1" applyFill="1" applyBorder="1"/>
    <xf numFmtId="0" fontId="40" fillId="14" borderId="23" xfId="0" applyFont="1" applyFill="1" applyBorder="1"/>
    <xf numFmtId="0" fontId="40" fillId="14" borderId="22" xfId="0" applyFont="1" applyFill="1" applyBorder="1"/>
    <xf numFmtId="0" fontId="40" fillId="14" borderId="21" xfId="0" applyFont="1" applyFill="1" applyBorder="1"/>
    <xf numFmtId="0" fontId="40" fillId="15" borderId="23" xfId="0" applyFont="1" applyFill="1" applyBorder="1"/>
    <xf numFmtId="0" fontId="40" fillId="15" borderId="22" xfId="0" applyFont="1" applyFill="1" applyBorder="1"/>
    <xf numFmtId="0" fontId="40" fillId="14" borderId="20" xfId="0" applyFont="1" applyFill="1" applyBorder="1"/>
    <xf numFmtId="0" fontId="40" fillId="14" borderId="10" xfId="0" applyFont="1" applyFill="1" applyBorder="1"/>
    <xf numFmtId="0" fontId="40" fillId="15" borderId="20" xfId="0" applyFont="1" applyFill="1" applyBorder="1"/>
    <xf numFmtId="0" fontId="40" fillId="14" borderId="0" xfId="0" applyFont="1" applyFill="1" applyBorder="1"/>
    <xf numFmtId="0" fontId="40" fillId="15" borderId="19" xfId="0" applyFont="1" applyFill="1" applyBorder="1"/>
    <xf numFmtId="0" fontId="40" fillId="15" borderId="18" xfId="0" applyFont="1" applyFill="1" applyBorder="1"/>
    <xf numFmtId="0" fontId="40" fillId="14" borderId="19" xfId="0" applyFont="1" applyFill="1" applyBorder="1"/>
    <xf numFmtId="0" fontId="40" fillId="14" borderId="17" xfId="0" applyFont="1" applyFill="1" applyBorder="1"/>
    <xf numFmtId="0" fontId="40" fillId="0" borderId="32" xfId="0" applyFont="1" applyFill="1" applyBorder="1" applyAlignment="1">
      <alignment horizontal="center"/>
    </xf>
    <xf numFmtId="0" fontId="40" fillId="0" borderId="33" xfId="0" applyFont="1" applyFill="1" applyBorder="1" applyAlignment="1">
      <alignment horizontal="center"/>
    </xf>
    <xf numFmtId="0" fontId="43" fillId="14" borderId="0" xfId="0" applyFont="1" applyFill="1" applyBorder="1"/>
    <xf numFmtId="0" fontId="40" fillId="0" borderId="0" xfId="0" applyFont="1" applyBorder="1"/>
    <xf numFmtId="0" fontId="40" fillId="15" borderId="0" xfId="0" applyFont="1" applyFill="1"/>
    <xf numFmtId="164" fontId="7" fillId="0" borderId="0" xfId="2" applyNumberFormat="1"/>
    <xf numFmtId="0" fontId="7" fillId="0" borderId="0" xfId="2" applyFill="1" applyAlignment="1">
      <alignment horizontal="center" vertical="center" wrapText="1"/>
    </xf>
    <xf numFmtId="0" fontId="7" fillId="0" borderId="0" xfId="2" applyFill="1" applyAlignment="1">
      <alignment horizontal="center"/>
    </xf>
    <xf numFmtId="0" fontId="0" fillId="0" borderId="1" xfId="0" applyBorder="1" applyAlignment="1">
      <alignment wrapText="1"/>
    </xf>
    <xf numFmtId="0" fontId="16" fillId="12" borderId="1" xfId="1" applyFont="1" applyFill="1" applyBorder="1" applyAlignment="1">
      <alignment horizontal="center" vertical="center" wrapText="1"/>
    </xf>
    <xf numFmtId="0" fontId="16" fillId="3" borderId="1" xfId="1" applyFont="1" applyFill="1" applyBorder="1" applyAlignment="1">
      <alignment horizontal="center" vertical="center" wrapText="1"/>
    </xf>
    <xf numFmtId="14" fontId="0" fillId="0" borderId="1" xfId="0" applyNumberFormat="1" applyBorder="1"/>
    <xf numFmtId="14" fontId="16" fillId="0" borderId="1" xfId="0" applyNumberFormat="1"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1" xfId="0" applyFont="1" applyBorder="1" applyAlignment="1">
      <alignment horizontal="center" vertical="center" wrapText="1"/>
    </xf>
    <xf numFmtId="14" fontId="18" fillId="0" borderId="3" xfId="0" applyNumberFormat="1" applyFont="1" applyBorder="1" applyAlignment="1">
      <alignment horizontal="center" vertical="center" wrapText="1"/>
    </xf>
    <xf numFmtId="14" fontId="18" fillId="0" borderId="1" xfId="0" applyNumberFormat="1" applyFont="1" applyBorder="1" applyAlignment="1">
      <alignment horizontal="center" vertical="center" wrapText="1"/>
    </xf>
    <xf numFmtId="14" fontId="17" fillId="0" borderId="1" xfId="0" applyNumberFormat="1" applyFont="1" applyBorder="1" applyAlignment="1">
      <alignment horizontal="center" vertical="center" wrapText="1"/>
    </xf>
    <xf numFmtId="14" fontId="9" fillId="0" borderId="1" xfId="0" applyNumberFormat="1" applyFont="1" applyBorder="1" applyAlignment="1">
      <alignment horizontal="center" vertical="center"/>
    </xf>
    <xf numFmtId="0" fontId="18" fillId="0" borderId="0" xfId="0" applyFont="1" applyFill="1" applyBorder="1" applyAlignment="1">
      <alignment horizontal="center" vertical="center" wrapText="1"/>
    </xf>
    <xf numFmtId="0" fontId="8" fillId="0" borderId="0" xfId="2" applyFont="1" applyBorder="1" applyAlignment="1">
      <alignment horizontal="center" vertical="center" wrapText="1"/>
    </xf>
    <xf numFmtId="0" fontId="8" fillId="0" borderId="0" xfId="2" applyFont="1" applyBorder="1" applyAlignment="1">
      <alignment horizontal="left" vertical="center"/>
    </xf>
    <xf numFmtId="0" fontId="8" fillId="0" borderId="0" xfId="2" applyFont="1" applyFill="1" applyBorder="1"/>
    <xf numFmtId="0" fontId="8" fillId="0" borderId="20" xfId="2" applyFont="1" applyBorder="1" applyAlignment="1">
      <alignment horizontal="center"/>
    </xf>
    <xf numFmtId="0" fontId="8" fillId="0" borderId="0" xfId="2" applyFont="1" applyBorder="1" applyAlignment="1">
      <alignment horizontal="center"/>
    </xf>
    <xf numFmtId="0" fontId="8" fillId="0" borderId="10" xfId="2" applyFont="1" applyBorder="1" applyAlignment="1">
      <alignment horizontal="center"/>
    </xf>
    <xf numFmtId="0" fontId="6" fillId="0" borderId="0" xfId="2" applyFont="1"/>
    <xf numFmtId="0" fontId="8" fillId="0" borderId="0" xfId="2" applyNumberFormat="1" applyFont="1"/>
    <xf numFmtId="0" fontId="8" fillId="0" borderId="0" xfId="2" applyFont="1" applyFill="1"/>
    <xf numFmtId="0" fontId="30" fillId="6" borderId="27" xfId="2" applyFont="1" applyFill="1" applyBorder="1" applyAlignment="1">
      <alignment horizontal="center" vertical="top" wrapText="1"/>
    </xf>
    <xf numFmtId="0" fontId="30" fillId="6" borderId="11" xfId="0" applyFont="1" applyFill="1" applyBorder="1" applyAlignment="1">
      <alignment vertical="top" wrapText="1"/>
    </xf>
    <xf numFmtId="0" fontId="21" fillId="4" borderId="2" xfId="0" applyFont="1" applyFill="1" applyBorder="1" applyAlignment="1"/>
    <xf numFmtId="1" fontId="18" fillId="0" borderId="1" xfId="0" applyNumberFormat="1" applyFont="1" applyBorder="1" applyAlignment="1">
      <alignment horizontal="center" vertical="center" wrapText="1"/>
    </xf>
    <xf numFmtId="1" fontId="9" fillId="0" borderId="1" xfId="0" applyNumberFormat="1" applyFont="1" applyBorder="1" applyAlignment="1">
      <alignment horizontal="center" vertical="center"/>
    </xf>
    <xf numFmtId="10" fontId="18" fillId="12" borderId="1" xfId="3" applyNumberFormat="1" applyFont="1" applyFill="1" applyBorder="1" applyAlignment="1">
      <alignment horizontal="center" vertical="center" wrapText="1"/>
    </xf>
    <xf numFmtId="0" fontId="8" fillId="0" borderId="0" xfId="0" applyFont="1" applyAlignment="1">
      <alignment horizontal="center" wrapText="1"/>
    </xf>
    <xf numFmtId="0" fontId="32" fillId="13" borderId="0" xfId="2" applyFont="1" applyFill="1" applyBorder="1"/>
    <xf numFmtId="0" fontId="5" fillId="0" borderId="0" xfId="2" applyFont="1"/>
    <xf numFmtId="2" fontId="7" fillId="13" borderId="0" xfId="2" applyNumberFormat="1" applyFill="1" applyBorder="1"/>
    <xf numFmtId="0" fontId="7" fillId="0" borderId="1" xfId="2" applyBorder="1" applyAlignment="1">
      <alignment horizontal="center" vertical="center" wrapText="1"/>
    </xf>
    <xf numFmtId="0" fontId="7" fillId="0" borderId="1" xfId="2" applyBorder="1" applyAlignment="1">
      <alignment horizontal="center" vertical="center"/>
    </xf>
    <xf numFmtId="10" fontId="7" fillId="0" borderId="1" xfId="2" applyNumberFormat="1" applyBorder="1" applyAlignment="1">
      <alignment horizontal="center" vertical="center"/>
    </xf>
    <xf numFmtId="1" fontId="7" fillId="0" borderId="1" xfId="2" applyNumberFormat="1" applyBorder="1" applyAlignment="1">
      <alignment horizontal="center" vertical="center"/>
    </xf>
    <xf numFmtId="2" fontId="7" fillId="0" borderId="1" xfId="2" applyNumberFormat="1" applyBorder="1" applyAlignment="1">
      <alignment horizontal="center" vertical="center"/>
    </xf>
    <xf numFmtId="0" fontId="7" fillId="9" borderId="1" xfId="2" applyFill="1" applyBorder="1" applyAlignment="1">
      <alignment horizontal="center" vertical="center" wrapText="1"/>
    </xf>
    <xf numFmtId="164" fontId="7" fillId="12" borderId="1" xfId="2" applyNumberFormat="1" applyFill="1" applyBorder="1" applyAlignment="1">
      <alignment horizontal="center" vertical="center"/>
    </xf>
    <xf numFmtId="0" fontId="7" fillId="12" borderId="1" xfId="2" applyFill="1" applyBorder="1" applyAlignment="1">
      <alignment horizontal="center" vertical="center" wrapText="1"/>
    </xf>
    <xf numFmtId="0" fontId="7" fillId="0" borderId="1" xfId="2" applyBorder="1"/>
    <xf numFmtId="0" fontId="16" fillId="0" borderId="23" xfId="2" applyFont="1" applyBorder="1" applyAlignment="1">
      <alignment horizontal="center" vertical="center"/>
    </xf>
    <xf numFmtId="0" fontId="16" fillId="0" borderId="20" xfId="2" applyFont="1" applyBorder="1" applyAlignment="1">
      <alignment horizontal="center" vertical="center"/>
    </xf>
    <xf numFmtId="0" fontId="16" fillId="0" borderId="19" xfId="2" applyFont="1" applyBorder="1" applyAlignment="1">
      <alignment horizontal="center" vertical="center"/>
    </xf>
    <xf numFmtId="0" fontId="7" fillId="0" borderId="1" xfId="2" applyFill="1" applyBorder="1" applyAlignment="1">
      <alignment horizontal="center" vertical="center" wrapText="1"/>
    </xf>
    <xf numFmtId="0" fontId="8" fillId="0" borderId="0" xfId="0" applyFont="1" applyAlignment="1">
      <alignment horizontal="center" wrapText="1"/>
    </xf>
    <xf numFmtId="0" fontId="42" fillId="15" borderId="1" xfId="0" applyFont="1" applyFill="1" applyBorder="1"/>
    <xf numFmtId="0" fontId="40" fillId="0" borderId="0" xfId="0" applyFont="1" applyFill="1" applyBorder="1" applyAlignment="1"/>
    <xf numFmtId="0" fontId="16" fillId="3" borderId="11" xfId="0" applyFont="1" applyFill="1" applyBorder="1" applyAlignment="1"/>
    <xf numFmtId="0" fontId="9" fillId="3" borderId="13" xfId="0" applyFont="1" applyFill="1" applyBorder="1" applyAlignment="1"/>
    <xf numFmtId="0" fontId="40" fillId="3" borderId="13" xfId="0" applyFont="1" applyFill="1" applyBorder="1" applyAlignment="1">
      <alignment horizontal="center"/>
    </xf>
    <xf numFmtId="0" fontId="42" fillId="15" borderId="1" xfId="0" applyFont="1" applyFill="1" applyBorder="1" applyAlignment="1">
      <alignment vertical="center"/>
    </xf>
    <xf numFmtId="0" fontId="42" fillId="15" borderId="0" xfId="0" applyFont="1" applyFill="1" applyBorder="1" applyAlignment="1">
      <alignment vertical="center"/>
    </xf>
    <xf numFmtId="0" fontId="42" fillId="15" borderId="25" xfId="0" applyFont="1" applyFill="1" applyBorder="1"/>
    <xf numFmtId="0" fontId="40" fillId="0" borderId="41" xfId="0" applyFont="1" applyFill="1" applyBorder="1" applyAlignment="1">
      <alignment horizontal="center"/>
    </xf>
    <xf numFmtId="0" fontId="47" fillId="0" borderId="0" xfId="0" applyFont="1" applyBorder="1" applyAlignment="1">
      <alignment horizontal="left" wrapText="1"/>
    </xf>
    <xf numFmtId="14" fontId="0" fillId="0" borderId="0" xfId="0" applyNumberFormat="1"/>
    <xf numFmtId="14" fontId="40" fillId="0" borderId="0" xfId="0" applyNumberFormat="1" applyFont="1"/>
    <xf numFmtId="0" fontId="42" fillId="3" borderId="11" xfId="0" applyFont="1" applyFill="1" applyBorder="1"/>
    <xf numFmtId="0" fontId="42" fillId="3" borderId="14" xfId="0" applyFont="1" applyFill="1" applyBorder="1" applyAlignment="1">
      <alignment horizontal="center"/>
    </xf>
    <xf numFmtId="2" fontId="49" fillId="16" borderId="42" xfId="4" applyNumberFormat="1" applyFont="1" applyFill="1" applyBorder="1" applyAlignment="1">
      <alignment vertical="center" wrapText="1"/>
    </xf>
    <xf numFmtId="0" fontId="49" fillId="16" borderId="42" xfId="4" applyFont="1" applyFill="1" applyBorder="1" applyAlignment="1">
      <alignment vertical="center" wrapText="1"/>
    </xf>
    <xf numFmtId="14" fontId="49" fillId="16" borderId="42" xfId="4" applyNumberFormat="1" applyFont="1" applyFill="1" applyBorder="1" applyAlignment="1">
      <alignment vertical="center" wrapText="1"/>
    </xf>
    <xf numFmtId="0" fontId="16" fillId="7" borderId="7" xfId="2" applyFont="1" applyFill="1" applyBorder="1" applyAlignment="1">
      <alignment horizontal="center" vertical="center" wrapText="1"/>
    </xf>
    <xf numFmtId="0" fontId="40" fillId="3" borderId="29" xfId="0" applyFont="1" applyFill="1" applyBorder="1" applyAlignment="1">
      <alignment wrapText="1"/>
    </xf>
    <xf numFmtId="0" fontId="40" fillId="3" borderId="30" xfId="0" applyFont="1" applyFill="1" applyBorder="1" applyAlignment="1">
      <alignment wrapText="1"/>
    </xf>
    <xf numFmtId="0" fontId="40" fillId="3" borderId="31" xfId="0" applyFont="1" applyFill="1" applyBorder="1" applyAlignment="1">
      <alignment wrapText="1"/>
    </xf>
    <xf numFmtId="49" fontId="16" fillId="7" borderId="7" xfId="2" applyNumberFormat="1" applyFont="1" applyFill="1" applyBorder="1" applyAlignment="1">
      <alignment horizontal="center" vertical="center" wrapText="1"/>
    </xf>
    <xf numFmtId="49" fontId="7" fillId="0" borderId="0" xfId="2" applyNumberFormat="1"/>
    <xf numFmtId="0" fontId="3" fillId="0" borderId="0" xfId="2" applyFont="1" applyAlignment="1">
      <alignment horizontal="left" vertical="center" wrapText="1"/>
    </xf>
    <xf numFmtId="0" fontId="7" fillId="0" borderId="0" xfId="2" applyAlignment="1">
      <alignment horizontal="left" vertical="center" wrapText="1"/>
    </xf>
    <xf numFmtId="49" fontId="3" fillId="0" borderId="0" xfId="2" applyNumberFormat="1" applyFont="1" applyAlignment="1">
      <alignment horizontal="left" vertical="center" wrapText="1"/>
    </xf>
    <xf numFmtId="0" fontId="34" fillId="0" borderId="0" xfId="2" applyFont="1" applyFill="1" applyBorder="1" applyAlignment="1">
      <alignment horizontal="left" vertical="center" wrapText="1"/>
    </xf>
    <xf numFmtId="0" fontId="50" fillId="14" borderId="1" xfId="0" applyFont="1" applyFill="1" applyBorder="1" applyAlignment="1">
      <alignment horizontal="center" vertical="center"/>
    </xf>
    <xf numFmtId="0" fontId="50" fillId="14" borderId="36" xfId="0" applyFont="1" applyFill="1" applyBorder="1" applyAlignment="1">
      <alignment horizontal="center" vertical="center"/>
    </xf>
    <xf numFmtId="0" fontId="50" fillId="14" borderId="25" xfId="0" applyFont="1" applyFill="1" applyBorder="1" applyAlignment="1">
      <alignment horizontal="center" vertical="center"/>
    </xf>
    <xf numFmtId="0" fontId="50" fillId="14" borderId="44" xfId="0" applyFont="1" applyFill="1" applyBorder="1" applyAlignment="1">
      <alignment horizontal="center" vertical="center"/>
    </xf>
    <xf numFmtId="0" fontId="22" fillId="14" borderId="34" xfId="0" applyFont="1" applyFill="1" applyBorder="1" applyAlignment="1">
      <alignment vertical="center" wrapText="1"/>
    </xf>
    <xf numFmtId="0" fontId="50" fillId="14" borderId="35" xfId="0" applyFont="1" applyFill="1" applyBorder="1" applyAlignment="1">
      <alignment horizontal="center" vertical="center"/>
    </xf>
    <xf numFmtId="0" fontId="50" fillId="14" borderId="45" xfId="0" applyFont="1" applyFill="1" applyBorder="1" applyAlignment="1">
      <alignment horizontal="center" vertical="center"/>
    </xf>
    <xf numFmtId="0" fontId="8" fillId="0" borderId="0" xfId="0" applyFont="1" applyAlignment="1">
      <alignment horizontal="center" wrapText="1"/>
    </xf>
    <xf numFmtId="0" fontId="1" fillId="0" borderId="0" xfId="2" applyFont="1" applyAlignment="1">
      <alignment horizontal="left" vertical="center" wrapText="1"/>
    </xf>
    <xf numFmtId="0" fontId="47" fillId="0" borderId="0" xfId="0" applyFont="1" applyBorder="1" applyAlignment="1">
      <alignment horizontal="center" wrapText="1"/>
    </xf>
    <xf numFmtId="0" fontId="40" fillId="14" borderId="0" xfId="0" applyFont="1" applyFill="1" applyBorder="1" applyAlignment="1">
      <alignment horizontal="center"/>
    </xf>
    <xf numFmtId="0" fontId="40" fillId="14" borderId="18" xfId="0" applyFont="1" applyFill="1" applyBorder="1" applyAlignment="1">
      <alignment horizontal="center"/>
    </xf>
    <xf numFmtId="14" fontId="49" fillId="16" borderId="42" xfId="4" applyNumberFormat="1" applyFont="1" applyFill="1" applyBorder="1" applyAlignment="1">
      <alignment horizontal="center" vertical="center" wrapText="1"/>
    </xf>
    <xf numFmtId="14" fontId="0" fillId="0" borderId="0" xfId="0" applyNumberFormat="1" applyAlignment="1">
      <alignment horizontal="center"/>
    </xf>
    <xf numFmtId="14" fontId="40" fillId="0" borderId="0" xfId="0" applyNumberFormat="1" applyFont="1" applyAlignment="1">
      <alignment horizontal="center"/>
    </xf>
    <xf numFmtId="0" fontId="51" fillId="14" borderId="22" xfId="0" applyFont="1" applyFill="1" applyBorder="1" applyAlignment="1">
      <alignment horizontal="center"/>
    </xf>
    <xf numFmtId="0" fontId="51" fillId="14" borderId="0" xfId="0" applyFont="1" applyFill="1" applyBorder="1" applyAlignment="1">
      <alignment horizontal="center"/>
    </xf>
    <xf numFmtId="0" fontId="52" fillId="3" borderId="24" xfId="0" applyFont="1" applyFill="1" applyBorder="1" applyAlignment="1">
      <alignment horizontal="center" vertical="center" textRotation="90" wrapText="1"/>
    </xf>
    <xf numFmtId="0" fontId="52" fillId="3" borderId="14" xfId="0" applyFont="1" applyFill="1" applyBorder="1" applyAlignment="1">
      <alignment horizontal="center" vertical="center"/>
    </xf>
    <xf numFmtId="0" fontId="52" fillId="3" borderId="14" xfId="0" applyFont="1" applyFill="1" applyBorder="1" applyAlignment="1">
      <alignment horizontal="center" vertical="center" wrapText="1"/>
    </xf>
    <xf numFmtId="0" fontId="52" fillId="3" borderId="24" xfId="0" applyFont="1" applyFill="1" applyBorder="1" applyAlignment="1">
      <alignment horizontal="center" vertical="center" wrapText="1"/>
    </xf>
    <xf numFmtId="0" fontId="8" fillId="0" borderId="1" xfId="0" applyFont="1" applyFill="1" applyBorder="1" applyAlignment="1">
      <alignment horizontal="left" vertical="center"/>
    </xf>
    <xf numFmtId="0" fontId="8" fillId="0" borderId="1" xfId="5" applyFont="1" applyFill="1" applyBorder="1" applyAlignment="1">
      <alignment horizontal="left" vertical="center" wrapText="1"/>
    </xf>
    <xf numFmtId="0" fontId="40" fillId="0" borderId="0" xfId="0" applyFont="1" applyFill="1" applyBorder="1" applyAlignment="1">
      <alignment horizontal="left" vertical="top" wrapText="1"/>
    </xf>
    <xf numFmtId="0" fontId="9" fillId="0" borderId="0" xfId="0" applyFont="1" applyAlignment="1">
      <alignment horizontal="center" wrapText="1"/>
    </xf>
    <xf numFmtId="0" fontId="8" fillId="0" borderId="0" xfId="0" applyFont="1" applyAlignment="1">
      <alignment horizontal="center" wrapText="1"/>
    </xf>
    <xf numFmtId="0" fontId="47" fillId="0" borderId="1" xfId="0" applyFont="1" applyBorder="1" applyAlignment="1">
      <alignment horizontal="left" wrapText="1"/>
    </xf>
    <xf numFmtId="0" fontId="16" fillId="12" borderId="11" xfId="0" applyFont="1" applyFill="1" applyBorder="1" applyAlignment="1">
      <alignment horizontal="left"/>
    </xf>
    <xf numFmtId="0" fontId="16" fillId="12" borderId="13" xfId="0" applyFont="1" applyFill="1" applyBorder="1" applyAlignment="1">
      <alignment horizontal="left"/>
    </xf>
    <xf numFmtId="0" fontId="40" fillId="0" borderId="1" xfId="0" applyFont="1" applyFill="1" applyBorder="1" applyAlignment="1">
      <alignment horizontal="left" wrapText="1"/>
    </xf>
    <xf numFmtId="0" fontId="42" fillId="15" borderId="25" xfId="0" applyFont="1" applyFill="1" applyBorder="1" applyAlignment="1">
      <alignment horizontal="left" vertical="center"/>
    </xf>
    <xf numFmtId="0" fontId="42" fillId="15" borderId="7" xfId="0" applyFont="1" applyFill="1" applyBorder="1" applyAlignment="1">
      <alignment horizontal="left" vertical="center"/>
    </xf>
    <xf numFmtId="0" fontId="40" fillId="0" borderId="3" xfId="0" applyFont="1" applyFill="1" applyBorder="1" applyAlignment="1">
      <alignment horizontal="center" vertical="center" wrapText="1"/>
    </xf>
    <xf numFmtId="0" fontId="40" fillId="0" borderId="39" xfId="0" applyFont="1" applyFill="1" applyBorder="1" applyAlignment="1">
      <alignment horizontal="center" vertical="center" wrapText="1"/>
    </xf>
    <xf numFmtId="0" fontId="40" fillId="0" borderId="26" xfId="0" applyFont="1" applyFill="1" applyBorder="1" applyAlignment="1">
      <alignment horizontal="center" vertical="center" wrapText="1"/>
    </xf>
    <xf numFmtId="0" fontId="40" fillId="0" borderId="5" xfId="0" applyFont="1" applyFill="1" applyBorder="1" applyAlignment="1">
      <alignment horizontal="center" vertical="center" wrapText="1"/>
    </xf>
    <xf numFmtId="0" fontId="40" fillId="0" borderId="6" xfId="0" applyFont="1" applyFill="1" applyBorder="1" applyAlignment="1">
      <alignment horizontal="center" vertical="center" wrapText="1"/>
    </xf>
    <xf numFmtId="0" fontId="40" fillId="0" borderId="40" xfId="0" applyFont="1" applyFill="1" applyBorder="1" applyAlignment="1">
      <alignment horizontal="center" vertical="center" wrapText="1"/>
    </xf>
    <xf numFmtId="0" fontId="40" fillId="15" borderId="0" xfId="0" applyFont="1" applyFill="1" applyBorder="1" applyAlignment="1">
      <alignment horizontal="center"/>
    </xf>
    <xf numFmtId="0" fontId="40" fillId="15" borderId="22" xfId="0" applyFont="1" applyFill="1" applyBorder="1" applyAlignment="1">
      <alignment horizontal="center"/>
    </xf>
    <xf numFmtId="0" fontId="40" fillId="0" borderId="2" xfId="0" applyFont="1" applyFill="1" applyBorder="1" applyAlignment="1">
      <alignment horizontal="left" vertical="center"/>
    </xf>
    <xf numFmtId="0" fontId="40" fillId="0" borderId="37" xfId="0" applyFont="1" applyFill="1" applyBorder="1" applyAlignment="1">
      <alignment horizontal="left" vertical="center"/>
    </xf>
    <xf numFmtId="0" fontId="40" fillId="0" borderId="38" xfId="0" applyFont="1" applyFill="1" applyBorder="1" applyAlignment="1">
      <alignment horizontal="left" vertical="center"/>
    </xf>
    <xf numFmtId="0" fontId="40" fillId="0" borderId="2" xfId="0" applyFont="1" applyFill="1" applyBorder="1" applyAlignment="1">
      <alignment horizontal="left"/>
    </xf>
    <xf numFmtId="0" fontId="40" fillId="0" borderId="37" xfId="0" applyFont="1" applyFill="1" applyBorder="1" applyAlignment="1">
      <alignment horizontal="left"/>
    </xf>
    <xf numFmtId="0" fontId="40" fillId="0" borderId="38" xfId="0" applyFont="1" applyFill="1" applyBorder="1" applyAlignment="1">
      <alignment horizontal="left"/>
    </xf>
    <xf numFmtId="0" fontId="52" fillId="3" borderId="11" xfId="0" applyFont="1" applyFill="1" applyBorder="1" applyAlignment="1">
      <alignment horizontal="center"/>
    </xf>
    <xf numFmtId="0" fontId="52" fillId="3" borderId="12" xfId="0" applyFont="1" applyFill="1" applyBorder="1" applyAlignment="1">
      <alignment horizontal="center"/>
    </xf>
    <xf numFmtId="0" fontId="52" fillId="3" borderId="13" xfId="0" applyFont="1" applyFill="1" applyBorder="1" applyAlignment="1">
      <alignment horizontal="center"/>
    </xf>
    <xf numFmtId="0" fontId="52" fillId="3" borderId="3" xfId="0" applyFont="1" applyFill="1" applyBorder="1" applyAlignment="1">
      <alignment horizontal="center"/>
    </xf>
    <xf numFmtId="0" fontId="52" fillId="3" borderId="39" xfId="0" applyFont="1" applyFill="1" applyBorder="1" applyAlignment="1">
      <alignment horizontal="center"/>
    </xf>
    <xf numFmtId="0" fontId="52" fillId="3" borderId="26" xfId="0" applyFont="1" applyFill="1" applyBorder="1" applyAlignment="1">
      <alignment horizontal="center"/>
    </xf>
    <xf numFmtId="0" fontId="40" fillId="0" borderId="23" xfId="0" applyFont="1" applyFill="1" applyBorder="1" applyAlignment="1">
      <alignment horizontal="left" vertical="top" wrapText="1"/>
    </xf>
    <xf numFmtId="0" fontId="40" fillId="0" borderId="22" xfId="0" applyFont="1" applyFill="1" applyBorder="1" applyAlignment="1">
      <alignment horizontal="left" vertical="top" wrapText="1"/>
    </xf>
    <xf numFmtId="0" fontId="40" fillId="0" borderId="21" xfId="0" applyFont="1" applyFill="1" applyBorder="1" applyAlignment="1">
      <alignment horizontal="left" vertical="top" wrapText="1"/>
    </xf>
    <xf numFmtId="0" fontId="40" fillId="0" borderId="20" xfId="0" applyFont="1" applyFill="1" applyBorder="1" applyAlignment="1">
      <alignment horizontal="left" vertical="top" wrapText="1"/>
    </xf>
    <xf numFmtId="0" fontId="40" fillId="0" borderId="10" xfId="0" applyFont="1" applyFill="1" applyBorder="1" applyAlignment="1">
      <alignment horizontal="left" vertical="top" wrapText="1"/>
    </xf>
    <xf numFmtId="0" fontId="40" fillId="0" borderId="19" xfId="0" applyFont="1" applyFill="1" applyBorder="1" applyAlignment="1">
      <alignment horizontal="left" vertical="top" wrapText="1"/>
    </xf>
    <xf numFmtId="0" fontId="40" fillId="0" borderId="18" xfId="0" applyFont="1" applyFill="1" applyBorder="1" applyAlignment="1">
      <alignment horizontal="left" vertical="top" wrapText="1"/>
    </xf>
    <xf numFmtId="0" fontId="40" fillId="0" borderId="17" xfId="0" applyFont="1" applyFill="1" applyBorder="1" applyAlignment="1">
      <alignment horizontal="left" vertical="top" wrapText="1"/>
    </xf>
    <xf numFmtId="0" fontId="52" fillId="3" borderId="11" xfId="0" applyFont="1" applyFill="1" applyBorder="1" applyAlignment="1">
      <alignment horizontal="center" vertical="center" wrapText="1"/>
    </xf>
    <xf numFmtId="0" fontId="52" fillId="3" borderId="13" xfId="0" applyFont="1" applyFill="1" applyBorder="1" applyAlignment="1">
      <alignment horizontal="center" vertical="center" wrapText="1"/>
    </xf>
    <xf numFmtId="0" fontId="41" fillId="0" borderId="22" xfId="0" applyFont="1" applyFill="1" applyBorder="1" applyAlignment="1">
      <alignment horizontal="left" vertical="top" wrapText="1"/>
    </xf>
    <xf numFmtId="0" fontId="41" fillId="0" borderId="21" xfId="0" applyFont="1" applyFill="1" applyBorder="1" applyAlignment="1">
      <alignment horizontal="left" vertical="top" wrapText="1"/>
    </xf>
    <xf numFmtId="0" fontId="41" fillId="0" borderId="20" xfId="0" applyFont="1" applyFill="1" applyBorder="1" applyAlignment="1">
      <alignment horizontal="left" vertical="top" wrapText="1"/>
    </xf>
    <xf numFmtId="0" fontId="41" fillId="0" borderId="0" xfId="0" applyFont="1" applyFill="1" applyBorder="1" applyAlignment="1">
      <alignment horizontal="left" vertical="top" wrapText="1"/>
    </xf>
    <xf numFmtId="0" fontId="41" fillId="0" borderId="10" xfId="0" applyFont="1" applyFill="1" applyBorder="1" applyAlignment="1">
      <alignment horizontal="left" vertical="top" wrapText="1"/>
    </xf>
    <xf numFmtId="0" fontId="41" fillId="0" borderId="19" xfId="0" applyFont="1" applyFill="1" applyBorder="1" applyAlignment="1">
      <alignment horizontal="left" vertical="top" wrapText="1"/>
    </xf>
    <xf numFmtId="0" fontId="41" fillId="0" borderId="18" xfId="0" applyFont="1" applyFill="1" applyBorder="1" applyAlignment="1">
      <alignment horizontal="left" vertical="top" wrapText="1"/>
    </xf>
    <xf numFmtId="0" fontId="41" fillId="0" borderId="17" xfId="0" applyFont="1" applyFill="1" applyBorder="1" applyAlignment="1">
      <alignment horizontal="left" vertical="top" wrapText="1"/>
    </xf>
    <xf numFmtId="49" fontId="16" fillId="7" borderId="8" xfId="0" applyNumberFormat="1" applyFont="1" applyFill="1" applyBorder="1" applyAlignment="1">
      <alignment horizontal="center" vertical="center" wrapText="1"/>
    </xf>
    <xf numFmtId="0" fontId="16" fillId="7" borderId="8" xfId="0" applyFont="1" applyFill="1" applyBorder="1" applyAlignment="1">
      <alignment horizontal="center" vertical="center" wrapText="1"/>
    </xf>
    <xf numFmtId="0" fontId="16" fillId="7" borderId="9"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30" fillId="6" borderId="12" xfId="0" applyFont="1" applyFill="1" applyBorder="1" applyAlignment="1">
      <alignment horizontal="center" vertical="top" wrapText="1"/>
    </xf>
    <xf numFmtId="0" fontId="30" fillId="6" borderId="13" xfId="0" applyFont="1" applyFill="1" applyBorder="1" applyAlignment="1">
      <alignment horizontal="center" vertical="top" wrapText="1"/>
    </xf>
    <xf numFmtId="0" fontId="16" fillId="7" borderId="46" xfId="0" applyFont="1" applyFill="1" applyBorder="1" applyAlignment="1">
      <alignment horizontal="center" vertical="center" wrapText="1"/>
    </xf>
    <xf numFmtId="0" fontId="16" fillId="7" borderId="7" xfId="0" applyFont="1" applyFill="1" applyBorder="1" applyAlignment="1">
      <alignment horizontal="center" vertical="center" wrapText="1"/>
    </xf>
    <xf numFmtId="0" fontId="22" fillId="3" borderId="25" xfId="0" applyFont="1" applyFill="1" applyBorder="1" applyAlignment="1">
      <alignment horizontal="center" vertical="center" wrapText="1"/>
    </xf>
    <xf numFmtId="0" fontId="22" fillId="3" borderId="7" xfId="0" applyFont="1" applyFill="1" applyBorder="1" applyAlignment="1">
      <alignment horizontal="center" vertical="center" wrapText="1"/>
    </xf>
    <xf numFmtId="0" fontId="22" fillId="5" borderId="25" xfId="0" applyFont="1" applyFill="1" applyBorder="1" applyAlignment="1">
      <alignment horizontal="center" vertical="center" wrapText="1"/>
    </xf>
    <xf numFmtId="0" fontId="22" fillId="5" borderId="7" xfId="0" applyFont="1" applyFill="1" applyBorder="1" applyAlignment="1">
      <alignment horizontal="center" vertical="center" wrapText="1"/>
    </xf>
    <xf numFmtId="0" fontId="16" fillId="3" borderId="2" xfId="0" applyFont="1" applyFill="1" applyBorder="1" applyAlignment="1">
      <alignment horizontal="center" vertical="center"/>
    </xf>
    <xf numFmtId="0" fontId="16" fillId="3" borderId="37" xfId="0" applyFont="1" applyFill="1" applyBorder="1" applyAlignment="1">
      <alignment horizontal="center" vertical="center"/>
    </xf>
    <xf numFmtId="0" fontId="16" fillId="3" borderId="38" xfId="0" applyFont="1" applyFill="1" applyBorder="1" applyAlignment="1">
      <alignment horizontal="center" vertical="center"/>
    </xf>
    <xf numFmtId="0" fontId="21" fillId="4" borderId="37" xfId="0" applyFont="1" applyFill="1" applyBorder="1" applyAlignment="1">
      <alignment horizontal="center"/>
    </xf>
    <xf numFmtId="0" fontId="21" fillId="4" borderId="38" xfId="0" applyFont="1" applyFill="1" applyBorder="1" applyAlignment="1">
      <alignment horizontal="center"/>
    </xf>
    <xf numFmtId="0" fontId="15" fillId="2" borderId="1" xfId="0" applyFont="1" applyFill="1" applyBorder="1" applyAlignment="1">
      <alignment horizontal="center"/>
    </xf>
    <xf numFmtId="0" fontId="9" fillId="0" borderId="0" xfId="0" applyFont="1" applyAlignment="1">
      <alignment horizontal="center" vertical="center" wrapText="1"/>
    </xf>
    <xf numFmtId="0" fontId="23" fillId="5" borderId="4" xfId="0" applyFont="1" applyFill="1" applyBorder="1" applyAlignment="1">
      <alignment horizontal="center" vertical="center" wrapText="1"/>
    </xf>
    <xf numFmtId="0" fontId="23" fillId="5" borderId="5" xfId="0" applyFont="1" applyFill="1" applyBorder="1" applyAlignment="1">
      <alignment horizontal="center" vertical="center" wrapText="1"/>
    </xf>
    <xf numFmtId="0" fontId="23" fillId="5" borderId="7"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21" fillId="4" borderId="4" xfId="0" applyFont="1" applyFill="1" applyBorder="1" applyAlignment="1">
      <alignment horizontal="center"/>
    </xf>
    <xf numFmtId="0" fontId="21" fillId="4" borderId="0" xfId="0" applyFont="1" applyFill="1" applyBorder="1" applyAlignment="1">
      <alignment horizontal="center"/>
    </xf>
    <xf numFmtId="0" fontId="16" fillId="5" borderId="1" xfId="1" applyFont="1" applyFill="1" applyBorder="1" applyAlignment="1">
      <alignment horizontal="center" vertical="center" wrapText="1"/>
    </xf>
    <xf numFmtId="0" fontId="15" fillId="2" borderId="6" xfId="1" applyFont="1" applyFill="1" applyBorder="1" applyAlignment="1">
      <alignment horizontal="center" vertical="center" wrapText="1"/>
    </xf>
    <xf numFmtId="0" fontId="16" fillId="5" borderId="3" xfId="1" applyFont="1" applyFill="1" applyBorder="1" applyAlignment="1">
      <alignment horizontal="center" vertical="center" wrapText="1"/>
    </xf>
    <xf numFmtId="0" fontId="16" fillId="5" borderId="4" xfId="1" applyFont="1" applyFill="1" applyBorder="1" applyAlignment="1">
      <alignment horizontal="center" vertical="center" wrapText="1"/>
    </xf>
    <xf numFmtId="0" fontId="25" fillId="5" borderId="1" xfId="1" applyFont="1" applyFill="1" applyBorder="1" applyAlignment="1">
      <alignment horizontal="center" vertical="center" wrapText="1"/>
    </xf>
    <xf numFmtId="0" fontId="16" fillId="5" borderId="25" xfId="1" applyFont="1" applyFill="1" applyBorder="1" applyAlignment="1">
      <alignment horizontal="center" vertical="center" wrapText="1"/>
    </xf>
    <xf numFmtId="0" fontId="16" fillId="5" borderId="7" xfId="1" applyFont="1" applyFill="1" applyBorder="1" applyAlignment="1">
      <alignment horizontal="center" vertical="center" wrapText="1"/>
    </xf>
    <xf numFmtId="0" fontId="15" fillId="4" borderId="5" xfId="0" applyFont="1" applyFill="1" applyBorder="1" applyAlignment="1">
      <alignment horizontal="center"/>
    </xf>
    <xf numFmtId="0" fontId="15" fillId="4" borderId="6" xfId="0" applyFont="1" applyFill="1" applyBorder="1" applyAlignment="1">
      <alignment horizontal="center"/>
    </xf>
    <xf numFmtId="0" fontId="16" fillId="7" borderId="26" xfId="2" applyFont="1" applyFill="1" applyBorder="1" applyAlignment="1">
      <alignment horizontal="center" vertical="center" wrapText="1"/>
    </xf>
    <xf numFmtId="0" fontId="16" fillId="7" borderId="9" xfId="2" applyFont="1" applyFill="1" applyBorder="1" applyAlignment="1">
      <alignment horizontal="center" vertical="center" wrapText="1"/>
    </xf>
    <xf numFmtId="0" fontId="16" fillId="7" borderId="25" xfId="2" applyFont="1" applyFill="1" applyBorder="1" applyAlignment="1">
      <alignment horizontal="center" vertical="center" wrapText="1"/>
    </xf>
    <xf numFmtId="0" fontId="16" fillId="7" borderId="8" xfId="2" applyFont="1" applyFill="1" applyBorder="1" applyAlignment="1">
      <alignment horizontal="center" vertical="center" wrapText="1"/>
    </xf>
    <xf numFmtId="0" fontId="16" fillId="7" borderId="1" xfId="2" applyFont="1" applyFill="1" applyBorder="1" applyAlignment="1">
      <alignment horizontal="center" vertical="center" wrapText="1"/>
    </xf>
    <xf numFmtId="0" fontId="16" fillId="7" borderId="3" xfId="2" applyFont="1" applyFill="1" applyBorder="1" applyAlignment="1">
      <alignment horizontal="center" vertical="center" wrapText="1"/>
    </xf>
    <xf numFmtId="0" fontId="16" fillId="7" borderId="4" xfId="2" applyFont="1" applyFill="1" applyBorder="1" applyAlignment="1">
      <alignment horizontal="center" vertical="center" wrapText="1"/>
    </xf>
    <xf numFmtId="0" fontId="16" fillId="7" borderId="7" xfId="2" applyFont="1" applyFill="1" applyBorder="1" applyAlignment="1">
      <alignment horizontal="center" vertical="center" wrapText="1"/>
    </xf>
    <xf numFmtId="0" fontId="9" fillId="0" borderId="0" xfId="2" applyFont="1" applyAlignment="1">
      <alignment horizontal="center" wrapText="1"/>
    </xf>
    <xf numFmtId="0" fontId="9" fillId="0" borderId="0" xfId="2" applyFont="1" applyBorder="1" applyAlignment="1">
      <alignment horizontal="center" wrapText="1"/>
    </xf>
    <xf numFmtId="0" fontId="16" fillId="7" borderId="43" xfId="2" applyFont="1" applyFill="1" applyBorder="1" applyAlignment="1">
      <alignment horizontal="center" vertical="center" wrapText="1"/>
    </xf>
    <xf numFmtId="0" fontId="16" fillId="7" borderId="20" xfId="2" applyFont="1" applyFill="1" applyBorder="1" applyAlignment="1">
      <alignment horizontal="center" vertical="center" wrapText="1"/>
    </xf>
    <xf numFmtId="10" fontId="16" fillId="7" borderId="25" xfId="2" applyNumberFormat="1" applyFont="1" applyFill="1" applyBorder="1" applyAlignment="1">
      <alignment horizontal="center" vertical="center" wrapText="1"/>
    </xf>
    <xf numFmtId="10" fontId="16" fillId="7" borderId="8" xfId="2" applyNumberFormat="1" applyFont="1" applyFill="1" applyBorder="1" applyAlignment="1">
      <alignment horizontal="center" vertical="center" wrapText="1"/>
    </xf>
    <xf numFmtId="0" fontId="30" fillId="6" borderId="28" xfId="2" applyFont="1" applyFill="1" applyBorder="1" applyAlignment="1">
      <alignment horizontal="center" vertical="top" wrapText="1"/>
    </xf>
    <xf numFmtId="0" fontId="30" fillId="6" borderId="27" xfId="2" applyFont="1" applyFill="1" applyBorder="1" applyAlignment="1">
      <alignment horizontal="center" vertical="top" wrapText="1"/>
    </xf>
    <xf numFmtId="0" fontId="16" fillId="12" borderId="25" xfId="2" applyFont="1" applyFill="1" applyBorder="1" applyAlignment="1">
      <alignment horizontal="center" vertical="center" wrapText="1"/>
    </xf>
    <xf numFmtId="0" fontId="16" fillId="12" borderId="8" xfId="2" applyFont="1" applyFill="1" applyBorder="1" applyAlignment="1">
      <alignment horizontal="center" vertical="center" wrapText="1"/>
    </xf>
    <xf numFmtId="0" fontId="7" fillId="0" borderId="1" xfId="2" applyBorder="1" applyAlignment="1">
      <alignment horizontal="left" vertical="center" wrapText="1"/>
    </xf>
    <xf numFmtId="0" fontId="2" fillId="0" borderId="1" xfId="2" applyFont="1" applyBorder="1" applyAlignment="1">
      <alignment horizontal="center"/>
    </xf>
    <xf numFmtId="0" fontId="7" fillId="0" borderId="1" xfId="2" applyBorder="1" applyAlignment="1">
      <alignment horizontal="center"/>
    </xf>
    <xf numFmtId="0" fontId="31" fillId="0" borderId="0" xfId="2" applyFont="1" applyAlignment="1">
      <alignment horizontal="center"/>
    </xf>
    <xf numFmtId="0" fontId="8" fillId="0" borderId="23" xfId="2" applyFont="1" applyBorder="1" applyAlignment="1">
      <alignment horizontal="left" vertical="top" wrapText="1"/>
    </xf>
    <xf numFmtId="0" fontId="8" fillId="0" borderId="22" xfId="2" applyFont="1" applyBorder="1" applyAlignment="1">
      <alignment horizontal="left" vertical="top" wrapText="1"/>
    </xf>
    <xf numFmtId="0" fontId="8" fillId="0" borderId="22" xfId="2" applyFont="1" applyBorder="1" applyAlignment="1">
      <alignment horizontal="left" vertical="top"/>
    </xf>
    <xf numFmtId="0" fontId="8" fillId="0" borderId="21" xfId="2" applyFont="1" applyBorder="1" applyAlignment="1">
      <alignment horizontal="left" vertical="top"/>
    </xf>
    <xf numFmtId="0" fontId="8" fillId="0" borderId="20" xfId="2" applyFont="1" applyBorder="1" applyAlignment="1">
      <alignment horizontal="left" vertical="top"/>
    </xf>
    <xf numFmtId="0" fontId="8" fillId="0" borderId="0" xfId="2" applyFont="1" applyBorder="1" applyAlignment="1">
      <alignment horizontal="left" vertical="top"/>
    </xf>
    <xf numFmtId="0" fontId="8" fillId="0" borderId="10" xfId="2" applyFont="1" applyBorder="1" applyAlignment="1">
      <alignment horizontal="left" vertical="top"/>
    </xf>
    <xf numFmtId="0" fontId="8" fillId="0" borderId="19" xfId="2" applyFont="1" applyBorder="1" applyAlignment="1">
      <alignment horizontal="left" vertical="top"/>
    </xf>
    <xf numFmtId="0" fontId="8" fillId="0" borderId="18" xfId="2" applyFont="1" applyBorder="1" applyAlignment="1">
      <alignment horizontal="left" vertical="top"/>
    </xf>
    <xf numFmtId="0" fontId="8" fillId="0" borderId="17" xfId="2" applyFont="1" applyBorder="1" applyAlignment="1">
      <alignment horizontal="left" vertical="top"/>
    </xf>
    <xf numFmtId="0" fontId="16" fillId="0" borderId="23" xfId="2" applyFont="1" applyBorder="1" applyAlignment="1">
      <alignment horizontal="left" vertical="center" wrapText="1"/>
    </xf>
    <xf numFmtId="0" fontId="16" fillId="0" borderId="22" xfId="2" applyFont="1" applyBorder="1" applyAlignment="1">
      <alignment horizontal="left" vertical="center" wrapText="1"/>
    </xf>
    <xf numFmtId="0" fontId="16" fillId="0" borderId="21" xfId="2" applyFont="1" applyBorder="1" applyAlignment="1">
      <alignment horizontal="left" vertical="center" wrapText="1"/>
    </xf>
    <xf numFmtId="0" fontId="16" fillId="0" borderId="20" xfId="2" applyFont="1" applyBorder="1" applyAlignment="1">
      <alignment horizontal="left" vertical="center" wrapText="1"/>
    </xf>
    <xf numFmtId="0" fontId="16" fillId="0" borderId="0" xfId="2" applyFont="1" applyBorder="1" applyAlignment="1">
      <alignment horizontal="left" vertical="center" wrapText="1"/>
    </xf>
    <xf numFmtId="0" fontId="16" fillId="0" borderId="10" xfId="2" applyFont="1" applyBorder="1" applyAlignment="1">
      <alignment horizontal="left" vertical="center" wrapText="1"/>
    </xf>
    <xf numFmtId="0" fontId="16" fillId="0" borderId="19" xfId="2" applyFont="1" applyBorder="1" applyAlignment="1">
      <alignment horizontal="left" vertical="center" wrapText="1"/>
    </xf>
    <xf numFmtId="0" fontId="16" fillId="0" borderId="18" xfId="2" applyFont="1" applyBorder="1" applyAlignment="1">
      <alignment horizontal="left" vertical="center" wrapText="1"/>
    </xf>
    <xf numFmtId="0" fontId="16" fillId="0" borderId="17" xfId="2" applyFont="1" applyBorder="1" applyAlignment="1">
      <alignment horizontal="left" vertical="center" wrapText="1"/>
    </xf>
    <xf numFmtId="0" fontId="16" fillId="0" borderId="24" xfId="2" applyFont="1" applyBorder="1" applyAlignment="1">
      <alignment horizontal="center" vertical="center"/>
    </xf>
    <xf numFmtId="0" fontId="16" fillId="0" borderId="15" xfId="2" applyFont="1" applyBorder="1" applyAlignment="1">
      <alignment horizontal="center" vertical="center"/>
    </xf>
    <xf numFmtId="0" fontId="16" fillId="0" borderId="16" xfId="2" applyFont="1" applyBorder="1" applyAlignment="1">
      <alignment horizontal="center" vertical="center"/>
    </xf>
    <xf numFmtId="0" fontId="8" fillId="0" borderId="23" xfId="2" applyFont="1" applyBorder="1" applyAlignment="1">
      <alignment horizontal="left" wrapText="1"/>
    </xf>
    <xf numFmtId="0" fontId="8" fillId="0" borderId="22" xfId="2" applyFont="1" applyBorder="1" applyAlignment="1">
      <alignment horizontal="left" wrapText="1"/>
    </xf>
    <xf numFmtId="0" fontId="8" fillId="0" borderId="21" xfId="2" applyFont="1" applyBorder="1" applyAlignment="1">
      <alignment horizontal="left" wrapText="1"/>
    </xf>
    <xf numFmtId="0" fontId="8" fillId="0" borderId="20" xfId="2" applyFont="1" applyBorder="1" applyAlignment="1">
      <alignment horizontal="left" wrapText="1"/>
    </xf>
    <xf numFmtId="0" fontId="8" fillId="0" borderId="0" xfId="2" applyFont="1" applyBorder="1" applyAlignment="1">
      <alignment horizontal="left" wrapText="1"/>
    </xf>
    <xf numFmtId="0" fontId="8" fillId="0" borderId="10" xfId="2" applyFont="1" applyBorder="1" applyAlignment="1">
      <alignment horizontal="left" wrapText="1"/>
    </xf>
    <xf numFmtId="0" fontId="8" fillId="0" borderId="19" xfId="2" applyFont="1" applyBorder="1" applyAlignment="1">
      <alignment horizontal="left" wrapText="1"/>
    </xf>
    <xf numFmtId="0" fontId="8" fillId="0" borderId="18" xfId="2" applyFont="1" applyBorder="1" applyAlignment="1">
      <alignment horizontal="left" wrapText="1"/>
    </xf>
    <xf numFmtId="0" fontId="8" fillId="0" borderId="17" xfId="2" applyFont="1" applyBorder="1" applyAlignment="1">
      <alignment horizontal="left" wrapText="1"/>
    </xf>
    <xf numFmtId="0" fontId="8" fillId="0" borderId="23" xfId="2" applyFont="1" applyBorder="1" applyAlignment="1">
      <alignment horizontal="left" vertical="center" wrapText="1"/>
    </xf>
    <xf numFmtId="0" fontId="8" fillId="0" borderId="22" xfId="2" applyFont="1" applyBorder="1" applyAlignment="1">
      <alignment horizontal="left" vertical="center" wrapText="1"/>
    </xf>
    <xf numFmtId="0" fontId="8" fillId="0" borderId="21" xfId="2" applyFont="1" applyBorder="1" applyAlignment="1">
      <alignment horizontal="left" vertical="center" wrapText="1"/>
    </xf>
    <xf numFmtId="0" fontId="8" fillId="0" borderId="19" xfId="2" applyFont="1" applyBorder="1" applyAlignment="1">
      <alignment horizontal="left" vertical="center" wrapText="1"/>
    </xf>
    <xf numFmtId="0" fontId="8" fillId="0" borderId="18" xfId="2" applyFont="1" applyBorder="1" applyAlignment="1">
      <alignment horizontal="left" vertical="center" wrapText="1"/>
    </xf>
    <xf numFmtId="0" fontId="8" fillId="0" borderId="17" xfId="2" applyFont="1" applyBorder="1" applyAlignment="1">
      <alignment horizontal="left" vertical="center" wrapText="1"/>
    </xf>
    <xf numFmtId="0" fontId="8" fillId="0" borderId="11" xfId="2" applyFont="1" applyBorder="1" applyAlignment="1">
      <alignment horizontal="left" vertical="center" wrapText="1"/>
    </xf>
    <xf numFmtId="0" fontId="8" fillId="0" borderId="12" xfId="2" applyFont="1" applyBorder="1" applyAlignment="1">
      <alignment horizontal="left" vertical="center" wrapText="1"/>
    </xf>
    <xf numFmtId="0" fontId="8" fillId="0" borderId="13" xfId="2" applyFont="1" applyBorder="1" applyAlignment="1">
      <alignment horizontal="left" vertical="center" wrapText="1"/>
    </xf>
    <xf numFmtId="0" fontId="16" fillId="0" borderId="11" xfId="2" applyFont="1" applyBorder="1" applyAlignment="1">
      <alignment horizontal="left" vertical="center" wrapText="1"/>
    </xf>
    <xf numFmtId="0" fontId="16" fillId="0" borderId="12" xfId="2" applyFont="1" applyBorder="1" applyAlignment="1">
      <alignment horizontal="left" vertical="center" wrapText="1"/>
    </xf>
    <xf numFmtId="0" fontId="16" fillId="0" borderId="13" xfId="2" applyFont="1" applyBorder="1" applyAlignment="1">
      <alignment horizontal="left" vertical="center" wrapText="1"/>
    </xf>
    <xf numFmtId="0" fontId="16" fillId="0" borderId="23" xfId="2" applyFont="1" applyBorder="1" applyAlignment="1">
      <alignment vertical="top" wrapText="1"/>
    </xf>
    <xf numFmtId="0" fontId="16" fillId="0" borderId="22" xfId="2" applyFont="1" applyBorder="1" applyAlignment="1">
      <alignment vertical="top" wrapText="1"/>
    </xf>
    <xf numFmtId="0" fontId="16" fillId="0" borderId="22" xfId="2" applyFont="1" applyBorder="1" applyAlignment="1">
      <alignment vertical="top"/>
    </xf>
    <xf numFmtId="0" fontId="16" fillId="0" borderId="21" xfId="2" applyFont="1" applyBorder="1" applyAlignment="1">
      <alignment vertical="top"/>
    </xf>
    <xf numFmtId="0" fontId="16" fillId="0" borderId="20" xfId="2" applyFont="1" applyBorder="1" applyAlignment="1">
      <alignment vertical="top"/>
    </xf>
    <xf numFmtId="0" fontId="16" fillId="0" borderId="0" xfId="2" applyFont="1" applyBorder="1" applyAlignment="1">
      <alignment vertical="top"/>
    </xf>
    <xf numFmtId="0" fontId="16" fillId="0" borderId="10" xfId="2" applyFont="1" applyBorder="1" applyAlignment="1">
      <alignment vertical="top"/>
    </xf>
    <xf numFmtId="0" fontId="16" fillId="0" borderId="19" xfId="2" applyFont="1" applyBorder="1" applyAlignment="1">
      <alignment vertical="top"/>
    </xf>
    <xf numFmtId="0" fontId="16" fillId="0" borderId="18" xfId="2" applyFont="1" applyBorder="1" applyAlignment="1">
      <alignment vertical="top"/>
    </xf>
    <xf numFmtId="0" fontId="16" fillId="0" borderId="17" xfId="2" applyFont="1" applyBorder="1" applyAlignment="1">
      <alignment vertical="top"/>
    </xf>
    <xf numFmtId="0" fontId="8" fillId="0" borderId="21" xfId="2" applyFont="1" applyBorder="1" applyAlignment="1">
      <alignment horizontal="left" vertical="top" wrapText="1"/>
    </xf>
    <xf numFmtId="0" fontId="8" fillId="0" borderId="20" xfId="2" applyFont="1" applyBorder="1" applyAlignment="1">
      <alignment horizontal="left" vertical="top" wrapText="1"/>
    </xf>
    <xf numFmtId="0" fontId="8" fillId="0" borderId="0" xfId="2" applyFont="1" applyBorder="1" applyAlignment="1">
      <alignment horizontal="left" vertical="top" wrapText="1"/>
    </xf>
    <xf numFmtId="0" fontId="8" fillId="0" borderId="10" xfId="2" applyFont="1" applyBorder="1" applyAlignment="1">
      <alignment horizontal="left" vertical="top" wrapText="1"/>
    </xf>
    <xf numFmtId="0" fontId="8" fillId="0" borderId="19" xfId="2" applyFont="1" applyBorder="1" applyAlignment="1">
      <alignment horizontal="left" vertical="top" wrapText="1"/>
    </xf>
    <xf numFmtId="0" fontId="8" fillId="0" borderId="18" xfId="2" applyFont="1" applyBorder="1" applyAlignment="1">
      <alignment horizontal="left" vertical="top" wrapText="1"/>
    </xf>
    <xf numFmtId="0" fontId="8" fillId="0" borderId="17" xfId="2" applyFont="1" applyBorder="1" applyAlignment="1">
      <alignment horizontal="left" vertical="top" wrapText="1"/>
    </xf>
    <xf numFmtId="0" fontId="16" fillId="0" borderId="11" xfId="2" applyFont="1" applyBorder="1" applyAlignment="1">
      <alignment horizontal="center"/>
    </xf>
    <xf numFmtId="0" fontId="16" fillId="0" borderId="12" xfId="2" applyFont="1" applyBorder="1" applyAlignment="1">
      <alignment horizontal="center"/>
    </xf>
    <xf numFmtId="0" fontId="16" fillId="0" borderId="13" xfId="2" applyFont="1" applyBorder="1" applyAlignment="1">
      <alignment horizontal="center"/>
    </xf>
    <xf numFmtId="0" fontId="16" fillId="0" borderId="22" xfId="2" applyFont="1" applyBorder="1" applyAlignment="1">
      <alignment horizontal="center"/>
    </xf>
    <xf numFmtId="0" fontId="16" fillId="0" borderId="21" xfId="2" applyFont="1" applyBorder="1" applyAlignment="1">
      <alignment horizontal="center"/>
    </xf>
    <xf numFmtId="0" fontId="30" fillId="6" borderId="0" xfId="2" applyFont="1" applyFill="1" applyBorder="1" applyAlignment="1">
      <alignment horizontal="center" vertical="top" wrapText="1"/>
    </xf>
    <xf numFmtId="0" fontId="40" fillId="0" borderId="0" xfId="0" applyFont="1" applyFill="1" applyBorder="1" applyAlignment="1">
      <alignment horizontal="center" vertical="top" wrapText="1"/>
    </xf>
    <xf numFmtId="0" fontId="40" fillId="0" borderId="23" xfId="0" applyFont="1" applyFill="1" applyBorder="1" applyAlignment="1">
      <alignment horizontal="center" vertical="top" wrapText="1"/>
    </xf>
    <xf numFmtId="0" fontId="40" fillId="0" borderId="22" xfId="0" applyFont="1" applyFill="1" applyBorder="1" applyAlignment="1">
      <alignment horizontal="center" vertical="top" wrapText="1"/>
    </xf>
    <xf numFmtId="0" fontId="40" fillId="0" borderId="21" xfId="0" applyFont="1" applyFill="1" applyBorder="1" applyAlignment="1">
      <alignment horizontal="center" vertical="top" wrapText="1"/>
    </xf>
    <xf numFmtId="0" fontId="40" fillId="0" borderId="20" xfId="0" applyFont="1" applyFill="1" applyBorder="1" applyAlignment="1">
      <alignment horizontal="center" vertical="top" wrapText="1"/>
    </xf>
    <xf numFmtId="0" fontId="40" fillId="0" borderId="10" xfId="0" applyFont="1" applyFill="1" applyBorder="1" applyAlignment="1">
      <alignment horizontal="center" vertical="top" wrapText="1"/>
    </xf>
    <xf numFmtId="0" fontId="40" fillId="0" borderId="19" xfId="0" applyFont="1" applyFill="1" applyBorder="1" applyAlignment="1">
      <alignment horizontal="center" vertical="top" wrapText="1"/>
    </xf>
    <xf numFmtId="0" fontId="40" fillId="0" borderId="18" xfId="0" applyFont="1" applyFill="1" applyBorder="1" applyAlignment="1">
      <alignment horizontal="center" vertical="top" wrapText="1"/>
    </xf>
    <xf numFmtId="0" fontId="40" fillId="0" borderId="17" xfId="0" applyFont="1" applyFill="1" applyBorder="1" applyAlignment="1">
      <alignment horizontal="center" vertical="top" wrapText="1"/>
    </xf>
  </cellXfs>
  <cellStyles count="6">
    <cellStyle name="Normal" xfId="0" builtinId="0"/>
    <cellStyle name="Normal 2" xfId="1"/>
    <cellStyle name="Normal 3" xfId="2"/>
    <cellStyle name="Normal 4" xfId="4"/>
    <cellStyle name="Porcentaje" xfId="3" builtinId="5"/>
    <cellStyle name="Salida" xfId="5" builtinId="21"/>
  </cellStyles>
  <dxfs count="41">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b val="0"/>
        <i val="0"/>
      </font>
      <fill>
        <patternFill>
          <bgColor rgb="FFFF0000"/>
        </patternFill>
      </fill>
    </dxf>
    <dxf>
      <font>
        <b val="0"/>
        <i val="0"/>
      </font>
      <fill>
        <patternFill>
          <bgColor rgb="FFFFFF00"/>
        </patternFill>
      </fill>
    </dxf>
    <dxf>
      <font>
        <b val="0"/>
        <i val="0"/>
      </font>
      <fill>
        <patternFill>
          <bgColor rgb="FF92D050"/>
        </patternFill>
      </fill>
    </dxf>
    <dxf>
      <font>
        <b val="0"/>
        <i val="0"/>
        <color auto="1"/>
      </font>
      <fill>
        <patternFill>
          <bgColor rgb="FF92D050"/>
        </patternFill>
      </fill>
    </dxf>
    <dxf>
      <font>
        <color auto="1"/>
      </font>
      <fill>
        <patternFill>
          <bgColor rgb="FF92D050"/>
        </patternFill>
      </fill>
    </dxf>
    <dxf>
      <fill>
        <patternFill>
          <bgColor rgb="FFFFFF00"/>
        </patternFill>
      </fill>
    </dxf>
    <dxf>
      <fill>
        <patternFill>
          <bgColor rgb="FFFF0000"/>
        </patternFill>
      </fill>
    </dxf>
    <dxf>
      <font>
        <b val="0"/>
        <i val="0"/>
        <color auto="1"/>
      </font>
      <fill>
        <patternFill patternType="none">
          <bgColor auto="1"/>
        </patternFill>
      </fill>
    </dxf>
    <dxf>
      <font>
        <b val="0"/>
        <i val="0"/>
      </font>
      <fill>
        <patternFill>
          <bgColor rgb="FFFF0000"/>
        </patternFill>
      </fill>
    </dxf>
    <dxf>
      <font>
        <b val="0"/>
        <i val="0"/>
      </font>
      <fill>
        <patternFill>
          <bgColor rgb="FFFFFF00"/>
        </patternFill>
      </fill>
    </dxf>
    <dxf>
      <font>
        <b val="0"/>
        <i val="0"/>
      </font>
      <fill>
        <patternFill>
          <bgColor rgb="FF92D050"/>
        </patternFill>
      </fill>
    </dxf>
    <dxf>
      <fill>
        <patternFill>
          <bgColor theme="0"/>
        </patternFill>
      </fill>
    </dxf>
    <dxf>
      <font>
        <b val="0"/>
        <i val="0"/>
        <color auto="1"/>
      </font>
      <fill>
        <patternFill>
          <bgColor rgb="FF92D050"/>
        </patternFill>
      </fill>
    </dxf>
    <dxf>
      <font>
        <b val="0"/>
        <i val="0"/>
      </font>
      <fill>
        <patternFill>
          <bgColor rgb="FFFFFF00"/>
        </patternFill>
      </fill>
    </dxf>
    <dxf>
      <font>
        <b val="0"/>
        <i val="0"/>
      </font>
      <fill>
        <patternFill>
          <bgColor rgb="FFFF0000"/>
        </patternFill>
      </fill>
    </dxf>
    <dxf>
      <font>
        <color rgb="FF00B050"/>
      </font>
    </dxf>
    <dxf>
      <fill>
        <patternFill>
          <bgColor rgb="FF92D050"/>
        </patternFill>
      </fill>
    </dxf>
    <dxf>
      <font>
        <color auto="1"/>
      </font>
      <fill>
        <patternFill>
          <bgColor rgb="FF92D050"/>
        </patternFill>
      </fill>
    </dxf>
    <dxf>
      <font>
        <color auto="1"/>
      </font>
      <fill>
        <patternFill>
          <bgColor rgb="FFFFFF00"/>
        </patternFill>
      </fill>
    </dxf>
    <dxf>
      <font>
        <color auto="1"/>
      </font>
      <fill>
        <patternFill>
          <bgColor rgb="FFFF0000"/>
        </patternFill>
      </fill>
    </dxf>
    <dxf>
      <font>
        <b/>
        <i val="0"/>
      </font>
      <fill>
        <patternFill>
          <bgColor rgb="FFCCFFCC"/>
        </patternFill>
      </fill>
    </dxf>
    <dxf>
      <font>
        <b/>
        <i val="0"/>
      </font>
      <fill>
        <patternFill>
          <bgColor rgb="FF92D050"/>
        </patternFill>
      </fill>
    </dxf>
    <dxf>
      <fill>
        <patternFill>
          <bgColor rgb="FFFBFF5D"/>
        </patternFill>
      </fill>
    </dxf>
    <dxf>
      <font>
        <b/>
        <i val="0"/>
      </font>
      <fill>
        <patternFill>
          <bgColor rgb="FFFFC000"/>
        </patternFill>
      </fill>
    </dxf>
    <dxf>
      <font>
        <b/>
        <i val="0"/>
      </font>
      <fill>
        <patternFill>
          <bgColor rgb="FFFF0000"/>
        </patternFill>
      </fill>
    </dxf>
    <dxf>
      <font>
        <b/>
        <i val="0"/>
      </font>
      <fill>
        <patternFill>
          <bgColor rgb="FFCCFFCC"/>
        </patternFill>
      </fill>
    </dxf>
    <dxf>
      <font>
        <b/>
        <i val="0"/>
      </font>
      <fill>
        <patternFill>
          <bgColor rgb="FF92D050"/>
        </patternFill>
      </fill>
    </dxf>
    <dxf>
      <fill>
        <patternFill>
          <bgColor rgb="FFFBFF5D"/>
        </patternFill>
      </fill>
    </dxf>
    <dxf>
      <font>
        <b/>
        <i val="0"/>
      </font>
      <fill>
        <patternFill>
          <bgColor rgb="FFFFC000"/>
        </patternFill>
      </fill>
    </dxf>
    <dxf>
      <font>
        <b/>
        <i val="0"/>
      </font>
      <fill>
        <patternFill>
          <bgColor rgb="FFFF0000"/>
        </patternFill>
      </fill>
    </dxf>
    <dxf>
      <font>
        <b/>
        <i val="0"/>
      </font>
      <fill>
        <patternFill>
          <bgColor rgb="FFCCFFCC"/>
        </patternFill>
      </fill>
    </dxf>
    <dxf>
      <font>
        <b/>
        <i val="0"/>
      </font>
      <fill>
        <patternFill>
          <bgColor rgb="FF92D050"/>
        </patternFill>
      </fill>
    </dxf>
    <dxf>
      <fill>
        <patternFill>
          <bgColor rgb="FFFBFF5D"/>
        </patternFill>
      </fill>
    </dxf>
    <dxf>
      <font>
        <b/>
        <i val="0"/>
      </font>
      <fill>
        <patternFill>
          <bgColor rgb="FFFFC000"/>
        </patternFill>
      </fill>
    </dxf>
    <dxf>
      <font>
        <b/>
        <i val="0"/>
      </font>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D9B69"/>
      <color rgb="FF996633"/>
      <color rgb="FF663300"/>
      <color rgb="FFFFCC00"/>
      <color rgb="FF000090"/>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Duración</a:t>
            </a:r>
            <a:r>
              <a:rPr lang="es-MX" baseline="0"/>
              <a:t> </a:t>
            </a:r>
            <a:r>
              <a:rPr lang="es-MX"/>
              <a:t>Planeado/Real</a:t>
            </a:r>
          </a:p>
        </c:rich>
      </c:tx>
      <c:layout>
        <c:manualLayout>
          <c:xMode val="edge"/>
          <c:yMode val="edge"/>
          <c:x val="0.30379900314966118"/>
          <c:y val="4.7333381991884374E-2"/>
        </c:manualLayout>
      </c:layout>
      <c:overlay val="1"/>
    </c:title>
    <c:autoTitleDeleted val="0"/>
    <c:plotArea>
      <c:layout>
        <c:manualLayout>
          <c:layoutTarget val="inner"/>
          <c:xMode val="edge"/>
          <c:yMode val="edge"/>
          <c:x val="0.14909515643657201"/>
          <c:y val="0.24121029384277901"/>
          <c:w val="0.60527025983256"/>
          <c:h val="0.54986688310353304"/>
        </c:manualLayout>
      </c:layout>
      <c:lineChart>
        <c:grouping val="standard"/>
        <c:varyColors val="0"/>
        <c:ser>
          <c:idx val="0"/>
          <c:order val="0"/>
          <c:tx>
            <c:strRef>
              <c:f>MétricasProyecto!$C$93</c:f>
              <c:strCache>
                <c:ptCount val="1"/>
                <c:pt idx="0">
                  <c:v>Fecha Fin Planeada</c:v>
                </c:pt>
              </c:strCache>
            </c:strRef>
          </c:tx>
          <c:marker>
            <c:symbol val="none"/>
          </c:marker>
          <c:cat>
            <c:numRef>
              <c:f>MétricasProyecto!$B$94:$B$103</c:f>
              <c:numCache>
                <c:formatCode>General</c:formatCode>
                <c:ptCount val="10"/>
              </c:numCache>
            </c:numRef>
          </c:cat>
          <c:val>
            <c:numRef>
              <c:f>MétricasProyecto!$C$94:$C$102</c:f>
              <c:numCache>
                <c:formatCode>m/d/yyyy</c:formatCode>
                <c:ptCount val="9"/>
              </c:numCache>
            </c:numRef>
          </c:val>
          <c:smooth val="1"/>
        </c:ser>
        <c:ser>
          <c:idx val="1"/>
          <c:order val="1"/>
          <c:tx>
            <c:strRef>
              <c:f>MétricasProyecto!$D$93</c:f>
              <c:strCache>
                <c:ptCount val="1"/>
                <c:pt idx="0">
                  <c:v>Fecha Fin Real</c:v>
                </c:pt>
              </c:strCache>
            </c:strRef>
          </c:tx>
          <c:marker>
            <c:symbol val="none"/>
          </c:marker>
          <c:cat>
            <c:numRef>
              <c:f>MétricasProyecto!$B$94:$B$103</c:f>
              <c:numCache>
                <c:formatCode>General</c:formatCode>
                <c:ptCount val="10"/>
              </c:numCache>
            </c:numRef>
          </c:cat>
          <c:val>
            <c:numRef>
              <c:f>MétricasProyecto!$D$94:$D$102</c:f>
              <c:numCache>
                <c:formatCode>m/d/yyyy</c:formatCode>
                <c:ptCount val="9"/>
              </c:numCache>
            </c:numRef>
          </c:val>
          <c:smooth val="1"/>
        </c:ser>
        <c:dLbls>
          <c:showLegendKey val="0"/>
          <c:showVal val="0"/>
          <c:showCatName val="0"/>
          <c:showSerName val="0"/>
          <c:showPercent val="0"/>
          <c:showBubbleSize val="0"/>
        </c:dLbls>
        <c:smooth val="0"/>
        <c:axId val="304500168"/>
        <c:axId val="156126696"/>
      </c:lineChart>
      <c:catAx>
        <c:axId val="304500168"/>
        <c:scaling>
          <c:orientation val="minMax"/>
        </c:scaling>
        <c:delete val="0"/>
        <c:axPos val="b"/>
        <c:numFmt formatCode="General" sourceLinked="1"/>
        <c:majorTickMark val="out"/>
        <c:minorTickMark val="none"/>
        <c:tickLblPos val="nextTo"/>
        <c:crossAx val="156126696"/>
        <c:crosses val="autoZero"/>
        <c:auto val="1"/>
        <c:lblAlgn val="ctr"/>
        <c:lblOffset val="100"/>
        <c:noMultiLvlLbl val="1"/>
      </c:catAx>
      <c:valAx>
        <c:axId val="156126696"/>
        <c:scaling>
          <c:orientation val="minMax"/>
        </c:scaling>
        <c:delete val="0"/>
        <c:axPos val="l"/>
        <c:majorGridlines/>
        <c:numFmt formatCode="m/d/yyyy" sourceLinked="1"/>
        <c:majorTickMark val="out"/>
        <c:minorTickMark val="none"/>
        <c:tickLblPos val="nextTo"/>
        <c:crossAx val="304500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Esfuerzo Planeado/Real</a:t>
            </a:r>
          </a:p>
        </c:rich>
      </c:tx>
      <c:layout/>
      <c:overlay val="1"/>
    </c:title>
    <c:autoTitleDeleted val="0"/>
    <c:plotArea>
      <c:layout>
        <c:manualLayout>
          <c:layoutTarget val="inner"/>
          <c:xMode val="edge"/>
          <c:yMode val="edge"/>
          <c:x val="0.16187974441196101"/>
          <c:y val="0.155270213754509"/>
          <c:w val="0.55730060993425201"/>
          <c:h val="0.62958409753549704"/>
        </c:manualLayout>
      </c:layout>
      <c:lineChart>
        <c:grouping val="standard"/>
        <c:varyColors val="0"/>
        <c:ser>
          <c:idx val="0"/>
          <c:order val="0"/>
          <c:tx>
            <c:strRef>
              <c:f>MétricasProyecto!$E$93</c:f>
              <c:strCache>
                <c:ptCount val="1"/>
                <c:pt idx="0">
                  <c:v>Esfuerzo Planeado</c:v>
                </c:pt>
              </c:strCache>
            </c:strRef>
          </c:tx>
          <c:marker>
            <c:symbol val="none"/>
          </c:marker>
          <c:cat>
            <c:numRef>
              <c:f>MétricasProyecto!$B$94:$B$102</c:f>
              <c:numCache>
                <c:formatCode>General</c:formatCode>
                <c:ptCount val="9"/>
              </c:numCache>
            </c:numRef>
          </c:cat>
          <c:val>
            <c:numRef>
              <c:f>MétricasProyecto!$E$94:$E$102</c:f>
              <c:numCache>
                <c:formatCode>0.00</c:formatCode>
                <c:ptCount val="9"/>
              </c:numCache>
            </c:numRef>
          </c:val>
          <c:smooth val="1"/>
        </c:ser>
        <c:ser>
          <c:idx val="1"/>
          <c:order val="1"/>
          <c:tx>
            <c:strRef>
              <c:f>MétricasProyecto!$F$93</c:f>
              <c:strCache>
                <c:ptCount val="1"/>
                <c:pt idx="0">
                  <c:v>Esfuerzo Real</c:v>
                </c:pt>
              </c:strCache>
            </c:strRef>
          </c:tx>
          <c:marker>
            <c:symbol val="none"/>
          </c:marker>
          <c:cat>
            <c:numRef>
              <c:f>MétricasProyecto!$B$94:$B$102</c:f>
              <c:numCache>
                <c:formatCode>General</c:formatCode>
                <c:ptCount val="9"/>
              </c:numCache>
            </c:numRef>
          </c:cat>
          <c:val>
            <c:numRef>
              <c:f>MétricasProyecto!$F$94:$F$102</c:f>
              <c:numCache>
                <c:formatCode>0.00</c:formatCode>
                <c:ptCount val="9"/>
              </c:numCache>
            </c:numRef>
          </c:val>
          <c:smooth val="1"/>
        </c:ser>
        <c:dLbls>
          <c:showLegendKey val="0"/>
          <c:showVal val="0"/>
          <c:showCatName val="0"/>
          <c:showSerName val="0"/>
          <c:showPercent val="0"/>
          <c:showBubbleSize val="0"/>
        </c:dLbls>
        <c:smooth val="0"/>
        <c:axId val="156126304"/>
        <c:axId val="156127088"/>
      </c:lineChart>
      <c:catAx>
        <c:axId val="156126304"/>
        <c:scaling>
          <c:orientation val="minMax"/>
        </c:scaling>
        <c:delete val="0"/>
        <c:axPos val="b"/>
        <c:numFmt formatCode="General" sourceLinked="1"/>
        <c:majorTickMark val="out"/>
        <c:minorTickMark val="none"/>
        <c:tickLblPos val="nextTo"/>
        <c:crossAx val="156127088"/>
        <c:crosses val="autoZero"/>
        <c:auto val="1"/>
        <c:lblAlgn val="ctr"/>
        <c:lblOffset val="100"/>
        <c:noMultiLvlLbl val="1"/>
      </c:catAx>
      <c:valAx>
        <c:axId val="156127088"/>
        <c:scaling>
          <c:orientation val="minMax"/>
        </c:scaling>
        <c:delete val="0"/>
        <c:axPos val="l"/>
        <c:majorGridlines/>
        <c:numFmt formatCode="0.00" sourceLinked="1"/>
        <c:majorTickMark val="out"/>
        <c:minorTickMark val="none"/>
        <c:tickLblPos val="nextTo"/>
        <c:crossAx val="156126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Esfuerzo por Etapa </a:t>
            </a:r>
          </a:p>
        </c:rich>
      </c:tx>
      <c:layout>
        <c:manualLayout>
          <c:xMode val="edge"/>
          <c:yMode val="edge"/>
          <c:x val="0.33899057156507417"/>
          <c:y val="2.6301367593453341E-2"/>
        </c:manualLayout>
      </c:layout>
      <c:overlay val="0"/>
    </c:title>
    <c:autoTitleDeleted val="0"/>
    <c:plotArea>
      <c:layout>
        <c:manualLayout>
          <c:layoutTarget val="inner"/>
          <c:xMode val="edge"/>
          <c:yMode val="edge"/>
          <c:x val="5.0455196993762802E-2"/>
          <c:y val="0.114177661545079"/>
          <c:w val="0.55825264826855103"/>
          <c:h val="0.85621536580693003"/>
        </c:manualLayout>
      </c:layout>
      <c:pieChart>
        <c:varyColors val="1"/>
        <c:ser>
          <c:idx val="0"/>
          <c:order val="0"/>
          <c:tx>
            <c:strRef>
              <c:f>MétricasProyecto!$B$17:$B$25</c:f>
              <c:strCache>
                <c:ptCount val="9"/>
                <c:pt idx="0">
                  <c:v>Inicio del proyecto</c:v>
                </c:pt>
                <c:pt idx="1">
                  <c:v>Definición global</c:v>
                </c:pt>
                <c:pt idx="2">
                  <c:v>Planeación global</c:v>
                </c:pt>
                <c:pt idx="3">
                  <c:v>Análisis y diseño por iteración</c:v>
                </c:pt>
                <c:pt idx="4">
                  <c:v>Construcción por iteración</c:v>
                </c:pt>
                <c:pt idx="5">
                  <c:v>Pruebas por Iteración</c:v>
                </c:pt>
                <c:pt idx="6">
                  <c:v>Implementación por iteración</c:v>
                </c:pt>
                <c:pt idx="7">
                  <c:v>cierre por iteración</c:v>
                </c:pt>
                <c:pt idx="8">
                  <c:v>Cierre global</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[1]PropuestaNorma!$B$52:$B$61</c:f>
              <c:strCache>
                <c:ptCount val="10"/>
                <c:pt idx="0">
                  <c:v>Inicio del proyecto</c:v>
                </c:pt>
                <c:pt idx="1">
                  <c:v>Definición global</c:v>
                </c:pt>
                <c:pt idx="2">
                  <c:v>Planeación global</c:v>
                </c:pt>
                <c:pt idx="3">
                  <c:v>Analisis y diseño por iteración</c:v>
                </c:pt>
                <c:pt idx="4">
                  <c:v>Construcción por iteración</c:v>
                </c:pt>
                <c:pt idx="5">
                  <c:v>pruebas por Iteración</c:v>
                </c:pt>
                <c:pt idx="6">
                  <c:v>Implementación por iteracion</c:v>
                </c:pt>
                <c:pt idx="7">
                  <c:v>cierre por iteración</c:v>
                </c:pt>
                <c:pt idx="8">
                  <c:v>Implementación global</c:v>
                </c:pt>
                <c:pt idx="9">
                  <c:v>Cierre global</c:v>
                </c:pt>
              </c:strCache>
            </c:strRef>
          </c:cat>
          <c:val>
            <c:numRef>
              <c:f>MétricasProyecto!$C$17:$C$25</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s-MX"/>
              <a:t>Esfuerzo por Rol</a:t>
            </a:r>
          </a:p>
        </c:rich>
      </c:tx>
      <c:layout/>
      <c:overlay val="0"/>
    </c:title>
    <c:autoTitleDeleted val="0"/>
    <c:plotArea>
      <c:layout/>
      <c:pieChart>
        <c:varyColors val="1"/>
        <c:ser>
          <c:idx val="0"/>
          <c:order val="0"/>
          <c:tx>
            <c:strRef>
              <c:f>MétricasProyecto!$B$42:$B$52</c:f>
              <c:strCache>
                <c:ptCount val="11"/>
                <c:pt idx="0">
                  <c:v>TESTER</c:v>
                </c:pt>
                <c:pt idx="1">
                  <c:v>DESARROLLADOR JR.</c:v>
                </c:pt>
                <c:pt idx="2">
                  <c:v>DESARROLLADOR SENIOR</c:v>
                </c:pt>
                <c:pt idx="3">
                  <c:v>ANALISTA DISEÑADOR</c:v>
                </c:pt>
                <c:pt idx="4">
                  <c:v>ARQUITECTO</c:v>
                </c:pt>
                <c:pt idx="5">
                  <c:v>LÍDER DE PROYECTO</c:v>
                </c:pt>
                <c:pt idx="6">
                  <c:v>ASEGURADOR DE CALIDAD</c:v>
                </c:pt>
                <c:pt idx="7">
                  <c:v>ADMINISTRADOR DE LA CONFIGURACIÓN</c:v>
                </c:pt>
                <c:pt idx="8">
                  <c:v>AUDITOR DE LA CONFIGURACIÓN</c:v>
                </c:pt>
                <c:pt idx="9">
                  <c:v>VERIFICADOR</c:v>
                </c:pt>
                <c:pt idx="10">
                  <c:v>TÉCNICO EN PRUEBAS</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[1]PropuestaNorma!$B$75:$B$89</c:f>
              <c:strCache>
                <c:ptCount val="15"/>
                <c:pt idx="0">
                  <c:v>TESTER</c:v>
                </c:pt>
                <c:pt idx="1">
                  <c:v>PROGRAMADOR JR.</c:v>
                </c:pt>
                <c:pt idx="2">
                  <c:v>PROGRAMADOR SENIOR</c:v>
                </c:pt>
                <c:pt idx="3">
                  <c:v>ANALISTA DISEÑADOR</c:v>
                </c:pt>
                <c:pt idx="4">
                  <c:v>ADMON. DE BASE DE DATOS</c:v>
                </c:pt>
                <c:pt idx="5">
                  <c:v>ARQUITECTO</c:v>
                </c:pt>
                <c:pt idx="6">
                  <c:v>LIDER DE PROYECTO</c:v>
                </c:pt>
                <c:pt idx="7">
                  <c:v>LÍDER DE PRODUCCIÓN</c:v>
                </c:pt>
                <c:pt idx="8">
                  <c:v>LÍDER DE CALIDAD</c:v>
                </c:pt>
                <c:pt idx="9">
                  <c:v>ASEGURADOR DE CALIDAD</c:v>
                </c:pt>
                <c:pt idx="10">
                  <c:v>ADMINISTRADOR DE LA CONFIGURACIÓN</c:v>
                </c:pt>
                <c:pt idx="11">
                  <c:v>ADMINISTRADOR DE LA INFRAESTRUCTURA</c:v>
                </c:pt>
                <c:pt idx="12">
                  <c:v>AUDITOR DE LA CONFIGURACIÓN</c:v>
                </c:pt>
                <c:pt idx="13">
                  <c:v>VERIFICADOR</c:v>
                </c:pt>
                <c:pt idx="14">
                  <c:v>TÉCNICO EN PRUEBAS</c:v>
                </c:pt>
              </c:strCache>
            </c:strRef>
          </c:cat>
          <c:val>
            <c:numRef>
              <c:f>MétricasProyecto!$D$42:$D$52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2138849071079405"/>
          <c:y val="0.12746379205265301"/>
          <c:w val="0.36449386484597202"/>
          <c:h val="0.83372219506995804"/>
        </c:manualLayout>
      </c:layout>
      <c:overlay val="0"/>
      <c:txPr>
        <a:bodyPr/>
        <a:lstStyle/>
        <a:p>
          <a:pPr>
            <a:defRPr sz="800" baseline="0"/>
          </a:pPr>
          <a:endParaRPr lang="es-MX"/>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DEFECTOS POR FASE</a:t>
            </a:r>
          </a:p>
        </c:rich>
      </c:tx>
      <c:layout>
        <c:manualLayout>
          <c:xMode val="edge"/>
          <c:yMode val="edge"/>
          <c:x val="0.42928349219505463"/>
          <c:y val="2.7217435973310083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3.1745766768034603E-2"/>
          <c:y val="0.147826086956522"/>
          <c:w val="0.82001926186209695"/>
          <c:h val="0.52503961461339099"/>
        </c:manualLayout>
      </c:layout>
      <c:barChart>
        <c:barDir val="col"/>
        <c:grouping val="stacked"/>
        <c:varyColors val="0"/>
        <c:ser>
          <c:idx val="0"/>
          <c:order val="0"/>
          <c:tx>
            <c:strRef>
              <c:f>MétricasProyecto!$B$66</c:f>
              <c:strCache>
                <c:ptCount val="1"/>
                <c:pt idx="0">
                  <c:v>Omisión</c:v>
                </c:pt>
              </c:strCache>
            </c:strRef>
          </c:tx>
          <c:spPr>
            <a:solidFill>
              <a:schemeClr val="accent1">
                <a:alpha val="70000"/>
              </a:schemeClr>
            </a:solidFill>
            <a:ln>
              <a:noFill/>
            </a:ln>
            <a:effectLst/>
          </c:spPr>
          <c:invertIfNegative val="0"/>
          <c:cat>
            <c:strRef>
              <c:f>MétricasProyecto!$C$65:$L$65</c:f>
              <c:strCache>
                <c:ptCount val="10"/>
                <c:pt idx="0">
                  <c:v>Inicio</c:v>
                </c:pt>
                <c:pt idx="1">
                  <c:v>Definición Global</c:v>
                </c:pt>
                <c:pt idx="2">
                  <c:v>Planeación Global</c:v>
                </c:pt>
                <c:pt idx="3">
                  <c:v>Análsis y Diseño por Iteración</c:v>
                </c:pt>
                <c:pt idx="4">
                  <c:v>Construcción por Iteración</c:v>
                </c:pt>
                <c:pt idx="5">
                  <c:v>Pruebas por Iteración</c:v>
                </c:pt>
                <c:pt idx="6">
                  <c:v>Implementación por iteración</c:v>
                </c:pt>
                <c:pt idx="7">
                  <c:v>Cierre por Iteración</c:v>
                </c:pt>
                <c:pt idx="8">
                  <c:v>Implantación</c:v>
                </c:pt>
                <c:pt idx="9">
                  <c:v>Cierre Global</c:v>
                </c:pt>
              </c:strCache>
            </c:strRef>
          </c:cat>
          <c:val>
            <c:numRef>
              <c:f>MétricasProyecto!$C$66:$L$66</c:f>
              <c:numCache>
                <c:formatCode>General</c:formatCode>
                <c:ptCount val="10"/>
              </c:numCache>
            </c:numRef>
          </c:val>
        </c:ser>
        <c:ser>
          <c:idx val="1"/>
          <c:order val="1"/>
          <c:tx>
            <c:strRef>
              <c:f>MétricasProyecto!$B$69</c:f>
              <c:strCache>
                <c:ptCount val="1"/>
                <c:pt idx="0">
                  <c:v>Documentación</c:v>
                </c:pt>
              </c:strCache>
            </c:strRef>
          </c:tx>
          <c:spPr>
            <a:solidFill>
              <a:schemeClr val="accent2">
                <a:alpha val="70000"/>
              </a:schemeClr>
            </a:solidFill>
            <a:ln>
              <a:noFill/>
            </a:ln>
            <a:effectLst/>
          </c:spPr>
          <c:invertIfNegative val="0"/>
          <c:cat>
            <c:strRef>
              <c:f>MétricasProyecto!$C$65:$L$65</c:f>
              <c:strCache>
                <c:ptCount val="10"/>
                <c:pt idx="0">
                  <c:v>Inicio</c:v>
                </c:pt>
                <c:pt idx="1">
                  <c:v>Definición Global</c:v>
                </c:pt>
                <c:pt idx="2">
                  <c:v>Planeación Global</c:v>
                </c:pt>
                <c:pt idx="3">
                  <c:v>Análsis y Diseño por Iteración</c:v>
                </c:pt>
                <c:pt idx="4">
                  <c:v>Construcción por Iteración</c:v>
                </c:pt>
                <c:pt idx="5">
                  <c:v>Pruebas por Iteración</c:v>
                </c:pt>
                <c:pt idx="6">
                  <c:v>Implementación por iteración</c:v>
                </c:pt>
                <c:pt idx="7">
                  <c:v>Cierre por Iteración</c:v>
                </c:pt>
                <c:pt idx="8">
                  <c:v>Implantación</c:v>
                </c:pt>
                <c:pt idx="9">
                  <c:v>Cierre Global</c:v>
                </c:pt>
              </c:strCache>
            </c:strRef>
          </c:cat>
          <c:val>
            <c:numRef>
              <c:f>MétricasProyecto!$C$69:$L$69</c:f>
              <c:numCache>
                <c:formatCode>General</c:formatCode>
                <c:ptCount val="10"/>
              </c:numCache>
            </c:numRef>
          </c:val>
        </c:ser>
        <c:ser>
          <c:idx val="2"/>
          <c:order val="2"/>
          <c:tx>
            <c:strRef>
              <c:f>MétricasProyecto!$B$70</c:f>
              <c:strCache>
                <c:ptCount val="1"/>
                <c:pt idx="0">
                  <c:v>Validación de datos</c:v>
                </c:pt>
              </c:strCache>
            </c:strRef>
          </c:tx>
          <c:spPr>
            <a:solidFill>
              <a:schemeClr val="accent3">
                <a:alpha val="70000"/>
              </a:schemeClr>
            </a:solidFill>
            <a:ln>
              <a:noFill/>
            </a:ln>
            <a:effectLst/>
          </c:spPr>
          <c:invertIfNegative val="0"/>
          <c:cat>
            <c:strRef>
              <c:f>MétricasProyecto!$C$65:$L$65</c:f>
              <c:strCache>
                <c:ptCount val="10"/>
                <c:pt idx="0">
                  <c:v>Inicio</c:v>
                </c:pt>
                <c:pt idx="1">
                  <c:v>Definición Global</c:v>
                </c:pt>
                <c:pt idx="2">
                  <c:v>Planeación Global</c:v>
                </c:pt>
                <c:pt idx="3">
                  <c:v>Análsis y Diseño por Iteración</c:v>
                </c:pt>
                <c:pt idx="4">
                  <c:v>Construcción por Iteración</c:v>
                </c:pt>
                <c:pt idx="5">
                  <c:v>Pruebas por Iteración</c:v>
                </c:pt>
                <c:pt idx="6">
                  <c:v>Implementación por iteración</c:v>
                </c:pt>
                <c:pt idx="7">
                  <c:v>Cierre por Iteración</c:v>
                </c:pt>
                <c:pt idx="8">
                  <c:v>Implantación</c:v>
                </c:pt>
                <c:pt idx="9">
                  <c:v>Cierre Global</c:v>
                </c:pt>
              </c:strCache>
            </c:strRef>
          </c:cat>
          <c:val>
            <c:numRef>
              <c:f>MétricasProyecto!$C$70:$L$70</c:f>
              <c:numCache>
                <c:formatCode>General</c:formatCode>
                <c:ptCount val="10"/>
              </c:numCache>
            </c:numRef>
          </c:val>
        </c:ser>
        <c:ser>
          <c:idx val="3"/>
          <c:order val="3"/>
          <c:tx>
            <c:strRef>
              <c:f>MétricasProyecto!$B$71</c:f>
              <c:strCache>
                <c:ptCount val="1"/>
                <c:pt idx="0">
                  <c:v>Lógica</c:v>
                </c:pt>
              </c:strCache>
            </c:strRef>
          </c:tx>
          <c:spPr>
            <a:solidFill>
              <a:schemeClr val="accent4">
                <a:alpha val="70000"/>
              </a:schemeClr>
            </a:solidFill>
            <a:ln>
              <a:noFill/>
            </a:ln>
            <a:effectLst/>
          </c:spPr>
          <c:invertIfNegative val="0"/>
          <c:cat>
            <c:strRef>
              <c:f>MétricasProyecto!$C$65:$L$65</c:f>
              <c:strCache>
                <c:ptCount val="10"/>
                <c:pt idx="0">
                  <c:v>Inicio</c:v>
                </c:pt>
                <c:pt idx="1">
                  <c:v>Definición Global</c:v>
                </c:pt>
                <c:pt idx="2">
                  <c:v>Planeación Global</c:v>
                </c:pt>
                <c:pt idx="3">
                  <c:v>Análsis y Diseño por Iteración</c:v>
                </c:pt>
                <c:pt idx="4">
                  <c:v>Construcción por Iteración</c:v>
                </c:pt>
                <c:pt idx="5">
                  <c:v>Pruebas por Iteración</c:v>
                </c:pt>
                <c:pt idx="6">
                  <c:v>Implementación por iteración</c:v>
                </c:pt>
                <c:pt idx="7">
                  <c:v>Cierre por Iteración</c:v>
                </c:pt>
                <c:pt idx="8">
                  <c:v>Implantación</c:v>
                </c:pt>
                <c:pt idx="9">
                  <c:v>Cierre Global</c:v>
                </c:pt>
              </c:strCache>
            </c:strRef>
          </c:cat>
          <c:val>
            <c:numRef>
              <c:f>MétricasProyecto!$C$71:$L$71</c:f>
              <c:numCache>
                <c:formatCode>General</c:formatCode>
                <c:ptCount val="10"/>
              </c:numCache>
            </c:numRef>
          </c:val>
        </c:ser>
        <c:ser>
          <c:idx val="4"/>
          <c:order val="4"/>
          <c:tx>
            <c:strRef>
              <c:f>MétricasProyecto!$B$72</c:f>
              <c:strCache>
                <c:ptCount val="1"/>
                <c:pt idx="0">
                  <c:v>Interfaz de comunicación</c:v>
                </c:pt>
              </c:strCache>
            </c:strRef>
          </c:tx>
          <c:spPr>
            <a:solidFill>
              <a:schemeClr val="accent5">
                <a:alpha val="70000"/>
              </a:schemeClr>
            </a:solidFill>
            <a:ln>
              <a:noFill/>
            </a:ln>
            <a:effectLst/>
          </c:spPr>
          <c:invertIfNegative val="0"/>
          <c:cat>
            <c:strRef>
              <c:f>MétricasProyecto!$C$65:$L$65</c:f>
              <c:strCache>
                <c:ptCount val="10"/>
                <c:pt idx="0">
                  <c:v>Inicio</c:v>
                </c:pt>
                <c:pt idx="1">
                  <c:v>Definición Global</c:v>
                </c:pt>
                <c:pt idx="2">
                  <c:v>Planeación Global</c:v>
                </c:pt>
                <c:pt idx="3">
                  <c:v>Análsis y Diseño por Iteración</c:v>
                </c:pt>
                <c:pt idx="4">
                  <c:v>Construcción por Iteración</c:v>
                </c:pt>
                <c:pt idx="5">
                  <c:v>Pruebas por Iteración</c:v>
                </c:pt>
                <c:pt idx="6">
                  <c:v>Implementación por iteración</c:v>
                </c:pt>
                <c:pt idx="7">
                  <c:v>Cierre por Iteración</c:v>
                </c:pt>
                <c:pt idx="8">
                  <c:v>Implantación</c:v>
                </c:pt>
                <c:pt idx="9">
                  <c:v>Cierre Global</c:v>
                </c:pt>
              </c:strCache>
            </c:strRef>
          </c:cat>
          <c:val>
            <c:numRef>
              <c:f>MétricasProyecto!$C$72:$L$72</c:f>
              <c:numCache>
                <c:formatCode>General</c:formatCode>
                <c:ptCount val="10"/>
              </c:numCache>
            </c:numRef>
          </c:val>
        </c:ser>
        <c:ser>
          <c:idx val="5"/>
          <c:order val="5"/>
          <c:tx>
            <c:strRef>
              <c:f>MétricasProyecto!$B$73</c:f>
              <c:strCache>
                <c:ptCount val="1"/>
                <c:pt idx="0">
                  <c:v>Interfaz gráfica</c:v>
                </c:pt>
              </c:strCache>
            </c:strRef>
          </c:tx>
          <c:spPr>
            <a:solidFill>
              <a:schemeClr val="accent6">
                <a:alpha val="70000"/>
              </a:schemeClr>
            </a:solidFill>
            <a:ln>
              <a:noFill/>
            </a:ln>
            <a:effectLst/>
          </c:spPr>
          <c:invertIfNegative val="0"/>
          <c:cat>
            <c:strRef>
              <c:f>MétricasProyecto!$C$65:$L$65</c:f>
              <c:strCache>
                <c:ptCount val="10"/>
                <c:pt idx="0">
                  <c:v>Inicio</c:v>
                </c:pt>
                <c:pt idx="1">
                  <c:v>Definición Global</c:v>
                </c:pt>
                <c:pt idx="2">
                  <c:v>Planeación Global</c:v>
                </c:pt>
                <c:pt idx="3">
                  <c:v>Análsis y Diseño por Iteración</c:v>
                </c:pt>
                <c:pt idx="4">
                  <c:v>Construcción por Iteración</c:v>
                </c:pt>
                <c:pt idx="5">
                  <c:v>Pruebas por Iteración</c:v>
                </c:pt>
                <c:pt idx="6">
                  <c:v>Implementación por iteración</c:v>
                </c:pt>
                <c:pt idx="7">
                  <c:v>Cierre por Iteración</c:v>
                </c:pt>
                <c:pt idx="8">
                  <c:v>Implantación</c:v>
                </c:pt>
                <c:pt idx="9">
                  <c:v>Cierre Global</c:v>
                </c:pt>
              </c:strCache>
            </c:strRef>
          </c:cat>
          <c:val>
            <c:numRef>
              <c:f>MétricasProyecto!$C$73:$L$73</c:f>
              <c:numCache>
                <c:formatCode>General</c:formatCode>
                <c:ptCount val="10"/>
              </c:numCache>
            </c:numRef>
          </c:val>
        </c:ser>
        <c:ser>
          <c:idx val="6"/>
          <c:order val="6"/>
          <c:tx>
            <c:strRef>
              <c:f>MétricasProyecto!$B$74</c:f>
              <c:strCache>
                <c:ptCount val="1"/>
                <c:pt idx="0">
                  <c:v>Diagrama UML</c:v>
                </c:pt>
              </c:strCache>
            </c:strRef>
          </c:tx>
          <c:spPr>
            <a:solidFill>
              <a:schemeClr val="accent1">
                <a:lumMod val="60000"/>
                <a:alpha val="70000"/>
              </a:schemeClr>
            </a:solidFill>
            <a:ln>
              <a:noFill/>
            </a:ln>
            <a:effectLst/>
          </c:spPr>
          <c:invertIfNegative val="0"/>
          <c:cat>
            <c:strRef>
              <c:f>MétricasProyecto!$C$65:$L$65</c:f>
              <c:strCache>
                <c:ptCount val="10"/>
                <c:pt idx="0">
                  <c:v>Inicio</c:v>
                </c:pt>
                <c:pt idx="1">
                  <c:v>Definición Global</c:v>
                </c:pt>
                <c:pt idx="2">
                  <c:v>Planeación Global</c:v>
                </c:pt>
                <c:pt idx="3">
                  <c:v>Análsis y Diseño por Iteración</c:v>
                </c:pt>
                <c:pt idx="4">
                  <c:v>Construcción por Iteración</c:v>
                </c:pt>
                <c:pt idx="5">
                  <c:v>Pruebas por Iteración</c:v>
                </c:pt>
                <c:pt idx="6">
                  <c:v>Implementación por iteración</c:v>
                </c:pt>
                <c:pt idx="7">
                  <c:v>Cierre por Iteración</c:v>
                </c:pt>
                <c:pt idx="8">
                  <c:v>Implantación</c:v>
                </c:pt>
                <c:pt idx="9">
                  <c:v>Cierre Global</c:v>
                </c:pt>
              </c:strCache>
            </c:strRef>
          </c:cat>
          <c:val>
            <c:numRef>
              <c:f>MétricasProyecto!$C$74:$L$74</c:f>
              <c:numCache>
                <c:formatCode>General</c:formatCode>
                <c:ptCount val="10"/>
              </c:numCache>
            </c:numRef>
          </c:val>
        </c:ser>
        <c:ser>
          <c:idx val="7"/>
          <c:order val="7"/>
          <c:tx>
            <c:strRef>
              <c:f>MétricasProyecto!$B$75</c:f>
              <c:strCache>
                <c:ptCount val="1"/>
                <c:pt idx="0">
                  <c:v>Diagrama BD</c:v>
                </c:pt>
              </c:strCache>
            </c:strRef>
          </c:tx>
          <c:spPr>
            <a:solidFill>
              <a:schemeClr val="accent2">
                <a:lumMod val="60000"/>
                <a:alpha val="70000"/>
              </a:schemeClr>
            </a:solidFill>
            <a:ln>
              <a:noFill/>
            </a:ln>
            <a:effectLst/>
          </c:spPr>
          <c:invertIfNegative val="0"/>
          <c:cat>
            <c:strRef>
              <c:f>MétricasProyecto!$C$65:$L$65</c:f>
              <c:strCache>
                <c:ptCount val="10"/>
                <c:pt idx="0">
                  <c:v>Inicio</c:v>
                </c:pt>
                <c:pt idx="1">
                  <c:v>Definición Global</c:v>
                </c:pt>
                <c:pt idx="2">
                  <c:v>Planeación Global</c:v>
                </c:pt>
                <c:pt idx="3">
                  <c:v>Análsis y Diseño por Iteración</c:v>
                </c:pt>
                <c:pt idx="4">
                  <c:v>Construcción por Iteración</c:v>
                </c:pt>
                <c:pt idx="5">
                  <c:v>Pruebas por Iteración</c:v>
                </c:pt>
                <c:pt idx="6">
                  <c:v>Implementación por iteración</c:v>
                </c:pt>
                <c:pt idx="7">
                  <c:v>Cierre por Iteración</c:v>
                </c:pt>
                <c:pt idx="8">
                  <c:v>Implantación</c:v>
                </c:pt>
                <c:pt idx="9">
                  <c:v>Cierre Global</c:v>
                </c:pt>
              </c:strCache>
            </c:strRef>
          </c:cat>
          <c:val>
            <c:numRef>
              <c:f>MétricasProyecto!$C$75:$L$75</c:f>
              <c:numCache>
                <c:formatCode>General</c:formatCode>
                <c:ptCount val="10"/>
              </c:numCache>
            </c:numRef>
          </c:val>
        </c:ser>
        <c:ser>
          <c:idx val="8"/>
          <c:order val="8"/>
          <c:tx>
            <c:strRef>
              <c:f>MétricasProyecto!$B$76</c:f>
              <c:strCache>
                <c:ptCount val="1"/>
                <c:pt idx="0">
                  <c:v>Entorno</c:v>
                </c:pt>
              </c:strCache>
            </c:strRef>
          </c:tx>
          <c:spPr>
            <a:solidFill>
              <a:schemeClr val="accent3">
                <a:lumMod val="60000"/>
                <a:alpha val="70000"/>
              </a:schemeClr>
            </a:solidFill>
            <a:ln>
              <a:noFill/>
            </a:ln>
            <a:effectLst/>
          </c:spPr>
          <c:invertIfNegative val="0"/>
          <c:cat>
            <c:strRef>
              <c:f>MétricasProyecto!$C$65:$L$65</c:f>
              <c:strCache>
                <c:ptCount val="10"/>
                <c:pt idx="0">
                  <c:v>Inicio</c:v>
                </c:pt>
                <c:pt idx="1">
                  <c:v>Definición Global</c:v>
                </c:pt>
                <c:pt idx="2">
                  <c:v>Planeación Global</c:v>
                </c:pt>
                <c:pt idx="3">
                  <c:v>Análsis y Diseño por Iteración</c:v>
                </c:pt>
                <c:pt idx="4">
                  <c:v>Construcción por Iteración</c:v>
                </c:pt>
                <c:pt idx="5">
                  <c:v>Pruebas por Iteración</c:v>
                </c:pt>
                <c:pt idx="6">
                  <c:v>Implementación por iteración</c:v>
                </c:pt>
                <c:pt idx="7">
                  <c:v>Cierre por Iteración</c:v>
                </c:pt>
                <c:pt idx="8">
                  <c:v>Implantación</c:v>
                </c:pt>
                <c:pt idx="9">
                  <c:v>Cierre Global</c:v>
                </c:pt>
              </c:strCache>
            </c:strRef>
          </c:cat>
          <c:val>
            <c:numRef>
              <c:f>MétricasProyecto!$C$76:$L$76</c:f>
              <c:numCache>
                <c:formatCode>General</c:formatCode>
                <c:ptCount val="10"/>
              </c:numCache>
            </c:numRef>
          </c:val>
        </c:ser>
        <c:ser>
          <c:idx val="9"/>
          <c:order val="9"/>
          <c:tx>
            <c:strRef>
              <c:f>MétricasProyecto!$B$77</c:f>
              <c:strCache>
                <c:ptCount val="1"/>
                <c:pt idx="0">
                  <c:v>Sistema</c:v>
                </c:pt>
              </c:strCache>
            </c:strRef>
          </c:tx>
          <c:spPr>
            <a:solidFill>
              <a:schemeClr val="accent4">
                <a:lumMod val="60000"/>
                <a:alpha val="70000"/>
              </a:schemeClr>
            </a:solidFill>
            <a:ln>
              <a:noFill/>
            </a:ln>
            <a:effectLst/>
          </c:spPr>
          <c:invertIfNegative val="0"/>
          <c:cat>
            <c:strRef>
              <c:f>MétricasProyecto!$C$65:$L$65</c:f>
              <c:strCache>
                <c:ptCount val="10"/>
                <c:pt idx="0">
                  <c:v>Inicio</c:v>
                </c:pt>
                <c:pt idx="1">
                  <c:v>Definición Global</c:v>
                </c:pt>
                <c:pt idx="2">
                  <c:v>Planeación Global</c:v>
                </c:pt>
                <c:pt idx="3">
                  <c:v>Análsis y Diseño por Iteración</c:v>
                </c:pt>
                <c:pt idx="4">
                  <c:v>Construcción por Iteración</c:v>
                </c:pt>
                <c:pt idx="5">
                  <c:v>Pruebas por Iteración</c:v>
                </c:pt>
                <c:pt idx="6">
                  <c:v>Implementación por iteración</c:v>
                </c:pt>
                <c:pt idx="7">
                  <c:v>Cierre por Iteración</c:v>
                </c:pt>
                <c:pt idx="8">
                  <c:v>Implantación</c:v>
                </c:pt>
                <c:pt idx="9">
                  <c:v>Cierre Global</c:v>
                </c:pt>
              </c:strCache>
            </c:strRef>
          </c:cat>
          <c:val>
            <c:numRef>
              <c:f>MétricasProyecto!$C$77:$L$77</c:f>
              <c:numCache>
                <c:formatCode>General</c:formatCode>
                <c:ptCount val="10"/>
              </c:numCache>
            </c:numRef>
          </c:val>
        </c:ser>
        <c:ser>
          <c:idx val="10"/>
          <c:order val="10"/>
          <c:tx>
            <c:strRef>
              <c:f>MétricasProyecto!$B$78</c:f>
              <c:strCache>
                <c:ptCount val="1"/>
                <c:pt idx="0">
                  <c:v>Inconsistencias</c:v>
                </c:pt>
              </c:strCache>
            </c:strRef>
          </c:tx>
          <c:spPr>
            <a:solidFill>
              <a:schemeClr val="accent5">
                <a:lumMod val="60000"/>
                <a:alpha val="70000"/>
              </a:schemeClr>
            </a:solidFill>
            <a:ln>
              <a:noFill/>
            </a:ln>
            <a:effectLst/>
          </c:spPr>
          <c:invertIfNegative val="0"/>
          <c:cat>
            <c:strRef>
              <c:f>MétricasProyecto!$C$65:$L$65</c:f>
              <c:strCache>
                <c:ptCount val="10"/>
                <c:pt idx="0">
                  <c:v>Inicio</c:v>
                </c:pt>
                <c:pt idx="1">
                  <c:v>Definición Global</c:v>
                </c:pt>
                <c:pt idx="2">
                  <c:v>Planeación Global</c:v>
                </c:pt>
                <c:pt idx="3">
                  <c:v>Análsis y Diseño por Iteración</c:v>
                </c:pt>
                <c:pt idx="4">
                  <c:v>Construcción por Iteración</c:v>
                </c:pt>
                <c:pt idx="5">
                  <c:v>Pruebas por Iteración</c:v>
                </c:pt>
                <c:pt idx="6">
                  <c:v>Implementación por iteración</c:v>
                </c:pt>
                <c:pt idx="7">
                  <c:v>Cierre por Iteración</c:v>
                </c:pt>
                <c:pt idx="8">
                  <c:v>Implantación</c:v>
                </c:pt>
                <c:pt idx="9">
                  <c:v>Cierre Global</c:v>
                </c:pt>
              </c:strCache>
            </c:strRef>
          </c:cat>
          <c:val>
            <c:numRef>
              <c:f>MétricasProyecto!$C$78:$L$78</c:f>
              <c:numCache>
                <c:formatCode>General</c:formatCode>
                <c:ptCount val="10"/>
              </c:numCache>
            </c:numRef>
          </c:val>
        </c:ser>
        <c:dLbls>
          <c:showLegendKey val="0"/>
          <c:showVal val="0"/>
          <c:showCatName val="0"/>
          <c:showSerName val="0"/>
          <c:showPercent val="0"/>
          <c:showBubbleSize val="0"/>
        </c:dLbls>
        <c:gapWidth val="50"/>
        <c:overlap val="100"/>
        <c:axId val="156116112"/>
        <c:axId val="156113760"/>
      </c:barChart>
      <c:catAx>
        <c:axId val="156116112"/>
        <c:scaling>
          <c:orientation val="minMax"/>
        </c:scaling>
        <c:delete val="0"/>
        <c:axPos val="b"/>
        <c:numFmt formatCode="General" sourceLinked="0"/>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6113760"/>
        <c:crosses val="autoZero"/>
        <c:auto val="1"/>
        <c:lblAlgn val="ctr"/>
        <c:lblOffset val="100"/>
        <c:noMultiLvlLbl val="0"/>
      </c:catAx>
      <c:valAx>
        <c:axId val="156113760"/>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6116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Men&#250;!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Men&#250;!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Men&#250;!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hyperlink" Target="#Men&#250;!A1"/><Relationship Id="rId2" Type="http://schemas.openxmlformats.org/officeDocument/2006/relationships/hyperlink" Target="#Menu!A1"/><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hyperlink" Target="#Men&#250;!A1"/><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hyperlink" Target="#Men&#250;!A1"/><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hyperlink" Target="#Men&#250;!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137583</xdr:colOff>
      <xdr:row>87</xdr:row>
      <xdr:rowOff>120650</xdr:rowOff>
    </xdr:from>
    <xdr:to>
      <xdr:col>26</xdr:col>
      <xdr:colOff>433917</xdr:colOff>
      <xdr:row>109</xdr:row>
      <xdr:rowOff>137583</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117739</xdr:colOff>
      <xdr:row>110</xdr:row>
      <xdr:rowOff>182562</xdr:rowOff>
    </xdr:from>
    <xdr:to>
      <xdr:col>26</xdr:col>
      <xdr:colOff>444500</xdr:colOff>
      <xdr:row>128</xdr:row>
      <xdr:rowOff>126039</xdr:rowOff>
    </xdr:to>
    <xdr:graphicFrame macro="">
      <xdr:nvGraphicFramePr>
        <xdr:cNvPr id="5"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370419</xdr:colOff>
      <xdr:row>12</xdr:row>
      <xdr:rowOff>254000</xdr:rowOff>
    </xdr:from>
    <xdr:to>
      <xdr:col>26</xdr:col>
      <xdr:colOff>190501</xdr:colOff>
      <xdr:row>30</xdr:row>
      <xdr:rowOff>0</xdr:rowOff>
    </xdr:to>
    <xdr:graphicFrame macro="">
      <xdr:nvGraphicFramePr>
        <xdr:cNvPr id="8" name="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391584</xdr:colOff>
      <xdr:row>38</xdr:row>
      <xdr:rowOff>42332</xdr:rowOff>
    </xdr:from>
    <xdr:to>
      <xdr:col>26</xdr:col>
      <xdr:colOff>296334</xdr:colOff>
      <xdr:row>54</xdr:row>
      <xdr:rowOff>148166</xdr:rowOff>
    </xdr:to>
    <xdr:graphicFrame macro="">
      <xdr:nvGraphicFramePr>
        <xdr:cNvPr id="9"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137583</xdr:colOff>
      <xdr:row>63</xdr:row>
      <xdr:rowOff>95249</xdr:rowOff>
    </xdr:from>
    <xdr:to>
      <xdr:col>26</xdr:col>
      <xdr:colOff>402167</xdr:colOff>
      <xdr:row>79</xdr:row>
      <xdr:rowOff>42333</xdr:rowOff>
    </xdr:to>
    <xdr:graphicFrame macro="">
      <xdr:nvGraphicFramePr>
        <xdr:cNvPr id="16" name="Gráfico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200025</xdr:colOff>
      <xdr:row>0</xdr:row>
      <xdr:rowOff>57150</xdr:rowOff>
    </xdr:from>
    <xdr:ext cx="684949" cy="849600"/>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025" y="57150"/>
          <a:ext cx="684949" cy="849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1</xdr:col>
      <xdr:colOff>122974</xdr:colOff>
      <xdr:row>2</xdr:row>
      <xdr:rowOff>325725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oneCellAnchor>
    <xdr:from>
      <xdr:col>10</xdr:col>
      <xdr:colOff>1171575</xdr:colOff>
      <xdr:row>0</xdr:row>
      <xdr:rowOff>171450</xdr:rowOff>
    </xdr:from>
    <xdr:ext cx="1170962" cy="593304"/>
    <xdr:sp macro="" textlink="">
      <xdr:nvSpPr>
        <xdr:cNvPr id="3" name="Rectángulo 2">
          <a:hlinkClick xmlns:r="http://schemas.openxmlformats.org/officeDocument/2006/relationships" r:id="rId2"/>
        </xdr:cNvPr>
        <xdr:cNvSpPr/>
      </xdr:nvSpPr>
      <xdr:spPr>
        <a:xfrm>
          <a:off x="10039350" y="171450"/>
          <a:ext cx="1170962" cy="593304"/>
        </a:xfrm>
        <a:prstGeom prst="rect">
          <a:avLst/>
        </a:prstGeom>
      </xdr:spPr>
      <xdr:style>
        <a:lnRef idx="0">
          <a:schemeClr val="dk1"/>
        </a:lnRef>
        <a:fillRef idx="3">
          <a:schemeClr val="dk1"/>
        </a:fillRef>
        <a:effectRef idx="3">
          <a:schemeClr val="dk1"/>
        </a:effectRef>
        <a:fontRef idx="minor">
          <a:schemeClr val="lt1"/>
        </a:fontRef>
      </xdr:style>
      <xdr:txBody>
        <a:bodyPr wrap="none" lIns="91440" tIns="45720" rIns="91440" bIns="45720">
          <a:spAutoFit/>
        </a:bodyPr>
        <a:lstStyle/>
        <a:p>
          <a:pPr algn="ctr"/>
          <a:r>
            <a:rPr lang="es-ES" sz="3200" b="0" cap="none" spc="0">
              <a:ln w="0">
                <a:solidFill>
                  <a:schemeClr val="tx1">
                    <a:lumMod val="75000"/>
                    <a:lumOff val="25000"/>
                  </a:schemeClr>
                </a:solidFill>
              </a:ln>
              <a:solidFill>
                <a:schemeClr val="bg1"/>
              </a:solidFill>
              <a:effectLst>
                <a:outerShdw blurRad="38100" dist="25400" dir="5400000" algn="ctr" rotWithShape="0">
                  <a:srgbClr val="6E747A">
                    <a:alpha val="43000"/>
                  </a:srgbClr>
                </a:outerShdw>
              </a:effectLst>
            </a:rPr>
            <a:t>Menú</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1</xdr:col>
      <xdr:colOff>122974</xdr:colOff>
      <xdr:row>2</xdr:row>
      <xdr:rowOff>297150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oneCellAnchor>
    <xdr:from>
      <xdr:col>23</xdr:col>
      <xdr:colOff>95250</xdr:colOff>
      <xdr:row>0</xdr:row>
      <xdr:rowOff>180975</xdr:rowOff>
    </xdr:from>
    <xdr:ext cx="1170962" cy="593304"/>
    <xdr:sp macro="" textlink="">
      <xdr:nvSpPr>
        <xdr:cNvPr id="3" name="Rectángulo 2">
          <a:hlinkClick xmlns:r="http://schemas.openxmlformats.org/officeDocument/2006/relationships" r:id="rId2"/>
        </xdr:cNvPr>
        <xdr:cNvSpPr/>
      </xdr:nvSpPr>
      <xdr:spPr>
        <a:xfrm>
          <a:off x="12982575" y="180975"/>
          <a:ext cx="1170962" cy="593304"/>
        </a:xfrm>
        <a:prstGeom prst="rect">
          <a:avLst/>
        </a:prstGeom>
      </xdr:spPr>
      <xdr:style>
        <a:lnRef idx="0">
          <a:schemeClr val="dk1"/>
        </a:lnRef>
        <a:fillRef idx="3">
          <a:schemeClr val="dk1"/>
        </a:fillRef>
        <a:effectRef idx="3">
          <a:schemeClr val="dk1"/>
        </a:effectRef>
        <a:fontRef idx="minor">
          <a:schemeClr val="lt1"/>
        </a:fontRef>
      </xdr:style>
      <xdr:txBody>
        <a:bodyPr wrap="none" lIns="91440" tIns="45720" rIns="91440" bIns="45720">
          <a:spAutoFit/>
        </a:bodyPr>
        <a:lstStyle/>
        <a:p>
          <a:pPr algn="ctr"/>
          <a:r>
            <a:rPr lang="es-ES" sz="3200" b="0" cap="none" spc="0">
              <a:ln w="0">
                <a:solidFill>
                  <a:schemeClr val="tx1">
                    <a:lumMod val="75000"/>
                    <a:lumOff val="25000"/>
                  </a:schemeClr>
                </a:solidFill>
              </a:ln>
              <a:solidFill>
                <a:schemeClr val="bg1"/>
              </a:solidFill>
              <a:effectLst>
                <a:outerShdw blurRad="38100" dist="25400" dir="5400000" algn="ctr" rotWithShape="0">
                  <a:srgbClr val="6E747A">
                    <a:alpha val="43000"/>
                  </a:srgbClr>
                </a:outerShdw>
              </a:effectLst>
            </a:rPr>
            <a:t>Menú</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259050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oneCellAnchor>
    <xdr:from>
      <xdr:col>6</xdr:col>
      <xdr:colOff>1266825</xdr:colOff>
      <xdr:row>0</xdr:row>
      <xdr:rowOff>209550</xdr:rowOff>
    </xdr:from>
    <xdr:ext cx="1170962" cy="593304"/>
    <xdr:sp macro="" textlink="">
      <xdr:nvSpPr>
        <xdr:cNvPr id="3" name="Rectángulo 2">
          <a:hlinkClick xmlns:r="http://schemas.openxmlformats.org/officeDocument/2006/relationships" r:id="rId2"/>
        </xdr:cNvPr>
        <xdr:cNvSpPr/>
      </xdr:nvSpPr>
      <xdr:spPr>
        <a:xfrm>
          <a:off x="10944225" y="209550"/>
          <a:ext cx="1170962" cy="593304"/>
        </a:xfrm>
        <a:prstGeom prst="rect">
          <a:avLst/>
        </a:prstGeom>
      </xdr:spPr>
      <xdr:style>
        <a:lnRef idx="0">
          <a:schemeClr val="dk1"/>
        </a:lnRef>
        <a:fillRef idx="3">
          <a:schemeClr val="dk1"/>
        </a:fillRef>
        <a:effectRef idx="3">
          <a:schemeClr val="dk1"/>
        </a:effectRef>
        <a:fontRef idx="minor">
          <a:schemeClr val="lt1"/>
        </a:fontRef>
      </xdr:style>
      <xdr:txBody>
        <a:bodyPr wrap="none" lIns="91440" tIns="45720" rIns="91440" bIns="45720">
          <a:spAutoFit/>
        </a:bodyPr>
        <a:lstStyle/>
        <a:p>
          <a:pPr algn="ctr"/>
          <a:r>
            <a:rPr lang="es-ES" sz="3200" b="0" cap="none" spc="0">
              <a:ln w="0">
                <a:solidFill>
                  <a:schemeClr val="tx1">
                    <a:lumMod val="75000"/>
                    <a:lumOff val="25000"/>
                  </a:schemeClr>
                </a:solidFill>
              </a:ln>
              <a:solidFill>
                <a:schemeClr val="bg1"/>
              </a:solidFill>
              <a:effectLst>
                <a:outerShdw blurRad="38100" dist="25400" dir="5400000" algn="ctr" rotWithShape="0">
                  <a:srgbClr val="6E747A">
                    <a:alpha val="43000"/>
                  </a:srgbClr>
                </a:outerShdw>
              </a:effectLst>
            </a:rPr>
            <a:t>Menú</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1</xdr:col>
      <xdr:colOff>122974</xdr:colOff>
      <xdr:row>2</xdr:row>
      <xdr:rowOff>144750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oneCellAnchor>
    <xdr:from>
      <xdr:col>2</xdr:col>
      <xdr:colOff>0</xdr:colOff>
      <xdr:row>40</xdr:row>
      <xdr:rowOff>0</xdr:rowOff>
    </xdr:from>
    <xdr:ext cx="1170962" cy="593304"/>
    <xdr:sp macro="" textlink="">
      <xdr:nvSpPr>
        <xdr:cNvPr id="3" name="Rectángulo 2">
          <a:hlinkClick xmlns:r="http://schemas.openxmlformats.org/officeDocument/2006/relationships" r:id="rId2"/>
        </xdr:cNvPr>
        <xdr:cNvSpPr/>
      </xdr:nvSpPr>
      <xdr:spPr>
        <a:xfrm>
          <a:off x="1885950" y="7296150"/>
          <a:ext cx="1170962" cy="593304"/>
        </a:xfrm>
        <a:prstGeom prst="rect">
          <a:avLst/>
        </a:prstGeom>
      </xdr:spPr>
      <xdr:style>
        <a:lnRef idx="0">
          <a:schemeClr val="dk1"/>
        </a:lnRef>
        <a:fillRef idx="3">
          <a:schemeClr val="dk1"/>
        </a:fillRef>
        <a:effectRef idx="3">
          <a:schemeClr val="dk1"/>
        </a:effectRef>
        <a:fontRef idx="minor">
          <a:schemeClr val="lt1"/>
        </a:fontRef>
      </xdr:style>
      <xdr:txBody>
        <a:bodyPr wrap="none" lIns="91440" tIns="45720" rIns="91440" bIns="45720">
          <a:spAutoFit/>
        </a:bodyPr>
        <a:lstStyle/>
        <a:p>
          <a:pPr algn="ctr"/>
          <a:r>
            <a:rPr lang="es-ES" sz="3200" b="0" cap="none" spc="0">
              <a:ln w="0">
                <a:solidFill>
                  <a:schemeClr val="tx1">
                    <a:lumMod val="75000"/>
                    <a:lumOff val="25000"/>
                  </a:schemeClr>
                </a:solidFill>
              </a:ln>
              <a:solidFill>
                <a:schemeClr val="bg1"/>
              </a:solidFill>
              <a:effectLst>
                <a:outerShdw blurRad="38100" dist="25400" dir="5400000" algn="ctr" rotWithShape="0">
                  <a:srgbClr val="6E747A">
                    <a:alpha val="43000"/>
                  </a:srgbClr>
                </a:outerShdw>
              </a:effectLst>
            </a:rPr>
            <a:t>Menú</a:t>
          </a:r>
        </a:p>
      </xdr:txBody>
    </xdr:sp>
    <xdr:clientData/>
  </xdr:oneCellAnchor>
  <xdr:oneCellAnchor>
    <xdr:from>
      <xdr:col>12</xdr:col>
      <xdr:colOff>676275</xdr:colOff>
      <xdr:row>0</xdr:row>
      <xdr:rowOff>238125</xdr:rowOff>
    </xdr:from>
    <xdr:ext cx="1170962" cy="593304"/>
    <xdr:sp macro="" textlink="">
      <xdr:nvSpPr>
        <xdr:cNvPr id="4" name="Rectángulo 3">
          <a:hlinkClick xmlns:r="http://schemas.openxmlformats.org/officeDocument/2006/relationships" r:id="rId3"/>
        </xdr:cNvPr>
        <xdr:cNvSpPr/>
      </xdr:nvSpPr>
      <xdr:spPr>
        <a:xfrm>
          <a:off x="13458825" y="238125"/>
          <a:ext cx="1170962" cy="593304"/>
        </a:xfrm>
        <a:prstGeom prst="rect">
          <a:avLst/>
        </a:prstGeom>
      </xdr:spPr>
      <xdr:style>
        <a:lnRef idx="0">
          <a:schemeClr val="dk1"/>
        </a:lnRef>
        <a:fillRef idx="3">
          <a:schemeClr val="dk1"/>
        </a:fillRef>
        <a:effectRef idx="3">
          <a:schemeClr val="dk1"/>
        </a:effectRef>
        <a:fontRef idx="minor">
          <a:schemeClr val="lt1"/>
        </a:fontRef>
      </xdr:style>
      <xdr:txBody>
        <a:bodyPr wrap="none" lIns="91440" tIns="45720" rIns="91440" bIns="45720">
          <a:spAutoFit/>
        </a:bodyPr>
        <a:lstStyle/>
        <a:p>
          <a:pPr algn="ctr"/>
          <a:r>
            <a:rPr lang="es-ES" sz="3200" b="0" cap="none" spc="0">
              <a:ln w="0">
                <a:solidFill>
                  <a:schemeClr val="tx1">
                    <a:lumMod val="75000"/>
                    <a:lumOff val="25000"/>
                  </a:schemeClr>
                </a:solidFill>
              </a:ln>
              <a:solidFill>
                <a:schemeClr val="bg1"/>
              </a:solidFill>
              <a:effectLst>
                <a:outerShdw blurRad="38100" dist="25400" dir="5400000" algn="ctr" rotWithShape="0">
                  <a:srgbClr val="6E747A">
                    <a:alpha val="43000"/>
                  </a:srgbClr>
                </a:outerShdw>
              </a:effectLst>
            </a:rPr>
            <a:t>Menú</a:t>
          </a: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1</xdr:col>
      <xdr:colOff>122974</xdr:colOff>
      <xdr:row>2</xdr:row>
      <xdr:rowOff>163800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oneCellAnchor>
    <xdr:from>
      <xdr:col>8</xdr:col>
      <xdr:colOff>361950</xdr:colOff>
      <xdr:row>0</xdr:row>
      <xdr:rowOff>247650</xdr:rowOff>
    </xdr:from>
    <xdr:ext cx="1170962" cy="593304"/>
    <xdr:sp macro="" textlink="">
      <xdr:nvSpPr>
        <xdr:cNvPr id="3" name="Rectángulo 2">
          <a:hlinkClick xmlns:r="http://schemas.openxmlformats.org/officeDocument/2006/relationships" r:id="rId2"/>
        </xdr:cNvPr>
        <xdr:cNvSpPr/>
      </xdr:nvSpPr>
      <xdr:spPr>
        <a:xfrm>
          <a:off x="7810500" y="247650"/>
          <a:ext cx="1170962" cy="593304"/>
        </a:xfrm>
        <a:prstGeom prst="rect">
          <a:avLst/>
        </a:prstGeom>
      </xdr:spPr>
      <xdr:style>
        <a:lnRef idx="0">
          <a:schemeClr val="dk1"/>
        </a:lnRef>
        <a:fillRef idx="3">
          <a:schemeClr val="dk1"/>
        </a:fillRef>
        <a:effectRef idx="3">
          <a:schemeClr val="dk1"/>
        </a:effectRef>
        <a:fontRef idx="minor">
          <a:schemeClr val="lt1"/>
        </a:fontRef>
      </xdr:style>
      <xdr:txBody>
        <a:bodyPr wrap="none" lIns="91440" tIns="45720" rIns="91440" bIns="45720">
          <a:spAutoFit/>
        </a:bodyPr>
        <a:lstStyle/>
        <a:p>
          <a:pPr algn="ctr"/>
          <a:r>
            <a:rPr lang="es-ES" sz="3200" b="0" cap="none" spc="0">
              <a:ln w="0">
                <a:solidFill>
                  <a:schemeClr val="tx1">
                    <a:lumMod val="75000"/>
                    <a:lumOff val="25000"/>
                  </a:schemeClr>
                </a:solidFill>
              </a:ln>
              <a:solidFill>
                <a:schemeClr val="bg1"/>
              </a:solidFill>
              <a:effectLst>
                <a:outerShdw blurRad="38100" dist="25400" dir="5400000" algn="ctr" rotWithShape="0">
                  <a:srgbClr val="6E747A">
                    <a:alpha val="43000"/>
                  </a:srgbClr>
                </a:outerShdw>
              </a:effectLst>
            </a:rPr>
            <a:t>Menú</a:t>
          </a: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880212</xdr:colOff>
      <xdr:row>2</xdr:row>
      <xdr:rowOff>240000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oneCellAnchor>
    <xdr:from>
      <xdr:col>8</xdr:col>
      <xdr:colOff>1643063</xdr:colOff>
      <xdr:row>0</xdr:row>
      <xdr:rowOff>238125</xdr:rowOff>
    </xdr:from>
    <xdr:ext cx="1170962" cy="593304"/>
    <xdr:sp macro="" textlink="">
      <xdr:nvSpPr>
        <xdr:cNvPr id="3" name="Rectángulo 2">
          <a:hlinkClick xmlns:r="http://schemas.openxmlformats.org/officeDocument/2006/relationships" r:id="rId2"/>
        </xdr:cNvPr>
        <xdr:cNvSpPr/>
      </xdr:nvSpPr>
      <xdr:spPr>
        <a:xfrm>
          <a:off x="13418344" y="238125"/>
          <a:ext cx="1170962" cy="593304"/>
        </a:xfrm>
        <a:prstGeom prst="rect">
          <a:avLst/>
        </a:prstGeom>
      </xdr:spPr>
      <xdr:style>
        <a:lnRef idx="0">
          <a:schemeClr val="dk1"/>
        </a:lnRef>
        <a:fillRef idx="3">
          <a:schemeClr val="dk1"/>
        </a:fillRef>
        <a:effectRef idx="3">
          <a:schemeClr val="dk1"/>
        </a:effectRef>
        <a:fontRef idx="minor">
          <a:schemeClr val="lt1"/>
        </a:fontRef>
      </xdr:style>
      <xdr:txBody>
        <a:bodyPr wrap="none" lIns="91440" tIns="45720" rIns="91440" bIns="45720">
          <a:spAutoFit/>
        </a:bodyPr>
        <a:lstStyle/>
        <a:p>
          <a:pPr algn="ctr"/>
          <a:r>
            <a:rPr lang="es-ES" sz="3200" b="0" cap="none" spc="0">
              <a:ln w="0">
                <a:solidFill>
                  <a:schemeClr val="tx1">
                    <a:lumMod val="75000"/>
                    <a:lumOff val="25000"/>
                  </a:schemeClr>
                </a:solidFill>
              </a:ln>
              <a:solidFill>
                <a:schemeClr val="bg1"/>
              </a:solidFill>
              <a:effectLst>
                <a:outerShdw blurRad="38100" dist="25400" dir="5400000" algn="ctr" rotWithShape="0">
                  <a:srgbClr val="6E747A">
                    <a:alpha val="43000"/>
                  </a:srgbClr>
                </a:outerShdw>
              </a:effectLst>
            </a:rPr>
            <a:t>Menú</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200025</xdr:colOff>
      <xdr:row>0</xdr:row>
      <xdr:rowOff>57150</xdr:rowOff>
    </xdr:from>
    <xdr:ext cx="684949" cy="842456"/>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2456"/>
        </a:xfrm>
        <a:prstGeom prst="rect">
          <a:avLst/>
        </a:prstGeom>
      </xdr:spPr>
    </xdr:pic>
    <xdr:clientData/>
  </xdr:oneCellAnchor>
  <xdr:oneCellAnchor>
    <xdr:from>
      <xdr:col>19</xdr:col>
      <xdr:colOff>664676</xdr:colOff>
      <xdr:row>0</xdr:row>
      <xdr:rowOff>168169</xdr:rowOff>
    </xdr:from>
    <xdr:ext cx="1170962" cy="593304"/>
    <xdr:sp macro="" textlink="">
      <xdr:nvSpPr>
        <xdr:cNvPr id="3" name="Rectángulo 2">
          <a:hlinkClick xmlns:r="http://schemas.openxmlformats.org/officeDocument/2006/relationships" r:id="rId2"/>
        </xdr:cNvPr>
        <xdr:cNvSpPr/>
      </xdr:nvSpPr>
      <xdr:spPr>
        <a:xfrm>
          <a:off x="18440707" y="168169"/>
          <a:ext cx="1170962" cy="593304"/>
        </a:xfrm>
        <a:prstGeom prst="rect">
          <a:avLst/>
        </a:prstGeom>
      </xdr:spPr>
      <xdr:style>
        <a:lnRef idx="0">
          <a:schemeClr val="dk1"/>
        </a:lnRef>
        <a:fillRef idx="3">
          <a:schemeClr val="dk1"/>
        </a:fillRef>
        <a:effectRef idx="3">
          <a:schemeClr val="dk1"/>
        </a:effectRef>
        <a:fontRef idx="minor">
          <a:schemeClr val="lt1"/>
        </a:fontRef>
      </xdr:style>
      <xdr:txBody>
        <a:bodyPr wrap="none" lIns="91440" tIns="45720" rIns="91440" bIns="45720">
          <a:spAutoFit/>
        </a:bodyPr>
        <a:lstStyle/>
        <a:p>
          <a:pPr algn="ctr"/>
          <a:r>
            <a:rPr lang="es-ES" sz="3200" b="0" cap="none" spc="0">
              <a:ln w="0">
                <a:solidFill>
                  <a:schemeClr val="tx1">
                    <a:lumMod val="75000"/>
                    <a:lumOff val="25000"/>
                  </a:schemeClr>
                </a:solidFill>
              </a:ln>
              <a:solidFill>
                <a:schemeClr val="bg1"/>
              </a:solidFill>
              <a:effectLst>
                <a:outerShdw blurRad="38100" dist="25400" dir="5400000" algn="ctr" rotWithShape="0">
                  <a:srgbClr val="6E747A">
                    <a:alpha val="43000"/>
                  </a:srgbClr>
                </a:outerShdw>
              </a:effectLst>
            </a:rPr>
            <a:t>Menú</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14</xdr:col>
      <xdr:colOff>678658</xdr:colOff>
      <xdr:row>4</xdr:row>
      <xdr:rowOff>9525</xdr:rowOff>
    </xdr:from>
    <xdr:to>
      <xdr:col>16</xdr:col>
      <xdr:colOff>145258</xdr:colOff>
      <xdr:row>8</xdr:row>
      <xdr:rowOff>107156</xdr:rowOff>
    </xdr:to>
    <xdr:sp macro="" textlink="">
      <xdr:nvSpPr>
        <xdr:cNvPr id="2" name="Triángulo isósceles 1"/>
        <xdr:cNvSpPr/>
      </xdr:nvSpPr>
      <xdr:spPr>
        <a:xfrm>
          <a:off x="10584658" y="771525"/>
          <a:ext cx="990600" cy="859631"/>
        </a:xfrm>
        <a:prstGeom prst="triangl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ellHound\Downloads\PlantillaDefinici&#243;nM&#233;tricas_graficas_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dad"/>
      <sheetName val="Organizacional"/>
      <sheetName val="Proyectos"/>
      <sheetName val="Versiones"/>
      <sheetName val="PropuestaNorma"/>
      <sheetName val="Hoja1"/>
      <sheetName val="Hoja2"/>
      <sheetName val="Hoja3"/>
      <sheetName val="Estrategia y Manejo de Riesgos"/>
    </sheetNames>
    <sheetDataSet>
      <sheetData sheetId="0"/>
      <sheetData sheetId="1"/>
      <sheetData sheetId="2"/>
      <sheetData sheetId="3"/>
      <sheetData sheetId="4">
        <row r="52">
          <cell r="B52" t="str">
            <v>Inicio del proyecto</v>
          </cell>
        </row>
        <row r="53">
          <cell r="B53" t="str">
            <v>Definición global</v>
          </cell>
        </row>
        <row r="54">
          <cell r="B54" t="str">
            <v>Planeación global</v>
          </cell>
        </row>
        <row r="55">
          <cell r="B55" t="str">
            <v>Analisis y diseño por iteración</v>
          </cell>
        </row>
        <row r="56">
          <cell r="B56" t="str">
            <v>Construcción por iteración</v>
          </cell>
        </row>
        <row r="57">
          <cell r="B57" t="str">
            <v>pruebas por Iteración</v>
          </cell>
        </row>
        <row r="58">
          <cell r="B58" t="str">
            <v>Implementación por iteracion</v>
          </cell>
        </row>
        <row r="59">
          <cell r="B59" t="str">
            <v>cierre por iteración</v>
          </cell>
        </row>
        <row r="60">
          <cell r="B60" t="str">
            <v>Implementación global</v>
          </cell>
        </row>
        <row r="61">
          <cell r="B61" t="str">
            <v>Cierre global</v>
          </cell>
        </row>
        <row r="75">
          <cell r="B75" t="str">
            <v>TESTER</v>
          </cell>
        </row>
        <row r="76">
          <cell r="B76" t="str">
            <v>PROGRAMADOR JR.</v>
          </cell>
        </row>
        <row r="77">
          <cell r="B77" t="str">
            <v>PROGRAMADOR SENIOR</v>
          </cell>
        </row>
        <row r="78">
          <cell r="B78" t="str">
            <v>ANALISTA DISEÑADOR</v>
          </cell>
        </row>
        <row r="79">
          <cell r="B79" t="str">
            <v>ADMON. DE BASE DE DATOS</v>
          </cell>
        </row>
        <row r="80">
          <cell r="B80" t="str">
            <v>ARQUITECTO</v>
          </cell>
        </row>
        <row r="81">
          <cell r="B81" t="str">
            <v>LIDER DE PROYECTO</v>
          </cell>
        </row>
        <row r="82">
          <cell r="B82" t="str">
            <v>LÍDER DE PRODUCCIÓN</v>
          </cell>
        </row>
        <row r="83">
          <cell r="B83" t="str">
            <v>LÍDER DE CALIDAD</v>
          </cell>
        </row>
        <row r="84">
          <cell r="B84" t="str">
            <v>ASEGURADOR DE CALIDAD</v>
          </cell>
        </row>
        <row r="85">
          <cell r="B85" t="str">
            <v>ADMINISTRADOR DE LA CONFIGURACIÓN</v>
          </cell>
        </row>
        <row r="86">
          <cell r="B86" t="str">
            <v>ADMINISTRADOR DE LA INFRAESTRUCTURA</v>
          </cell>
        </row>
        <row r="87">
          <cell r="B87" t="str">
            <v>AUDITOR DE LA CONFIGURACIÓN</v>
          </cell>
        </row>
        <row r="88">
          <cell r="B88" t="str">
            <v>VERIFICADOR</v>
          </cell>
        </row>
        <row r="89">
          <cell r="B89" t="str">
            <v>TÉCNICO EN PRUEBAS</v>
          </cell>
        </row>
      </sheetData>
      <sheetData sheetId="5"/>
      <sheetData sheetId="6"/>
      <sheetData sheetId="7"/>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AB158"/>
  <sheetViews>
    <sheetView tabSelected="1" zoomScale="85" zoomScaleNormal="85" zoomScalePageLayoutView="90" workbookViewId="0">
      <selection activeCell="G105" sqref="G105"/>
    </sheetView>
  </sheetViews>
  <sheetFormatPr baseColWidth="10" defaultColWidth="12.42578125" defaultRowHeight="15" x14ac:dyDescent="0.2"/>
  <cols>
    <col min="1" max="1" width="4" style="71" customWidth="1"/>
    <col min="2" max="2" width="22.85546875" style="71" bestFit="1" customWidth="1"/>
    <col min="3" max="3" width="20.28515625" style="151" customWidth="1"/>
    <col min="4" max="4" width="17.42578125" style="181" bestFit="1" customWidth="1"/>
    <col min="5" max="5" width="11.85546875" style="71" bestFit="1" customWidth="1"/>
    <col min="6" max="6" width="19" style="71" bestFit="1" customWidth="1"/>
    <col min="7" max="9" width="3.28515625" style="71" bestFit="1" customWidth="1"/>
    <col min="10" max="12" width="3.7109375" style="71" customWidth="1"/>
    <col min="13" max="13" width="4.5703125" style="71" customWidth="1"/>
    <col min="14" max="14" width="4.7109375" style="71" hidden="1" customWidth="1"/>
    <col min="15" max="15" width="3.7109375" style="71" hidden="1" customWidth="1"/>
    <col min="16" max="18" width="10" style="71" customWidth="1"/>
    <col min="19" max="19" width="17.5703125" style="71" bestFit="1" customWidth="1"/>
    <col min="20" max="21" width="12.42578125" style="71"/>
    <col min="22" max="22" width="15.140625" style="71" customWidth="1"/>
    <col min="23" max="25" width="11" style="71" customWidth="1"/>
    <col min="26" max="26" width="11.42578125" style="71" customWidth="1"/>
    <col min="27" max="27" width="8" style="71" customWidth="1"/>
    <col min="28" max="16384" width="12.42578125" style="71"/>
  </cols>
  <sheetData>
    <row r="1" spans="1:27" ht="24.75" customHeight="1" x14ac:dyDescent="0.2">
      <c r="A1" s="191" t="s">
        <v>135</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row>
    <row r="2" spans="1:27" ht="24.75" customHeight="1" x14ac:dyDescent="0.2">
      <c r="A2" s="192"/>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row>
    <row r="3" spans="1:27" ht="24.75" customHeight="1" x14ac:dyDescent="0.2">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row>
    <row r="4" spans="1:27" ht="15.75" x14ac:dyDescent="0.25">
      <c r="A4" s="122"/>
      <c r="B4" s="193" t="s">
        <v>287</v>
      </c>
      <c r="C4" s="193"/>
      <c r="D4" s="193"/>
      <c r="E4" s="193"/>
      <c r="F4" s="193"/>
      <c r="G4" s="193"/>
      <c r="H4" s="193"/>
      <c r="I4" s="193"/>
      <c r="J4" s="193"/>
      <c r="K4" s="193"/>
      <c r="L4" s="193"/>
      <c r="M4" s="193"/>
      <c r="N4" s="193"/>
      <c r="O4" s="193"/>
      <c r="P4" s="193"/>
      <c r="Q4" s="193"/>
      <c r="R4" s="193"/>
      <c r="S4" s="193"/>
      <c r="T4" s="193"/>
      <c r="U4" s="193"/>
      <c r="V4" s="193"/>
      <c r="W4" s="193"/>
      <c r="X4" s="193"/>
      <c r="Y4" s="193"/>
      <c r="Z4" s="193"/>
      <c r="AA4" s="193"/>
    </row>
    <row r="5" spans="1:27" ht="15.75" x14ac:dyDescent="0.25">
      <c r="A5" s="139"/>
      <c r="B5" s="149"/>
      <c r="C5" s="149"/>
      <c r="D5" s="176"/>
      <c r="E5" s="149"/>
      <c r="F5" s="149"/>
      <c r="G5" s="149"/>
      <c r="H5" s="149"/>
      <c r="I5" s="149"/>
      <c r="J5" s="149"/>
      <c r="K5" s="149"/>
      <c r="L5" s="149"/>
      <c r="M5" s="149"/>
      <c r="N5" s="149"/>
      <c r="O5" s="149"/>
      <c r="P5" s="149"/>
      <c r="Q5" s="149"/>
      <c r="R5" s="149"/>
      <c r="S5" s="149"/>
      <c r="T5" s="149"/>
      <c r="U5" s="149"/>
      <c r="V5" s="149"/>
      <c r="W5" s="149"/>
      <c r="X5" s="149"/>
      <c r="Y5" s="149"/>
      <c r="Z5" s="149"/>
      <c r="AA5" s="149"/>
    </row>
    <row r="6" spans="1:27" ht="16.5" thickBot="1" x14ac:dyDescent="0.3">
      <c r="A6" s="174"/>
      <c r="B6" s="149"/>
      <c r="C6" s="149"/>
      <c r="D6" s="176"/>
      <c r="E6" s="149"/>
      <c r="F6" s="149"/>
      <c r="G6" s="149"/>
      <c r="H6" s="149"/>
      <c r="I6" s="149"/>
      <c r="J6" s="149"/>
      <c r="K6" s="149"/>
      <c r="L6" s="149"/>
      <c r="M6" s="149"/>
      <c r="N6" s="149"/>
      <c r="O6" s="149"/>
      <c r="P6" s="149"/>
      <c r="Q6" s="149"/>
      <c r="R6" s="149"/>
      <c r="S6" s="149"/>
      <c r="T6" s="149"/>
      <c r="U6" s="149"/>
      <c r="V6" s="149"/>
      <c r="W6" s="149"/>
      <c r="X6" s="149"/>
      <c r="Y6" s="149"/>
      <c r="Z6" s="149"/>
      <c r="AA6" s="149"/>
    </row>
    <row r="7" spans="1:27" ht="20.25" x14ac:dyDescent="0.3">
      <c r="A7" s="74"/>
      <c r="B7" s="75"/>
      <c r="C7" s="75"/>
      <c r="D7" s="182" t="s">
        <v>288</v>
      </c>
      <c r="E7" s="75"/>
      <c r="F7" s="75"/>
      <c r="G7" s="75"/>
      <c r="H7" s="75"/>
      <c r="I7" s="75"/>
      <c r="J7" s="75"/>
      <c r="K7" s="75"/>
      <c r="L7" s="75"/>
      <c r="M7" s="76"/>
      <c r="N7" s="82"/>
      <c r="O7" s="82"/>
      <c r="P7" s="77"/>
      <c r="Q7" s="78"/>
      <c r="R7" s="78"/>
      <c r="S7" s="78"/>
      <c r="T7" s="78"/>
      <c r="U7" s="78"/>
      <c r="V7" s="78"/>
      <c r="W7" s="78"/>
      <c r="X7" s="78"/>
      <c r="Y7" s="78"/>
      <c r="Z7" s="78"/>
      <c r="AA7" s="78"/>
    </row>
    <row r="8" spans="1:27" ht="15.75" thickBot="1" x14ac:dyDescent="0.25">
      <c r="A8" s="79"/>
      <c r="B8" s="82"/>
      <c r="C8" s="82"/>
      <c r="D8" s="177"/>
      <c r="E8" s="82"/>
      <c r="F8" s="82"/>
      <c r="G8" s="82"/>
      <c r="H8" s="82"/>
      <c r="I8" s="82"/>
      <c r="J8" s="82"/>
      <c r="K8" s="82"/>
      <c r="L8" s="82"/>
      <c r="M8" s="80"/>
      <c r="N8" s="82"/>
      <c r="O8" s="82"/>
      <c r="P8" s="81"/>
      <c r="Q8" s="73"/>
      <c r="R8" s="73"/>
      <c r="S8" s="205" t="s">
        <v>136</v>
      </c>
      <c r="T8" s="205"/>
      <c r="U8" s="205"/>
      <c r="V8" s="205"/>
      <c r="W8" s="205"/>
      <c r="X8" s="205"/>
      <c r="Y8" s="205"/>
      <c r="Z8" s="205"/>
      <c r="AA8" s="73"/>
    </row>
    <row r="9" spans="1:27" ht="15.75" thickBot="1" x14ac:dyDescent="0.25">
      <c r="A9" s="79"/>
      <c r="B9" s="213" t="s">
        <v>137</v>
      </c>
      <c r="C9" s="214"/>
      <c r="D9" s="214"/>
      <c r="E9" s="214"/>
      <c r="F9" s="215"/>
      <c r="G9" s="82"/>
      <c r="H9" s="82"/>
      <c r="I9" s="82"/>
      <c r="J9" s="82"/>
      <c r="K9" s="82"/>
      <c r="L9" s="82"/>
      <c r="M9" s="80"/>
      <c r="N9" s="82"/>
      <c r="O9" s="82"/>
      <c r="P9" s="81"/>
      <c r="Q9" s="73"/>
      <c r="R9" s="73"/>
      <c r="S9" s="73"/>
      <c r="T9" s="73"/>
      <c r="U9" s="73"/>
      <c r="V9" s="73"/>
      <c r="W9" s="73"/>
      <c r="X9" s="73"/>
      <c r="Y9" s="73"/>
      <c r="Z9" s="73"/>
      <c r="AA9" s="73"/>
    </row>
    <row r="10" spans="1:27" ht="15.75" x14ac:dyDescent="0.25">
      <c r="A10" s="79"/>
      <c r="B10" s="219" t="s">
        <v>304</v>
      </c>
      <c r="C10" s="229"/>
      <c r="D10" s="229"/>
      <c r="E10" s="229"/>
      <c r="F10" s="230"/>
      <c r="G10" s="82"/>
      <c r="H10" s="82"/>
      <c r="I10" s="82"/>
      <c r="J10" s="82"/>
      <c r="K10" s="82"/>
      <c r="L10" s="82"/>
      <c r="M10" s="80"/>
      <c r="N10" s="82"/>
      <c r="O10" s="82"/>
      <c r="P10" s="81"/>
      <c r="Q10" s="73"/>
      <c r="R10" s="73"/>
      <c r="S10" s="140" t="s">
        <v>293</v>
      </c>
      <c r="T10" s="210" t="s">
        <v>230</v>
      </c>
      <c r="U10" s="211"/>
      <c r="V10" s="211"/>
      <c r="W10" s="211"/>
      <c r="X10" s="211"/>
      <c r="Y10" s="211"/>
      <c r="Z10" s="212"/>
      <c r="AA10" s="73"/>
    </row>
    <row r="11" spans="1:27" x14ac:dyDescent="0.2">
      <c r="A11" s="79"/>
      <c r="B11" s="231"/>
      <c r="C11" s="232"/>
      <c r="D11" s="232"/>
      <c r="E11" s="232"/>
      <c r="F11" s="233"/>
      <c r="G11" s="82"/>
      <c r="H11" s="82"/>
      <c r="I11" s="82"/>
      <c r="J11" s="82"/>
      <c r="K11" s="82"/>
      <c r="L11" s="82"/>
      <c r="M11" s="80"/>
      <c r="N11" s="82"/>
      <c r="O11" s="82"/>
      <c r="P11" s="81"/>
      <c r="Q11" s="73"/>
      <c r="R11" s="73"/>
      <c r="S11" s="197" t="s">
        <v>232</v>
      </c>
      <c r="T11" s="199" t="s">
        <v>231</v>
      </c>
      <c r="U11" s="200"/>
      <c r="V11" s="200"/>
      <c r="W11" s="200"/>
      <c r="X11" s="200"/>
      <c r="Y11" s="200"/>
      <c r="Z11" s="201"/>
      <c r="AA11" s="73"/>
    </row>
    <row r="12" spans="1:27" ht="15" customHeight="1" x14ac:dyDescent="0.2">
      <c r="A12" s="79"/>
      <c r="B12" s="231"/>
      <c r="C12" s="232"/>
      <c r="D12" s="232"/>
      <c r="E12" s="232"/>
      <c r="F12" s="233"/>
      <c r="G12" s="82"/>
      <c r="H12" s="82"/>
      <c r="I12" s="82"/>
      <c r="J12" s="82"/>
      <c r="K12" s="82"/>
      <c r="L12" s="82"/>
      <c r="M12" s="80"/>
      <c r="N12" s="82"/>
      <c r="O12" s="82"/>
      <c r="P12" s="81"/>
      <c r="Q12" s="73"/>
      <c r="R12" s="73"/>
      <c r="S12" s="198"/>
      <c r="T12" s="202"/>
      <c r="U12" s="203"/>
      <c r="V12" s="203"/>
      <c r="W12" s="203"/>
      <c r="X12" s="203"/>
      <c r="Y12" s="203"/>
      <c r="Z12" s="204"/>
      <c r="AA12" s="73"/>
    </row>
    <row r="13" spans="1:27" ht="30" customHeight="1" thickBot="1" x14ac:dyDescent="0.25">
      <c r="A13" s="79"/>
      <c r="B13" s="234"/>
      <c r="C13" s="235"/>
      <c r="D13" s="235"/>
      <c r="E13" s="235"/>
      <c r="F13" s="236"/>
      <c r="G13" s="82"/>
      <c r="H13" s="82"/>
      <c r="I13" s="82"/>
      <c r="J13" s="82"/>
      <c r="K13" s="82"/>
      <c r="L13" s="82"/>
      <c r="M13" s="80"/>
      <c r="N13" s="82"/>
      <c r="O13" s="82"/>
      <c r="P13" s="81"/>
      <c r="Q13" s="73"/>
      <c r="R13" s="73"/>
      <c r="S13" s="73"/>
      <c r="T13" s="73"/>
      <c r="U13" s="73"/>
      <c r="V13" s="73"/>
      <c r="W13" s="73"/>
      <c r="X13" s="73"/>
      <c r="Y13" s="73"/>
      <c r="Z13" s="73"/>
      <c r="AA13" s="73"/>
    </row>
    <row r="14" spans="1:27" ht="15" customHeight="1" x14ac:dyDescent="0.2">
      <c r="A14" s="79"/>
      <c r="B14" s="82"/>
      <c r="C14" s="82"/>
      <c r="D14" s="177"/>
      <c r="E14" s="82"/>
      <c r="F14" s="82"/>
      <c r="G14" s="82"/>
      <c r="H14" s="82"/>
      <c r="I14" s="82"/>
      <c r="J14" s="82"/>
      <c r="K14" s="82"/>
      <c r="L14" s="82"/>
      <c r="M14" s="80"/>
      <c r="N14" s="82"/>
      <c r="O14" s="82"/>
      <c r="P14" s="81"/>
      <c r="Q14" s="73"/>
      <c r="R14" s="73"/>
      <c r="S14" s="73"/>
      <c r="T14" s="73"/>
      <c r="U14" s="73"/>
      <c r="V14" s="73"/>
      <c r="W14" s="73"/>
      <c r="X14" s="73"/>
      <c r="Y14" s="73"/>
      <c r="Z14" s="73"/>
      <c r="AA14" s="73"/>
    </row>
    <row r="15" spans="1:27" ht="15.75" thickBot="1" x14ac:dyDescent="0.25">
      <c r="A15" s="79"/>
      <c r="B15" s="82"/>
      <c r="C15" s="82"/>
      <c r="D15" s="177"/>
      <c r="E15" s="82"/>
      <c r="F15" s="82"/>
      <c r="G15" s="82"/>
      <c r="H15" s="82"/>
      <c r="I15" s="82"/>
      <c r="J15" s="82"/>
      <c r="K15" s="82"/>
      <c r="L15" s="82"/>
      <c r="M15" s="80"/>
      <c r="N15" s="82"/>
      <c r="O15" s="82"/>
      <c r="P15" s="81"/>
      <c r="Q15" s="73"/>
      <c r="R15" s="73"/>
      <c r="S15" s="73"/>
      <c r="T15" s="73"/>
      <c r="U15" s="73"/>
      <c r="V15" s="73"/>
      <c r="W15" s="73"/>
      <c r="X15" s="73"/>
      <c r="Y15" s="73"/>
      <c r="Z15" s="73"/>
      <c r="AA15" s="73"/>
    </row>
    <row r="16" spans="1:27" ht="26.25" customHeight="1" thickBot="1" x14ac:dyDescent="0.25">
      <c r="A16" s="79"/>
      <c r="B16" s="187" t="s">
        <v>140</v>
      </c>
      <c r="C16" s="187" t="s">
        <v>141</v>
      </c>
      <c r="D16" s="177"/>
      <c r="E16" s="82"/>
      <c r="F16" s="82"/>
      <c r="G16" s="82"/>
      <c r="H16" s="82"/>
      <c r="I16" s="82"/>
      <c r="J16" s="82"/>
      <c r="K16" s="82"/>
      <c r="L16" s="82"/>
      <c r="M16" s="80"/>
      <c r="N16" s="82"/>
      <c r="O16" s="82"/>
      <c r="P16" s="81"/>
      <c r="Q16" s="73"/>
      <c r="R16" s="73"/>
      <c r="S16" s="73"/>
      <c r="T16" s="73"/>
      <c r="U16" s="73"/>
      <c r="V16" s="73"/>
      <c r="W16" s="73"/>
      <c r="X16" s="73"/>
      <c r="Y16" s="73"/>
      <c r="Z16" s="73"/>
      <c r="AA16" s="73"/>
    </row>
    <row r="17" spans="1:27" x14ac:dyDescent="0.2">
      <c r="A17" s="79"/>
      <c r="B17" s="158" t="s">
        <v>142</v>
      </c>
      <c r="C17" s="87">
        <v>0</v>
      </c>
      <c r="D17" s="177"/>
      <c r="E17" s="82"/>
      <c r="F17" s="82"/>
      <c r="G17" s="82"/>
      <c r="H17" s="82"/>
      <c r="I17" s="82"/>
      <c r="J17" s="82"/>
      <c r="K17" s="82"/>
      <c r="L17" s="82"/>
      <c r="M17" s="80"/>
      <c r="N17" s="82"/>
      <c r="O17" s="82"/>
      <c r="P17" s="81"/>
      <c r="Q17" s="73"/>
      <c r="R17" s="73"/>
      <c r="S17" s="73"/>
      <c r="T17" s="73"/>
      <c r="U17" s="73"/>
      <c r="V17" s="73"/>
      <c r="W17" s="73"/>
      <c r="X17" s="73"/>
      <c r="Y17" s="73"/>
      <c r="Z17" s="73"/>
      <c r="AA17" s="73"/>
    </row>
    <row r="18" spans="1:27" x14ac:dyDescent="0.2">
      <c r="A18" s="79"/>
      <c r="B18" s="159" t="s">
        <v>111</v>
      </c>
      <c r="C18" s="88">
        <v>0</v>
      </c>
      <c r="D18" s="177"/>
      <c r="E18" s="89"/>
      <c r="F18" s="82"/>
      <c r="G18" s="82"/>
      <c r="H18" s="82"/>
      <c r="I18" s="82"/>
      <c r="J18" s="82"/>
      <c r="K18" s="82"/>
      <c r="L18" s="82"/>
      <c r="M18" s="80"/>
      <c r="N18" s="82"/>
      <c r="O18" s="82"/>
      <c r="P18" s="81"/>
      <c r="Q18" s="73"/>
      <c r="R18" s="73"/>
      <c r="S18" s="73"/>
      <c r="T18" s="73"/>
      <c r="U18" s="73"/>
      <c r="V18" s="73"/>
      <c r="W18" s="73"/>
      <c r="X18" s="73"/>
      <c r="Y18" s="73"/>
      <c r="Z18" s="73"/>
      <c r="AA18" s="73"/>
    </row>
    <row r="19" spans="1:27" x14ac:dyDescent="0.2">
      <c r="A19" s="79"/>
      <c r="B19" s="159" t="s">
        <v>143</v>
      </c>
      <c r="C19" s="88">
        <v>0</v>
      </c>
      <c r="D19" s="177"/>
      <c r="E19" s="82"/>
      <c r="F19" s="82"/>
      <c r="G19" s="82"/>
      <c r="H19" s="82"/>
      <c r="I19" s="82"/>
      <c r="J19" s="82"/>
      <c r="K19" s="82"/>
      <c r="L19" s="82"/>
      <c r="M19" s="80"/>
      <c r="N19" s="82"/>
      <c r="O19" s="82"/>
      <c r="P19" s="81"/>
      <c r="Q19" s="73"/>
      <c r="R19" s="73"/>
      <c r="S19" s="73"/>
      <c r="T19" s="73"/>
      <c r="U19" s="73"/>
      <c r="V19" s="73"/>
      <c r="W19" s="73"/>
      <c r="X19" s="73"/>
      <c r="Y19" s="73"/>
      <c r="Z19" s="73"/>
      <c r="AA19" s="73"/>
    </row>
    <row r="20" spans="1:27" ht="30" x14ac:dyDescent="0.2">
      <c r="A20" s="79"/>
      <c r="B20" s="159" t="s">
        <v>179</v>
      </c>
      <c r="C20" s="88">
        <v>0</v>
      </c>
      <c r="D20" s="177"/>
      <c r="E20" s="82"/>
      <c r="F20" s="82"/>
      <c r="G20" s="82"/>
      <c r="H20" s="82"/>
      <c r="I20" s="82"/>
      <c r="J20" s="82"/>
      <c r="K20" s="82"/>
      <c r="L20" s="82"/>
      <c r="M20" s="80"/>
      <c r="N20" s="82"/>
      <c r="O20" s="82"/>
      <c r="P20" s="81"/>
      <c r="Q20" s="73"/>
      <c r="R20" s="73"/>
      <c r="S20" s="73"/>
      <c r="T20" s="73"/>
      <c r="U20" s="73"/>
      <c r="V20" s="73"/>
      <c r="W20" s="73"/>
      <c r="X20" s="73"/>
      <c r="Y20" s="73"/>
      <c r="Z20" s="73"/>
      <c r="AA20" s="73"/>
    </row>
    <row r="21" spans="1:27" ht="30" x14ac:dyDescent="0.2">
      <c r="A21" s="79"/>
      <c r="B21" s="159" t="s">
        <v>144</v>
      </c>
      <c r="C21" s="88">
        <v>0</v>
      </c>
      <c r="D21" s="177"/>
      <c r="E21" s="82"/>
      <c r="F21" s="82"/>
      <c r="G21" s="82"/>
      <c r="H21" s="82"/>
      <c r="I21" s="82"/>
      <c r="J21" s="82"/>
      <c r="K21" s="82"/>
      <c r="L21" s="82"/>
      <c r="M21" s="80"/>
      <c r="N21" s="82"/>
      <c r="O21" s="82"/>
      <c r="P21" s="81"/>
      <c r="Q21" s="73"/>
      <c r="R21" s="73"/>
      <c r="S21" s="73"/>
      <c r="T21" s="73"/>
      <c r="U21" s="73"/>
      <c r="V21" s="73"/>
      <c r="W21" s="73"/>
      <c r="X21" s="73"/>
      <c r="Y21" s="73"/>
      <c r="Z21" s="73"/>
      <c r="AA21" s="73"/>
    </row>
    <row r="22" spans="1:27" x14ac:dyDescent="0.2">
      <c r="A22" s="79"/>
      <c r="B22" s="159" t="s">
        <v>175</v>
      </c>
      <c r="C22" s="88">
        <v>0</v>
      </c>
      <c r="D22" s="177"/>
      <c r="E22" s="82"/>
      <c r="F22" s="82"/>
      <c r="G22" s="82"/>
      <c r="H22" s="82"/>
      <c r="I22" s="82"/>
      <c r="J22" s="82"/>
      <c r="K22" s="82"/>
      <c r="L22" s="82"/>
      <c r="M22" s="80"/>
      <c r="N22" s="82"/>
      <c r="O22" s="82"/>
      <c r="P22" s="81"/>
      <c r="Q22" s="73"/>
      <c r="R22" s="73"/>
      <c r="S22" s="73"/>
      <c r="T22" s="73"/>
      <c r="U22" s="73"/>
      <c r="V22" s="73"/>
      <c r="W22" s="73"/>
      <c r="X22" s="73"/>
      <c r="Y22" s="73"/>
      <c r="Z22" s="73"/>
      <c r="AA22" s="73"/>
    </row>
    <row r="23" spans="1:27" ht="30" x14ac:dyDescent="0.2">
      <c r="A23" s="79"/>
      <c r="B23" s="159" t="s">
        <v>176</v>
      </c>
      <c r="C23" s="88">
        <v>0</v>
      </c>
      <c r="D23" s="177"/>
      <c r="E23" s="82"/>
      <c r="F23" s="82"/>
      <c r="G23" s="82"/>
      <c r="H23" s="82"/>
      <c r="I23" s="82"/>
      <c r="J23" s="82"/>
      <c r="K23" s="82"/>
      <c r="L23" s="82"/>
      <c r="M23" s="80"/>
      <c r="N23" s="82"/>
      <c r="O23" s="82"/>
      <c r="P23" s="81"/>
      <c r="Q23" s="73"/>
      <c r="R23" s="73"/>
      <c r="S23" s="73"/>
      <c r="T23" s="73"/>
      <c r="U23" s="73"/>
      <c r="V23" s="73"/>
      <c r="W23" s="73"/>
      <c r="X23" s="73"/>
      <c r="Y23" s="73"/>
      <c r="Z23" s="73"/>
      <c r="AA23" s="73"/>
    </row>
    <row r="24" spans="1:27" x14ac:dyDescent="0.2">
      <c r="A24" s="79"/>
      <c r="B24" s="159" t="s">
        <v>145</v>
      </c>
      <c r="C24" s="88">
        <v>0</v>
      </c>
      <c r="D24" s="177"/>
      <c r="E24" s="82"/>
      <c r="F24" s="82"/>
      <c r="G24" s="82"/>
      <c r="H24" s="82"/>
      <c r="I24" s="82"/>
      <c r="J24" s="82"/>
      <c r="K24" s="82"/>
      <c r="L24" s="82"/>
      <c r="M24" s="80"/>
      <c r="N24" s="82"/>
      <c r="O24" s="82"/>
      <c r="P24" s="81"/>
      <c r="Q24" s="73"/>
      <c r="R24" s="73"/>
      <c r="S24" s="73"/>
      <c r="T24" s="73"/>
      <c r="U24" s="73"/>
      <c r="V24" s="73"/>
      <c r="W24" s="73"/>
      <c r="X24" s="73"/>
      <c r="Y24" s="73"/>
      <c r="Z24" s="73"/>
      <c r="AA24" s="73"/>
    </row>
    <row r="25" spans="1:27" ht="15.75" thickBot="1" x14ac:dyDescent="0.25">
      <c r="A25" s="79"/>
      <c r="B25" s="160" t="s">
        <v>146</v>
      </c>
      <c r="C25" s="148">
        <v>0</v>
      </c>
      <c r="D25" s="177"/>
      <c r="E25" s="82"/>
      <c r="F25" s="82"/>
      <c r="G25" s="82"/>
      <c r="H25" s="82"/>
      <c r="I25" s="82"/>
      <c r="J25" s="82"/>
      <c r="K25" s="82"/>
      <c r="L25" s="82"/>
      <c r="M25" s="80"/>
      <c r="N25" s="82"/>
      <c r="O25" s="82"/>
      <c r="P25" s="81"/>
      <c r="Q25" s="73"/>
      <c r="R25" s="73"/>
      <c r="S25" s="73"/>
      <c r="T25" s="73"/>
      <c r="U25" s="73"/>
      <c r="V25" s="73"/>
      <c r="W25" s="73"/>
      <c r="X25" s="73"/>
      <c r="Y25" s="73"/>
      <c r="Z25" s="73"/>
      <c r="AA25" s="73"/>
    </row>
    <row r="26" spans="1:27" ht="16.5" thickBot="1" x14ac:dyDescent="0.3">
      <c r="A26" s="79"/>
      <c r="B26" s="152" t="s">
        <v>139</v>
      </c>
      <c r="C26" s="153">
        <f>SUM(C17:C25)</f>
        <v>0</v>
      </c>
      <c r="D26" s="177"/>
      <c r="E26" s="82"/>
      <c r="F26" s="82"/>
      <c r="G26" s="82"/>
      <c r="H26" s="82"/>
      <c r="I26" s="82"/>
      <c r="J26" s="82"/>
      <c r="K26" s="82"/>
      <c r="L26" s="82"/>
      <c r="M26" s="80"/>
      <c r="N26" s="82"/>
      <c r="O26" s="82"/>
      <c r="P26" s="81"/>
      <c r="Q26" s="73"/>
      <c r="R26" s="73"/>
      <c r="S26" s="73"/>
      <c r="T26" s="73"/>
      <c r="U26" s="73"/>
      <c r="V26" s="73"/>
      <c r="W26" s="73"/>
      <c r="X26" s="73"/>
      <c r="Y26" s="73"/>
      <c r="Z26" s="73"/>
      <c r="AA26" s="73"/>
    </row>
    <row r="27" spans="1:27" x14ac:dyDescent="0.2">
      <c r="A27" s="79"/>
      <c r="B27" s="82"/>
      <c r="C27" s="82"/>
      <c r="D27" s="177"/>
      <c r="E27" s="82"/>
      <c r="F27" s="82"/>
      <c r="G27" s="82"/>
      <c r="H27" s="82"/>
      <c r="I27" s="82"/>
      <c r="J27" s="82"/>
      <c r="K27" s="82"/>
      <c r="L27" s="82"/>
      <c r="M27" s="80"/>
      <c r="N27" s="82"/>
      <c r="O27" s="82"/>
      <c r="P27" s="81"/>
      <c r="Q27" s="73"/>
      <c r="R27" s="73"/>
      <c r="S27" s="73"/>
      <c r="T27" s="73"/>
      <c r="U27" s="73"/>
      <c r="V27" s="73"/>
      <c r="W27" s="73"/>
      <c r="X27" s="73"/>
      <c r="Y27" s="73"/>
      <c r="Z27" s="73"/>
      <c r="AA27" s="73"/>
    </row>
    <row r="28" spans="1:27" x14ac:dyDescent="0.2">
      <c r="A28" s="79"/>
      <c r="B28" s="82"/>
      <c r="C28" s="82"/>
      <c r="D28" s="177"/>
      <c r="E28" s="82"/>
      <c r="F28" s="82"/>
      <c r="G28" s="82"/>
      <c r="H28" s="82"/>
      <c r="I28" s="82"/>
      <c r="J28" s="82"/>
      <c r="K28" s="82"/>
      <c r="L28" s="82"/>
      <c r="M28" s="80"/>
      <c r="N28" s="82"/>
      <c r="O28" s="82"/>
      <c r="P28" s="81"/>
      <c r="Q28" s="73"/>
      <c r="R28" s="73"/>
      <c r="S28" s="73"/>
      <c r="T28" s="73"/>
      <c r="U28" s="73"/>
      <c r="V28" s="73"/>
      <c r="W28" s="73"/>
      <c r="X28" s="73"/>
      <c r="Y28" s="73"/>
      <c r="Z28" s="73"/>
      <c r="AA28" s="73"/>
    </row>
    <row r="29" spans="1:27" x14ac:dyDescent="0.2">
      <c r="A29" s="79"/>
      <c r="B29" s="82"/>
      <c r="C29" s="82"/>
      <c r="D29" s="177"/>
      <c r="E29" s="82"/>
      <c r="F29" s="82"/>
      <c r="G29" s="82"/>
      <c r="H29" s="82"/>
      <c r="I29" s="82"/>
      <c r="J29" s="82"/>
      <c r="K29" s="82"/>
      <c r="L29" s="82"/>
      <c r="M29" s="80"/>
      <c r="N29" s="82"/>
      <c r="O29" s="82"/>
      <c r="P29" s="81"/>
      <c r="Q29" s="73"/>
      <c r="R29" s="73"/>
      <c r="S29" s="73"/>
      <c r="T29" s="73"/>
      <c r="U29" s="73"/>
      <c r="V29" s="73"/>
      <c r="W29" s="73"/>
      <c r="X29" s="73"/>
      <c r="Y29" s="73"/>
      <c r="Z29" s="73"/>
      <c r="AA29" s="73"/>
    </row>
    <row r="30" spans="1:27" x14ac:dyDescent="0.2">
      <c r="A30" s="79"/>
      <c r="B30" s="82"/>
      <c r="C30" s="82"/>
      <c r="D30" s="177"/>
      <c r="E30" s="82"/>
      <c r="F30" s="82"/>
      <c r="G30" s="82"/>
      <c r="H30" s="82"/>
      <c r="I30" s="82"/>
      <c r="J30" s="82"/>
      <c r="K30" s="82"/>
      <c r="L30" s="82"/>
      <c r="M30" s="80"/>
      <c r="N30" s="82"/>
      <c r="O30" s="82"/>
      <c r="P30" s="81"/>
      <c r="Q30" s="73"/>
      <c r="R30" s="73"/>
      <c r="S30" s="73"/>
      <c r="T30" s="73"/>
      <c r="U30" s="73"/>
      <c r="V30" s="73"/>
      <c r="W30" s="73"/>
      <c r="X30" s="73"/>
      <c r="Y30" s="73"/>
      <c r="Z30" s="73"/>
      <c r="AA30" s="73"/>
    </row>
    <row r="31" spans="1:27" ht="15.75" thickBot="1" x14ac:dyDescent="0.25">
      <c r="A31" s="85"/>
      <c r="B31" s="72"/>
      <c r="C31" s="72"/>
      <c r="D31" s="178"/>
      <c r="E31" s="72"/>
      <c r="F31" s="72"/>
      <c r="G31" s="72"/>
      <c r="H31" s="72"/>
      <c r="I31" s="72"/>
      <c r="J31" s="72"/>
      <c r="K31" s="72"/>
      <c r="L31" s="72"/>
      <c r="M31" s="86"/>
      <c r="N31" s="82"/>
      <c r="O31" s="82"/>
      <c r="P31" s="81"/>
      <c r="Q31" s="73"/>
      <c r="R31" s="73"/>
      <c r="S31" s="73"/>
      <c r="T31" s="73"/>
      <c r="U31" s="73"/>
      <c r="V31" s="73"/>
      <c r="W31" s="73"/>
      <c r="X31" s="73"/>
      <c r="Y31" s="73"/>
      <c r="Z31" s="73"/>
      <c r="AA31" s="73"/>
    </row>
    <row r="32" spans="1:27" ht="20.25" x14ac:dyDescent="0.3">
      <c r="A32" s="74"/>
      <c r="B32" s="75"/>
      <c r="C32" s="75"/>
      <c r="D32" s="182" t="s">
        <v>289</v>
      </c>
      <c r="E32" s="75"/>
      <c r="F32" s="75"/>
      <c r="G32" s="75"/>
      <c r="H32" s="75"/>
      <c r="I32" s="75"/>
      <c r="J32" s="75"/>
      <c r="K32" s="75"/>
      <c r="L32" s="75"/>
      <c r="M32" s="76"/>
      <c r="N32" s="82"/>
      <c r="O32" s="82"/>
      <c r="P32" s="77"/>
      <c r="Q32" s="78"/>
      <c r="R32" s="78"/>
      <c r="S32" s="78"/>
      <c r="T32" s="78"/>
      <c r="U32" s="78"/>
      <c r="V32" s="78"/>
      <c r="W32" s="78"/>
      <c r="X32" s="78"/>
      <c r="Y32" s="78"/>
      <c r="Z32" s="78"/>
      <c r="AA32" s="78"/>
    </row>
    <row r="33" spans="1:28" ht="15.75" thickBot="1" x14ac:dyDescent="0.25">
      <c r="A33" s="79"/>
      <c r="B33" s="82"/>
      <c r="C33" s="82"/>
      <c r="D33" s="177"/>
      <c r="E33" s="82"/>
      <c r="F33" s="82"/>
      <c r="G33" s="82"/>
      <c r="H33" s="82"/>
      <c r="I33" s="82"/>
      <c r="J33" s="82"/>
      <c r="K33" s="82"/>
      <c r="L33" s="82"/>
      <c r="M33" s="80"/>
      <c r="N33" s="82"/>
      <c r="O33" s="82"/>
      <c r="P33" s="81"/>
      <c r="Q33" s="73"/>
      <c r="R33" s="73"/>
      <c r="S33" s="205" t="s">
        <v>136</v>
      </c>
      <c r="T33" s="205"/>
      <c r="U33" s="205"/>
      <c r="V33" s="205"/>
      <c r="W33" s="205"/>
      <c r="X33" s="205"/>
      <c r="Y33" s="205"/>
      <c r="Z33" s="205"/>
      <c r="AA33" s="73"/>
      <c r="AB33" s="141"/>
    </row>
    <row r="34" spans="1:28" ht="15.75" thickBot="1" x14ac:dyDescent="0.25">
      <c r="A34" s="79"/>
      <c r="B34" s="213" t="s">
        <v>137</v>
      </c>
      <c r="C34" s="214"/>
      <c r="D34" s="214"/>
      <c r="E34" s="214"/>
      <c r="F34" s="215"/>
      <c r="G34" s="82"/>
      <c r="H34" s="82"/>
      <c r="I34" s="82"/>
      <c r="J34" s="82"/>
      <c r="K34" s="82"/>
      <c r="L34" s="82"/>
      <c r="M34" s="80"/>
      <c r="N34" s="82"/>
      <c r="O34" s="82"/>
      <c r="P34" s="81"/>
      <c r="Q34" s="73"/>
      <c r="R34" s="73"/>
      <c r="S34" s="73"/>
      <c r="T34" s="73"/>
      <c r="U34" s="73"/>
      <c r="V34" s="73"/>
      <c r="W34" s="73"/>
      <c r="X34" s="73"/>
      <c r="Y34" s="73"/>
      <c r="Z34" s="73"/>
      <c r="AA34" s="73"/>
    </row>
    <row r="35" spans="1:28" ht="15.75" customHeight="1" x14ac:dyDescent="0.25">
      <c r="A35" s="79"/>
      <c r="B35" s="219" t="s">
        <v>305</v>
      </c>
      <c r="C35" s="220"/>
      <c r="D35" s="220"/>
      <c r="E35" s="220"/>
      <c r="F35" s="221"/>
      <c r="G35" s="82"/>
      <c r="H35" s="82"/>
      <c r="I35" s="82"/>
      <c r="J35" s="82"/>
      <c r="K35" s="82"/>
      <c r="L35" s="82"/>
      <c r="M35" s="80"/>
      <c r="N35" s="82"/>
      <c r="O35" s="82"/>
      <c r="P35" s="81"/>
      <c r="Q35" s="73"/>
      <c r="R35" s="73"/>
      <c r="S35" s="140" t="s">
        <v>293</v>
      </c>
      <c r="T35" s="210" t="s">
        <v>230</v>
      </c>
      <c r="U35" s="211"/>
      <c r="V35" s="211"/>
      <c r="W35" s="211"/>
      <c r="X35" s="211"/>
      <c r="Y35" s="211"/>
      <c r="Z35" s="212"/>
      <c r="AA35" s="73"/>
    </row>
    <row r="36" spans="1:28" ht="15" customHeight="1" x14ac:dyDescent="0.2">
      <c r="A36" s="79"/>
      <c r="B36" s="222"/>
      <c r="C36" s="190"/>
      <c r="D36" s="190"/>
      <c r="E36" s="190"/>
      <c r="F36" s="223"/>
      <c r="G36" s="82"/>
      <c r="H36" s="82"/>
      <c r="I36" s="82"/>
      <c r="J36" s="82"/>
      <c r="K36" s="82"/>
      <c r="L36" s="82"/>
      <c r="M36" s="80"/>
      <c r="N36" s="82"/>
      <c r="O36" s="82"/>
      <c r="P36" s="81"/>
      <c r="Q36" s="73"/>
      <c r="R36" s="73"/>
      <c r="S36" s="197" t="s">
        <v>232</v>
      </c>
      <c r="T36" s="199" t="s">
        <v>231</v>
      </c>
      <c r="U36" s="200"/>
      <c r="V36" s="200"/>
      <c r="W36" s="200"/>
      <c r="X36" s="200"/>
      <c r="Y36" s="200"/>
      <c r="Z36" s="201"/>
      <c r="AA36" s="73"/>
    </row>
    <row r="37" spans="1:28" ht="15" customHeight="1" x14ac:dyDescent="0.2">
      <c r="A37" s="79"/>
      <c r="B37" s="222"/>
      <c r="C37" s="190"/>
      <c r="D37" s="190"/>
      <c r="E37" s="190"/>
      <c r="F37" s="223"/>
      <c r="G37" s="82"/>
      <c r="H37" s="82"/>
      <c r="I37" s="82"/>
      <c r="J37" s="82"/>
      <c r="K37" s="82"/>
      <c r="L37" s="82"/>
      <c r="M37" s="80"/>
      <c r="N37" s="82"/>
      <c r="O37" s="82"/>
      <c r="P37" s="81"/>
      <c r="Q37" s="73"/>
      <c r="R37" s="73"/>
      <c r="S37" s="198"/>
      <c r="T37" s="202"/>
      <c r="U37" s="203"/>
      <c r="V37" s="203"/>
      <c r="W37" s="203"/>
      <c r="X37" s="203"/>
      <c r="Y37" s="203"/>
      <c r="Z37" s="204"/>
      <c r="AA37" s="73"/>
    </row>
    <row r="38" spans="1:28" ht="15.75" thickBot="1" x14ac:dyDescent="0.25">
      <c r="A38" s="79"/>
      <c r="B38" s="224"/>
      <c r="C38" s="225"/>
      <c r="D38" s="225"/>
      <c r="E38" s="225"/>
      <c r="F38" s="226"/>
      <c r="G38" s="82"/>
      <c r="H38" s="82"/>
      <c r="I38" s="82"/>
      <c r="J38" s="82"/>
      <c r="K38" s="82"/>
      <c r="L38" s="82"/>
      <c r="M38" s="80"/>
      <c r="N38" s="82"/>
      <c r="O38" s="82"/>
      <c r="P38" s="81"/>
      <c r="Q38" s="73"/>
      <c r="R38" s="73"/>
      <c r="S38" s="73"/>
      <c r="T38" s="73"/>
      <c r="U38" s="73"/>
      <c r="V38" s="73"/>
      <c r="W38" s="73"/>
      <c r="X38" s="73"/>
      <c r="Y38" s="73"/>
      <c r="Z38" s="73"/>
      <c r="AA38" s="73"/>
    </row>
    <row r="39" spans="1:28" x14ac:dyDescent="0.2">
      <c r="A39" s="79"/>
      <c r="B39" s="82"/>
      <c r="C39" s="82"/>
      <c r="D39" s="177"/>
      <c r="E39" s="82"/>
      <c r="F39" s="82"/>
      <c r="G39" s="82"/>
      <c r="H39" s="82"/>
      <c r="I39" s="82"/>
      <c r="J39" s="82"/>
      <c r="K39" s="82"/>
      <c r="L39" s="82"/>
      <c r="M39" s="80"/>
      <c r="N39" s="82"/>
      <c r="O39" s="82"/>
      <c r="P39" s="81"/>
      <c r="Q39" s="73"/>
      <c r="R39" s="73"/>
      <c r="S39" s="73"/>
      <c r="T39" s="73"/>
      <c r="U39" s="73"/>
      <c r="V39" s="73"/>
      <c r="W39" s="73"/>
      <c r="X39" s="73"/>
      <c r="Y39" s="73"/>
      <c r="Z39" s="73"/>
      <c r="AA39" s="73"/>
    </row>
    <row r="40" spans="1:28" ht="15.75" thickBot="1" x14ac:dyDescent="0.25">
      <c r="A40" s="79"/>
      <c r="B40" s="82"/>
      <c r="C40" s="82"/>
      <c r="D40" s="177"/>
      <c r="E40" s="82"/>
      <c r="F40" s="82"/>
      <c r="G40" s="82"/>
      <c r="H40" s="82"/>
      <c r="I40" s="82"/>
      <c r="J40" s="82"/>
      <c r="K40" s="82"/>
      <c r="L40" s="82"/>
      <c r="M40" s="80"/>
      <c r="N40" s="82"/>
      <c r="O40" s="82"/>
      <c r="P40" s="81"/>
      <c r="Q40" s="73"/>
      <c r="R40" s="73"/>
      <c r="S40" s="73"/>
      <c r="T40" s="73"/>
      <c r="U40" s="73"/>
      <c r="V40" s="73"/>
      <c r="W40" s="73"/>
      <c r="X40" s="73"/>
      <c r="Y40" s="73"/>
      <c r="Z40" s="73"/>
      <c r="AA40" s="73"/>
    </row>
    <row r="41" spans="1:28" ht="15.75" thickBot="1" x14ac:dyDescent="0.25">
      <c r="A41" s="79"/>
      <c r="B41" s="227" t="s">
        <v>140</v>
      </c>
      <c r="C41" s="228"/>
      <c r="D41" s="187" t="s">
        <v>147</v>
      </c>
      <c r="E41" s="82"/>
      <c r="F41" s="82"/>
      <c r="G41" s="82"/>
      <c r="H41" s="82"/>
      <c r="I41" s="82"/>
      <c r="J41" s="82"/>
      <c r="K41" s="82"/>
      <c r="L41" s="82"/>
      <c r="M41" s="80"/>
      <c r="N41" s="82"/>
      <c r="O41" s="82"/>
      <c r="P41" s="81"/>
      <c r="Q41" s="73"/>
      <c r="R41" s="73"/>
      <c r="S41" s="73"/>
      <c r="T41" s="73"/>
      <c r="U41" s="73"/>
      <c r="V41" s="73"/>
      <c r="W41" s="73"/>
      <c r="X41" s="73"/>
      <c r="Y41" s="73"/>
      <c r="Z41" s="73"/>
      <c r="AA41" s="73"/>
    </row>
    <row r="42" spans="1:28" ht="15.75" thickBot="1" x14ac:dyDescent="0.25">
      <c r="A42" s="79"/>
      <c r="B42" s="194" t="s">
        <v>148</v>
      </c>
      <c r="C42" s="195"/>
      <c r="D42" s="88">
        <v>0</v>
      </c>
      <c r="E42" s="82"/>
      <c r="F42" s="82"/>
      <c r="G42" s="82"/>
      <c r="H42" s="82"/>
      <c r="I42" s="82"/>
      <c r="J42" s="82"/>
      <c r="K42" s="82"/>
      <c r="L42" s="82"/>
      <c r="M42" s="80"/>
      <c r="N42" s="82"/>
      <c r="O42" s="82"/>
      <c r="P42" s="81"/>
      <c r="Q42" s="73"/>
      <c r="R42" s="73"/>
      <c r="S42" s="73"/>
      <c r="T42" s="73"/>
      <c r="U42" s="73"/>
      <c r="V42" s="73"/>
      <c r="W42" s="73"/>
      <c r="X42" s="73"/>
      <c r="Y42" s="73"/>
      <c r="Z42" s="73"/>
      <c r="AA42" s="73"/>
    </row>
    <row r="43" spans="1:28" ht="15.75" thickBot="1" x14ac:dyDescent="0.25">
      <c r="A43" s="79"/>
      <c r="B43" s="194" t="s">
        <v>281</v>
      </c>
      <c r="C43" s="195"/>
      <c r="D43" s="88">
        <v>0</v>
      </c>
      <c r="E43" s="89"/>
      <c r="F43" s="82"/>
      <c r="G43" s="82"/>
      <c r="H43" s="82"/>
      <c r="I43" s="82"/>
      <c r="J43" s="82"/>
      <c r="K43" s="82"/>
      <c r="L43" s="82"/>
      <c r="M43" s="80"/>
      <c r="N43" s="82"/>
      <c r="O43" s="82"/>
      <c r="P43" s="81"/>
      <c r="Q43" s="73"/>
      <c r="R43" s="73"/>
      <c r="S43" s="73"/>
      <c r="T43" s="73"/>
      <c r="U43" s="73"/>
      <c r="V43" s="73"/>
      <c r="W43" s="73"/>
      <c r="X43" s="73"/>
      <c r="Y43" s="73"/>
      <c r="Z43" s="73"/>
      <c r="AA43" s="73"/>
    </row>
    <row r="44" spans="1:28" ht="15.75" thickBot="1" x14ac:dyDescent="0.25">
      <c r="A44" s="79"/>
      <c r="B44" s="194" t="s">
        <v>282</v>
      </c>
      <c r="C44" s="195"/>
      <c r="D44" s="88">
        <v>0</v>
      </c>
      <c r="E44" s="82"/>
      <c r="F44" s="82"/>
      <c r="G44" s="82"/>
      <c r="H44" s="82"/>
      <c r="I44" s="82"/>
      <c r="J44" s="82"/>
      <c r="K44" s="82"/>
      <c r="L44" s="82"/>
      <c r="M44" s="80"/>
      <c r="N44" s="82"/>
      <c r="O44" s="82"/>
      <c r="P44" s="81"/>
      <c r="Q44" s="73"/>
      <c r="R44" s="73"/>
      <c r="S44" s="73"/>
      <c r="T44" s="73"/>
      <c r="U44" s="73"/>
      <c r="V44" s="73"/>
      <c r="W44" s="73"/>
      <c r="X44" s="73"/>
      <c r="Y44" s="73"/>
      <c r="Z44" s="73"/>
      <c r="AA44" s="73"/>
    </row>
    <row r="45" spans="1:28" ht="15.75" thickBot="1" x14ac:dyDescent="0.25">
      <c r="A45" s="79"/>
      <c r="B45" s="194" t="s">
        <v>149</v>
      </c>
      <c r="C45" s="195"/>
      <c r="D45" s="88">
        <v>0</v>
      </c>
      <c r="E45" s="82"/>
      <c r="F45" s="82"/>
      <c r="G45" s="82"/>
      <c r="H45" s="82"/>
      <c r="I45" s="82"/>
      <c r="J45" s="82"/>
      <c r="K45" s="82"/>
      <c r="L45" s="82"/>
      <c r="M45" s="80"/>
      <c r="N45" s="82"/>
      <c r="O45" s="82"/>
      <c r="P45" s="81"/>
      <c r="Q45" s="73"/>
      <c r="R45" s="73"/>
      <c r="S45" s="73"/>
      <c r="T45" s="73"/>
      <c r="U45" s="73"/>
      <c r="V45" s="73"/>
      <c r="W45" s="73"/>
      <c r="X45" s="73"/>
      <c r="Y45" s="73"/>
      <c r="Z45" s="73"/>
      <c r="AA45" s="73"/>
    </row>
    <row r="46" spans="1:28" ht="15.75" thickBot="1" x14ac:dyDescent="0.25">
      <c r="A46" s="79"/>
      <c r="B46" s="194" t="s">
        <v>150</v>
      </c>
      <c r="C46" s="195"/>
      <c r="D46" s="88">
        <v>0</v>
      </c>
      <c r="E46" s="82"/>
      <c r="F46" s="82"/>
      <c r="G46" s="82"/>
      <c r="H46" s="82"/>
      <c r="I46" s="82"/>
      <c r="J46" s="82"/>
      <c r="K46" s="82"/>
      <c r="L46" s="82"/>
      <c r="M46" s="80"/>
      <c r="N46" s="82"/>
      <c r="O46" s="82"/>
      <c r="P46" s="81"/>
      <c r="Q46" s="73"/>
      <c r="R46" s="73"/>
      <c r="S46" s="73"/>
      <c r="T46" s="73"/>
      <c r="U46" s="73"/>
      <c r="V46" s="73"/>
      <c r="W46" s="73"/>
      <c r="X46" s="73"/>
      <c r="Y46" s="73"/>
      <c r="Z46" s="73"/>
      <c r="AA46" s="73"/>
    </row>
    <row r="47" spans="1:28" ht="15.75" thickBot="1" x14ac:dyDescent="0.25">
      <c r="A47" s="79"/>
      <c r="B47" s="194" t="s">
        <v>177</v>
      </c>
      <c r="C47" s="195"/>
      <c r="D47" s="88">
        <v>0</v>
      </c>
      <c r="E47" s="82"/>
      <c r="F47" s="82"/>
      <c r="G47" s="82"/>
      <c r="H47" s="82"/>
      <c r="I47" s="82"/>
      <c r="J47" s="82"/>
      <c r="K47" s="82"/>
      <c r="L47" s="82"/>
      <c r="M47" s="80"/>
      <c r="N47" s="82"/>
      <c r="O47" s="82"/>
      <c r="P47" s="81"/>
      <c r="Q47" s="73"/>
      <c r="R47" s="73"/>
      <c r="S47" s="73"/>
      <c r="T47" s="73"/>
      <c r="U47" s="73"/>
      <c r="V47" s="73"/>
      <c r="W47" s="73"/>
      <c r="X47" s="73"/>
      <c r="Y47" s="73"/>
      <c r="Z47" s="73"/>
      <c r="AA47" s="73"/>
    </row>
    <row r="48" spans="1:28" ht="15.75" thickBot="1" x14ac:dyDescent="0.25">
      <c r="A48" s="79"/>
      <c r="B48" s="194" t="s">
        <v>151</v>
      </c>
      <c r="C48" s="195"/>
      <c r="D48" s="88">
        <v>0</v>
      </c>
      <c r="E48" s="82"/>
      <c r="F48" s="82"/>
      <c r="G48" s="82"/>
      <c r="H48" s="82"/>
      <c r="I48" s="82"/>
      <c r="J48" s="82"/>
      <c r="K48" s="82"/>
      <c r="L48" s="82"/>
      <c r="M48" s="80"/>
      <c r="N48" s="82"/>
      <c r="O48" s="82"/>
      <c r="P48" s="81"/>
      <c r="Q48" s="73"/>
      <c r="R48" s="73"/>
      <c r="S48" s="73"/>
      <c r="T48" s="73"/>
      <c r="U48" s="73"/>
      <c r="V48" s="73"/>
      <c r="W48" s="73"/>
      <c r="X48" s="73"/>
      <c r="Y48" s="73"/>
      <c r="Z48" s="73"/>
      <c r="AA48" s="73"/>
    </row>
    <row r="49" spans="1:27" ht="15.75" thickBot="1" x14ac:dyDescent="0.25">
      <c r="A49" s="79"/>
      <c r="B49" s="194" t="s">
        <v>152</v>
      </c>
      <c r="C49" s="195"/>
      <c r="D49" s="88">
        <v>0</v>
      </c>
      <c r="E49" s="82"/>
      <c r="F49" s="82"/>
      <c r="G49" s="82"/>
      <c r="H49" s="82"/>
      <c r="I49" s="82"/>
      <c r="J49" s="82"/>
      <c r="K49" s="82"/>
      <c r="L49" s="82"/>
      <c r="M49" s="80"/>
      <c r="N49" s="82"/>
      <c r="O49" s="82"/>
      <c r="P49" s="81"/>
      <c r="Q49" s="73"/>
      <c r="R49" s="73"/>
      <c r="S49" s="73"/>
      <c r="T49" s="73"/>
      <c r="U49" s="73"/>
      <c r="V49" s="73"/>
      <c r="W49" s="73"/>
      <c r="X49" s="73"/>
      <c r="Y49" s="73"/>
      <c r="Z49" s="73"/>
      <c r="AA49" s="73"/>
    </row>
    <row r="50" spans="1:27" ht="15.75" thickBot="1" x14ac:dyDescent="0.25">
      <c r="A50" s="79"/>
      <c r="B50" s="194" t="s">
        <v>153</v>
      </c>
      <c r="C50" s="195"/>
      <c r="D50" s="88">
        <v>0</v>
      </c>
      <c r="E50" s="82"/>
      <c r="F50" s="82"/>
      <c r="G50" s="82"/>
      <c r="H50" s="82"/>
      <c r="I50" s="82"/>
      <c r="J50" s="82"/>
      <c r="K50" s="82"/>
      <c r="L50" s="82"/>
      <c r="M50" s="80"/>
      <c r="N50" s="82"/>
      <c r="O50" s="82"/>
      <c r="P50" s="81"/>
      <c r="Q50" s="73"/>
      <c r="R50" s="73"/>
      <c r="S50" s="73"/>
      <c r="T50" s="73"/>
      <c r="U50" s="73"/>
      <c r="V50" s="73"/>
      <c r="W50" s="73"/>
      <c r="X50" s="73"/>
      <c r="Y50" s="73"/>
      <c r="Z50" s="73"/>
      <c r="AA50" s="73"/>
    </row>
    <row r="51" spans="1:27" ht="15.75" thickBot="1" x14ac:dyDescent="0.25">
      <c r="A51" s="79"/>
      <c r="B51" s="194" t="s">
        <v>154</v>
      </c>
      <c r="C51" s="195"/>
      <c r="D51" s="88">
        <v>0</v>
      </c>
      <c r="E51" s="82"/>
      <c r="F51" s="82"/>
      <c r="G51" s="82"/>
      <c r="H51" s="82"/>
      <c r="I51" s="82"/>
      <c r="J51" s="82"/>
      <c r="K51" s="82"/>
      <c r="L51" s="82"/>
      <c r="M51" s="80"/>
      <c r="N51" s="82"/>
      <c r="O51" s="82"/>
      <c r="P51" s="81"/>
      <c r="Q51" s="73"/>
      <c r="R51" s="73"/>
      <c r="S51" s="73"/>
      <c r="T51" s="73"/>
      <c r="U51" s="73"/>
      <c r="V51" s="73"/>
      <c r="W51" s="73"/>
      <c r="X51" s="73"/>
      <c r="Y51" s="73"/>
      <c r="Z51" s="73"/>
      <c r="AA51" s="73"/>
    </row>
    <row r="52" spans="1:27" ht="15.75" thickBot="1" x14ac:dyDescent="0.25">
      <c r="A52" s="79"/>
      <c r="B52" s="194" t="s">
        <v>155</v>
      </c>
      <c r="C52" s="195"/>
      <c r="D52" s="88">
        <v>0</v>
      </c>
      <c r="E52" s="82"/>
      <c r="F52" s="82"/>
      <c r="G52" s="82"/>
      <c r="H52" s="82"/>
      <c r="I52" s="82"/>
      <c r="J52" s="82"/>
      <c r="K52" s="82"/>
      <c r="L52" s="82"/>
      <c r="M52" s="80"/>
      <c r="N52" s="82"/>
      <c r="O52" s="82"/>
      <c r="P52" s="81"/>
      <c r="Q52" s="73"/>
      <c r="R52" s="73"/>
      <c r="S52" s="73"/>
      <c r="T52" s="73"/>
      <c r="U52" s="73"/>
      <c r="V52" s="73"/>
      <c r="W52" s="73"/>
      <c r="X52" s="73"/>
      <c r="Y52" s="73"/>
      <c r="Z52" s="73"/>
      <c r="AA52" s="73"/>
    </row>
    <row r="53" spans="1:27" ht="15.75" thickBot="1" x14ac:dyDescent="0.25">
      <c r="A53" s="79"/>
      <c r="B53" s="142" t="s">
        <v>178</v>
      </c>
      <c r="C53" s="143"/>
      <c r="D53" s="144">
        <f>SUM(D42:D52)</f>
        <v>0</v>
      </c>
      <c r="E53" s="82"/>
      <c r="F53" s="82"/>
      <c r="G53" s="82"/>
      <c r="H53" s="82"/>
      <c r="I53" s="82"/>
      <c r="J53" s="82"/>
      <c r="K53" s="82"/>
      <c r="L53" s="82"/>
      <c r="M53" s="80"/>
      <c r="N53" s="82"/>
      <c r="O53" s="82"/>
      <c r="P53" s="81"/>
      <c r="Q53" s="73"/>
      <c r="R53" s="73"/>
      <c r="S53" s="73"/>
      <c r="T53" s="73"/>
      <c r="U53" s="73"/>
      <c r="V53" s="73"/>
      <c r="W53" s="73"/>
      <c r="X53" s="73"/>
      <c r="Y53" s="73"/>
      <c r="Z53" s="73"/>
      <c r="AA53" s="73"/>
    </row>
    <row r="54" spans="1:27" x14ac:dyDescent="0.2">
      <c r="A54" s="79"/>
      <c r="B54" s="82"/>
      <c r="C54" s="82"/>
      <c r="D54" s="177"/>
      <c r="E54" s="82"/>
      <c r="F54" s="82"/>
      <c r="G54" s="82"/>
      <c r="H54" s="82"/>
      <c r="I54" s="82"/>
      <c r="J54" s="82"/>
      <c r="K54" s="82"/>
      <c r="L54" s="82"/>
      <c r="M54" s="80"/>
      <c r="N54" s="82"/>
      <c r="O54" s="82"/>
      <c r="P54" s="81"/>
      <c r="Q54" s="73"/>
      <c r="R54" s="73"/>
      <c r="S54" s="73"/>
      <c r="T54" s="73"/>
      <c r="U54" s="73"/>
      <c r="V54" s="73"/>
      <c r="W54" s="73"/>
      <c r="X54" s="73"/>
      <c r="Y54" s="73"/>
      <c r="Z54" s="73"/>
      <c r="AA54" s="73"/>
    </row>
    <row r="55" spans="1:27" x14ac:dyDescent="0.2">
      <c r="A55" s="79"/>
      <c r="B55" s="82"/>
      <c r="C55" s="82"/>
      <c r="D55" s="177"/>
      <c r="E55" s="82"/>
      <c r="F55" s="82"/>
      <c r="G55" s="82"/>
      <c r="H55" s="82"/>
      <c r="I55" s="82"/>
      <c r="J55" s="82"/>
      <c r="K55" s="82"/>
      <c r="L55" s="82"/>
      <c r="M55" s="80"/>
      <c r="N55" s="82"/>
      <c r="O55" s="82"/>
      <c r="P55" s="81"/>
      <c r="Q55" s="73"/>
      <c r="R55" s="73"/>
      <c r="S55" s="73"/>
      <c r="T55" s="73"/>
      <c r="U55" s="73"/>
      <c r="V55" s="73"/>
      <c r="W55" s="73"/>
      <c r="X55" s="73"/>
      <c r="Y55" s="73"/>
      <c r="Z55" s="73"/>
      <c r="AA55" s="73"/>
    </row>
    <row r="56" spans="1:27" ht="15.75" thickBot="1" x14ac:dyDescent="0.25">
      <c r="A56" s="85"/>
      <c r="B56" s="72"/>
      <c r="C56" s="72"/>
      <c r="D56" s="178"/>
      <c r="E56" s="72"/>
      <c r="F56" s="72"/>
      <c r="G56" s="72"/>
      <c r="H56" s="72"/>
      <c r="I56" s="72"/>
      <c r="J56" s="72"/>
      <c r="K56" s="72"/>
      <c r="L56" s="72"/>
      <c r="M56" s="86"/>
      <c r="N56" s="82"/>
      <c r="O56" s="82"/>
      <c r="P56" s="81"/>
      <c r="Q56" s="73"/>
      <c r="R56" s="73"/>
      <c r="S56" s="73"/>
      <c r="T56" s="73"/>
      <c r="U56" s="73"/>
      <c r="V56" s="73"/>
      <c r="W56" s="73"/>
      <c r="X56" s="73"/>
      <c r="Y56" s="73"/>
      <c r="Z56" s="73"/>
      <c r="AA56" s="73"/>
    </row>
    <row r="57" spans="1:27" ht="20.25" x14ac:dyDescent="0.3">
      <c r="A57" s="74"/>
      <c r="B57" s="75"/>
      <c r="C57" s="75"/>
      <c r="D57" s="182" t="s">
        <v>290</v>
      </c>
      <c r="E57" s="75"/>
      <c r="F57" s="75"/>
      <c r="G57" s="75"/>
      <c r="H57" s="75"/>
      <c r="I57" s="75"/>
      <c r="J57" s="75"/>
      <c r="K57" s="75"/>
      <c r="L57" s="75"/>
      <c r="M57" s="76"/>
      <c r="N57" s="82"/>
      <c r="O57" s="82"/>
      <c r="P57" s="77"/>
      <c r="Q57" s="78"/>
      <c r="R57" s="78"/>
      <c r="S57" s="78"/>
      <c r="T57" s="78"/>
      <c r="U57" s="78"/>
      <c r="V57" s="78"/>
      <c r="W57" s="78"/>
      <c r="X57" s="78"/>
      <c r="Y57" s="78"/>
      <c r="Z57" s="78"/>
      <c r="AA57" s="78"/>
    </row>
    <row r="58" spans="1:27" ht="15.75" thickBot="1" x14ac:dyDescent="0.25">
      <c r="A58" s="79"/>
      <c r="B58" s="82"/>
      <c r="C58" s="82"/>
      <c r="D58" s="177"/>
      <c r="E58" s="82"/>
      <c r="F58" s="82"/>
      <c r="G58" s="82"/>
      <c r="H58" s="82"/>
      <c r="I58" s="82"/>
      <c r="J58" s="82"/>
      <c r="K58" s="82"/>
      <c r="L58" s="82"/>
      <c r="M58" s="80"/>
      <c r="N58" s="82"/>
      <c r="O58" s="82"/>
      <c r="P58" s="81"/>
      <c r="Q58" s="73"/>
      <c r="R58" s="73"/>
      <c r="S58" s="205" t="s">
        <v>136</v>
      </c>
      <c r="T58" s="205"/>
      <c r="U58" s="205"/>
      <c r="V58" s="205"/>
      <c r="W58" s="205"/>
      <c r="X58" s="205"/>
      <c r="Y58" s="205"/>
      <c r="Z58" s="205"/>
      <c r="AA58" s="73"/>
    </row>
    <row r="59" spans="1:27" ht="15.75" customHeight="1" thickBot="1" x14ac:dyDescent="0.25">
      <c r="A59" s="79"/>
      <c r="B59" s="213" t="s">
        <v>137</v>
      </c>
      <c r="C59" s="214"/>
      <c r="D59" s="214"/>
      <c r="E59" s="214"/>
      <c r="F59" s="215"/>
      <c r="G59" s="82"/>
      <c r="H59" s="82"/>
      <c r="I59" s="82"/>
      <c r="J59" s="82"/>
      <c r="K59" s="82"/>
      <c r="L59" s="82"/>
      <c r="M59" s="80"/>
      <c r="N59" s="82"/>
      <c r="O59" s="82"/>
      <c r="P59" s="81"/>
      <c r="Q59" s="73"/>
      <c r="R59" s="73"/>
      <c r="S59" s="73"/>
      <c r="T59" s="73"/>
      <c r="U59" s="73"/>
      <c r="V59" s="73"/>
      <c r="W59" s="73"/>
      <c r="X59" s="73"/>
      <c r="Y59" s="73"/>
      <c r="Z59" s="73"/>
      <c r="AA59" s="73"/>
    </row>
    <row r="60" spans="1:27" ht="15.75" x14ac:dyDescent="0.25">
      <c r="A60" s="79"/>
      <c r="B60" s="219" t="s">
        <v>274</v>
      </c>
      <c r="C60" s="229"/>
      <c r="D60" s="229"/>
      <c r="E60" s="229"/>
      <c r="F60" s="230"/>
      <c r="G60" s="82"/>
      <c r="H60" s="82"/>
      <c r="I60" s="82"/>
      <c r="J60" s="82"/>
      <c r="K60" s="82"/>
      <c r="L60" s="82"/>
      <c r="M60" s="80"/>
      <c r="N60" s="82"/>
      <c r="O60" s="82"/>
      <c r="P60" s="81"/>
      <c r="Q60" s="73"/>
      <c r="R60" s="73"/>
      <c r="S60" s="140" t="s">
        <v>293</v>
      </c>
      <c r="T60" s="210" t="s">
        <v>260</v>
      </c>
      <c r="U60" s="211"/>
      <c r="V60" s="211"/>
      <c r="W60" s="211"/>
      <c r="X60" s="211"/>
      <c r="Y60" s="211"/>
      <c r="Z60" s="212"/>
      <c r="AA60" s="73"/>
    </row>
    <row r="61" spans="1:27" x14ac:dyDescent="0.2">
      <c r="A61" s="79"/>
      <c r="B61" s="231"/>
      <c r="C61" s="232"/>
      <c r="D61" s="232"/>
      <c r="E61" s="232"/>
      <c r="F61" s="233"/>
      <c r="G61" s="82"/>
      <c r="H61" s="82"/>
      <c r="I61" s="82"/>
      <c r="J61" s="82"/>
      <c r="K61" s="82"/>
      <c r="L61" s="82"/>
      <c r="M61" s="80"/>
      <c r="N61" s="82"/>
      <c r="O61" s="82"/>
      <c r="P61" s="81"/>
      <c r="Q61" s="73"/>
      <c r="R61" s="73"/>
      <c r="S61" s="197" t="s">
        <v>232</v>
      </c>
      <c r="T61" s="199" t="s">
        <v>261</v>
      </c>
      <c r="U61" s="200"/>
      <c r="V61" s="200"/>
      <c r="W61" s="200"/>
      <c r="X61" s="200"/>
      <c r="Y61" s="200"/>
      <c r="Z61" s="201"/>
      <c r="AA61" s="73"/>
    </row>
    <row r="62" spans="1:27" x14ac:dyDescent="0.2">
      <c r="A62" s="79"/>
      <c r="B62" s="231"/>
      <c r="C62" s="232"/>
      <c r="D62" s="232"/>
      <c r="E62" s="232"/>
      <c r="F62" s="233"/>
      <c r="G62" s="82"/>
      <c r="H62" s="82"/>
      <c r="I62" s="82"/>
      <c r="J62" s="82"/>
      <c r="K62" s="82"/>
      <c r="L62" s="82"/>
      <c r="M62" s="80"/>
      <c r="N62" s="82"/>
      <c r="O62" s="82"/>
      <c r="P62" s="81"/>
      <c r="Q62" s="73"/>
      <c r="R62" s="73"/>
      <c r="S62" s="198"/>
      <c r="T62" s="202"/>
      <c r="U62" s="203"/>
      <c r="V62" s="203"/>
      <c r="W62" s="203"/>
      <c r="X62" s="203"/>
      <c r="Y62" s="203"/>
      <c r="Z62" s="204"/>
      <c r="AA62" s="73"/>
    </row>
    <row r="63" spans="1:27" ht="15.75" thickBot="1" x14ac:dyDescent="0.25">
      <c r="A63" s="79"/>
      <c r="B63" s="234"/>
      <c r="C63" s="235"/>
      <c r="D63" s="235"/>
      <c r="E63" s="235"/>
      <c r="F63" s="236"/>
      <c r="G63" s="82"/>
      <c r="H63" s="82"/>
      <c r="I63" s="82"/>
      <c r="J63" s="82"/>
      <c r="K63" s="82"/>
      <c r="L63" s="82"/>
      <c r="M63" s="80"/>
      <c r="N63" s="82"/>
      <c r="O63" s="82"/>
      <c r="P63" s="81"/>
      <c r="Q63" s="73"/>
      <c r="R63" s="73"/>
      <c r="S63" s="73"/>
      <c r="T63" s="73"/>
      <c r="U63" s="73"/>
      <c r="V63" s="73"/>
      <c r="W63" s="73"/>
      <c r="X63" s="73"/>
      <c r="Y63" s="73"/>
      <c r="Z63" s="73"/>
      <c r="AA63" s="73"/>
    </row>
    <row r="64" spans="1:27" ht="15.75" thickBot="1" x14ac:dyDescent="0.25">
      <c r="A64" s="79"/>
      <c r="B64" s="82"/>
      <c r="C64" s="82"/>
      <c r="D64" s="177"/>
      <c r="E64" s="82"/>
      <c r="F64" s="82"/>
      <c r="G64" s="82"/>
      <c r="H64" s="82"/>
      <c r="I64" s="82"/>
      <c r="J64" s="82"/>
      <c r="K64" s="82"/>
      <c r="L64" s="82"/>
      <c r="M64" s="80"/>
      <c r="N64" s="82"/>
      <c r="O64" s="82"/>
      <c r="P64" s="81"/>
      <c r="Q64" s="73"/>
      <c r="R64" s="73"/>
      <c r="S64" s="73"/>
      <c r="T64" s="73"/>
      <c r="U64" s="73"/>
      <c r="V64" s="73"/>
      <c r="W64" s="73"/>
      <c r="X64" s="73"/>
      <c r="Y64" s="73"/>
      <c r="Z64" s="73"/>
      <c r="AA64" s="73"/>
    </row>
    <row r="65" spans="1:27" ht="152.25" x14ac:dyDescent="0.2">
      <c r="A65" s="79"/>
      <c r="B65" s="184" t="s">
        <v>138</v>
      </c>
      <c r="C65" s="184" t="s">
        <v>262</v>
      </c>
      <c r="D65" s="184" t="s">
        <v>263</v>
      </c>
      <c r="E65" s="184" t="s">
        <v>264</v>
      </c>
      <c r="F65" s="184" t="s">
        <v>265</v>
      </c>
      <c r="G65" s="184" t="s">
        <v>266</v>
      </c>
      <c r="H65" s="184" t="s">
        <v>175</v>
      </c>
      <c r="I65" s="184" t="s">
        <v>176</v>
      </c>
      <c r="J65" s="184" t="s">
        <v>267</v>
      </c>
      <c r="K65" s="184" t="s">
        <v>268</v>
      </c>
      <c r="L65" s="184" t="s">
        <v>269</v>
      </c>
      <c r="M65" s="80"/>
      <c r="N65" s="82"/>
      <c r="O65" s="82"/>
      <c r="P65" s="81"/>
      <c r="Q65" s="73"/>
      <c r="R65" s="73"/>
      <c r="S65" s="73"/>
      <c r="T65" s="73"/>
      <c r="U65" s="73"/>
      <c r="V65" s="73"/>
      <c r="W65" s="73"/>
      <c r="X65" s="73"/>
      <c r="Y65" s="73"/>
      <c r="Z65" s="73"/>
      <c r="AA65" s="73"/>
    </row>
    <row r="66" spans="1:27" x14ac:dyDescent="0.2">
      <c r="A66" s="79"/>
      <c r="B66" s="188" t="s">
        <v>295</v>
      </c>
      <c r="C66" s="167"/>
      <c r="D66" s="167"/>
      <c r="E66" s="167"/>
      <c r="F66" s="167"/>
      <c r="G66" s="167"/>
      <c r="H66" s="167"/>
      <c r="I66" s="167"/>
      <c r="J66" s="167"/>
      <c r="K66" s="167"/>
      <c r="L66" s="168"/>
      <c r="M66" s="80"/>
      <c r="N66" s="82"/>
      <c r="O66" s="82"/>
      <c r="P66" s="81"/>
      <c r="Q66" s="73"/>
      <c r="R66" s="73"/>
      <c r="S66" s="73"/>
      <c r="T66" s="73"/>
      <c r="U66" s="73"/>
      <c r="V66" s="73"/>
      <c r="W66" s="73"/>
      <c r="X66" s="73"/>
      <c r="Y66" s="73"/>
      <c r="Z66" s="73"/>
      <c r="AA66" s="73"/>
    </row>
    <row r="67" spans="1:27" x14ac:dyDescent="0.2">
      <c r="A67" s="79"/>
      <c r="B67" s="189" t="s">
        <v>270</v>
      </c>
      <c r="C67" s="167"/>
      <c r="D67" s="167"/>
      <c r="E67" s="167"/>
      <c r="F67" s="167"/>
      <c r="G67" s="167"/>
      <c r="H67" s="167"/>
      <c r="I67" s="167"/>
      <c r="J67" s="167"/>
      <c r="K67" s="167"/>
      <c r="L67" s="168"/>
      <c r="M67" s="80"/>
      <c r="N67" s="82"/>
      <c r="O67" s="82"/>
      <c r="P67" s="81"/>
      <c r="Q67" s="73"/>
      <c r="R67" s="73"/>
      <c r="S67" s="73"/>
      <c r="T67" s="73"/>
      <c r="U67" s="73"/>
      <c r="V67" s="73"/>
      <c r="W67" s="73"/>
      <c r="X67" s="73"/>
      <c r="Y67" s="73"/>
      <c r="Z67" s="73"/>
      <c r="AA67" s="73"/>
    </row>
    <row r="68" spans="1:27" x14ac:dyDescent="0.2">
      <c r="A68" s="79"/>
      <c r="B68" s="189" t="s">
        <v>296</v>
      </c>
      <c r="C68" s="167"/>
      <c r="D68" s="167"/>
      <c r="E68" s="167"/>
      <c r="F68" s="167"/>
      <c r="G68" s="167"/>
      <c r="H68" s="167"/>
      <c r="I68" s="167"/>
      <c r="J68" s="167"/>
      <c r="K68" s="167"/>
      <c r="L68" s="168"/>
      <c r="M68" s="80"/>
      <c r="N68" s="82"/>
      <c r="O68" s="82"/>
      <c r="P68" s="81"/>
      <c r="Q68" s="73"/>
      <c r="R68" s="73"/>
      <c r="S68" s="73"/>
      <c r="T68" s="73"/>
      <c r="U68" s="73"/>
      <c r="V68" s="73"/>
      <c r="W68" s="73"/>
      <c r="X68" s="73"/>
      <c r="Y68" s="73"/>
      <c r="Z68" s="73"/>
      <c r="AA68" s="73"/>
    </row>
    <row r="69" spans="1:27" ht="15" customHeight="1" x14ac:dyDescent="0.2">
      <c r="A69" s="79"/>
      <c r="B69" s="189" t="s">
        <v>271</v>
      </c>
      <c r="C69" s="167"/>
      <c r="D69" s="167"/>
      <c r="E69" s="167"/>
      <c r="F69" s="167"/>
      <c r="G69" s="167"/>
      <c r="H69" s="167"/>
      <c r="I69" s="167"/>
      <c r="J69" s="167"/>
      <c r="K69" s="167"/>
      <c r="L69" s="168"/>
      <c r="M69" s="80"/>
      <c r="N69" s="82"/>
      <c r="O69" s="82"/>
      <c r="P69" s="81"/>
      <c r="Q69" s="73"/>
      <c r="R69" s="73"/>
      <c r="S69" s="73"/>
      <c r="T69" s="73"/>
      <c r="U69" s="73"/>
      <c r="V69" s="73"/>
      <c r="W69" s="73"/>
      <c r="X69" s="73"/>
      <c r="Y69" s="73"/>
      <c r="Z69" s="73"/>
      <c r="AA69" s="73"/>
    </row>
    <row r="70" spans="1:27" x14ac:dyDescent="0.2">
      <c r="A70" s="79"/>
      <c r="B70" s="189" t="s">
        <v>297</v>
      </c>
      <c r="C70" s="167"/>
      <c r="D70" s="167"/>
      <c r="E70" s="167"/>
      <c r="F70" s="167"/>
      <c r="G70" s="167"/>
      <c r="H70" s="167"/>
      <c r="I70" s="167"/>
      <c r="J70" s="167"/>
      <c r="K70" s="167"/>
      <c r="L70" s="168"/>
      <c r="M70" s="80"/>
      <c r="N70" s="82"/>
      <c r="O70" s="82"/>
      <c r="P70" s="81"/>
      <c r="Q70" s="73"/>
      <c r="R70" s="73"/>
      <c r="S70" s="73"/>
      <c r="T70" s="73"/>
      <c r="U70" s="73"/>
      <c r="V70" s="73"/>
      <c r="W70" s="73"/>
      <c r="X70" s="73"/>
      <c r="Y70" s="73"/>
      <c r="Z70" s="73"/>
      <c r="AA70" s="73"/>
    </row>
    <row r="71" spans="1:27" x14ac:dyDescent="0.2">
      <c r="A71" s="79"/>
      <c r="B71" s="189" t="s">
        <v>298</v>
      </c>
      <c r="C71" s="167"/>
      <c r="D71" s="167"/>
      <c r="E71" s="167"/>
      <c r="F71" s="167"/>
      <c r="G71" s="167"/>
      <c r="H71" s="167"/>
      <c r="I71" s="167"/>
      <c r="J71" s="167"/>
      <c r="K71" s="167"/>
      <c r="L71" s="168"/>
      <c r="M71" s="80"/>
      <c r="N71" s="82"/>
      <c r="O71" s="82"/>
      <c r="P71" s="81"/>
      <c r="Q71" s="73"/>
      <c r="R71" s="73"/>
      <c r="S71" s="73"/>
      <c r="T71" s="73"/>
      <c r="U71" s="73"/>
      <c r="V71" s="73"/>
      <c r="W71" s="73"/>
      <c r="X71" s="73"/>
      <c r="Y71" s="73"/>
      <c r="Z71" s="73"/>
      <c r="AA71" s="73"/>
    </row>
    <row r="72" spans="1:27" x14ac:dyDescent="0.2">
      <c r="A72" s="79"/>
      <c r="B72" s="189" t="s">
        <v>299</v>
      </c>
      <c r="C72" s="167"/>
      <c r="D72" s="167"/>
      <c r="E72" s="167"/>
      <c r="F72" s="167"/>
      <c r="G72" s="167"/>
      <c r="H72" s="167"/>
      <c r="I72" s="167"/>
      <c r="J72" s="167"/>
      <c r="K72" s="167"/>
      <c r="L72" s="168"/>
      <c r="M72" s="80"/>
      <c r="N72" s="82"/>
      <c r="O72" s="82"/>
      <c r="P72" s="81"/>
      <c r="Q72" s="73"/>
      <c r="R72" s="73"/>
      <c r="S72" s="73"/>
      <c r="T72" s="73"/>
      <c r="U72" s="73"/>
      <c r="V72" s="73"/>
      <c r="W72" s="73"/>
      <c r="X72" s="73"/>
      <c r="Y72" s="73"/>
      <c r="Z72" s="73"/>
      <c r="AA72" s="73"/>
    </row>
    <row r="73" spans="1:27" x14ac:dyDescent="0.2">
      <c r="A73" s="79"/>
      <c r="B73" s="189" t="s">
        <v>300</v>
      </c>
      <c r="C73" s="167"/>
      <c r="D73" s="167"/>
      <c r="E73" s="167"/>
      <c r="F73" s="167"/>
      <c r="G73" s="167"/>
      <c r="H73" s="167"/>
      <c r="I73" s="167"/>
      <c r="J73" s="167"/>
      <c r="K73" s="167"/>
      <c r="L73" s="168"/>
      <c r="M73" s="80"/>
      <c r="N73" s="82"/>
      <c r="O73" s="82"/>
      <c r="P73" s="81"/>
      <c r="Q73" s="73"/>
      <c r="R73" s="73"/>
      <c r="S73" s="73"/>
      <c r="T73" s="73"/>
      <c r="U73" s="73"/>
      <c r="V73" s="73"/>
      <c r="W73" s="73"/>
      <c r="X73" s="73"/>
      <c r="Y73" s="73"/>
      <c r="Z73" s="73"/>
      <c r="AA73" s="73"/>
    </row>
    <row r="74" spans="1:27" x14ac:dyDescent="0.2">
      <c r="A74" s="79"/>
      <c r="B74" s="189" t="s">
        <v>301</v>
      </c>
      <c r="C74" s="167"/>
      <c r="D74" s="167"/>
      <c r="E74" s="167"/>
      <c r="F74" s="167"/>
      <c r="G74" s="167"/>
      <c r="H74" s="167"/>
      <c r="I74" s="167"/>
      <c r="J74" s="167"/>
      <c r="K74" s="167"/>
      <c r="L74" s="168"/>
      <c r="M74" s="80"/>
      <c r="N74" s="82"/>
      <c r="O74" s="82"/>
      <c r="P74" s="81"/>
      <c r="Q74" s="73"/>
      <c r="R74" s="73"/>
      <c r="S74" s="73"/>
      <c r="T74" s="73"/>
      <c r="U74" s="73"/>
      <c r="V74" s="73"/>
      <c r="W74" s="73"/>
      <c r="X74" s="73"/>
      <c r="Y74" s="73"/>
      <c r="Z74" s="73"/>
      <c r="AA74" s="73"/>
    </row>
    <row r="75" spans="1:27" x14ac:dyDescent="0.2">
      <c r="A75" s="79"/>
      <c r="B75" s="189" t="s">
        <v>302</v>
      </c>
      <c r="C75" s="167"/>
      <c r="D75" s="167"/>
      <c r="E75" s="167"/>
      <c r="F75" s="167"/>
      <c r="G75" s="167"/>
      <c r="H75" s="167"/>
      <c r="I75" s="167"/>
      <c r="J75" s="167"/>
      <c r="K75" s="167"/>
      <c r="L75" s="168"/>
      <c r="M75" s="80"/>
      <c r="N75" s="82"/>
      <c r="O75" s="82"/>
      <c r="P75" s="81"/>
      <c r="Q75" s="73"/>
      <c r="R75" s="73"/>
      <c r="S75" s="73"/>
      <c r="T75" s="73"/>
      <c r="U75" s="73"/>
      <c r="V75" s="73"/>
      <c r="W75" s="73"/>
      <c r="X75" s="73"/>
      <c r="Y75" s="73"/>
      <c r="Z75" s="73"/>
      <c r="AA75" s="73"/>
    </row>
    <row r="76" spans="1:27" x14ac:dyDescent="0.2">
      <c r="A76" s="79"/>
      <c r="B76" s="189" t="s">
        <v>272</v>
      </c>
      <c r="C76" s="167"/>
      <c r="D76" s="167"/>
      <c r="E76" s="167"/>
      <c r="F76" s="167"/>
      <c r="G76" s="167"/>
      <c r="H76" s="167"/>
      <c r="I76" s="167"/>
      <c r="J76" s="167"/>
      <c r="K76" s="167"/>
      <c r="L76" s="168"/>
      <c r="M76" s="80"/>
      <c r="N76" s="82"/>
      <c r="O76" s="82"/>
      <c r="P76" s="81"/>
      <c r="Q76" s="73"/>
      <c r="R76" s="73"/>
      <c r="S76" s="73"/>
      <c r="T76" s="73"/>
      <c r="U76" s="73"/>
      <c r="V76" s="73"/>
      <c r="W76" s="73"/>
      <c r="X76" s="73"/>
      <c r="Y76" s="73"/>
      <c r="Z76" s="73"/>
      <c r="AA76" s="73"/>
    </row>
    <row r="77" spans="1:27" x14ac:dyDescent="0.2">
      <c r="A77" s="79"/>
      <c r="B77" s="189" t="s">
        <v>273</v>
      </c>
      <c r="C77" s="167"/>
      <c r="D77" s="167"/>
      <c r="E77" s="167"/>
      <c r="F77" s="167"/>
      <c r="G77" s="167"/>
      <c r="H77" s="167"/>
      <c r="I77" s="167"/>
      <c r="J77" s="167"/>
      <c r="K77" s="167"/>
      <c r="L77" s="168"/>
      <c r="M77" s="80"/>
      <c r="N77" s="82"/>
      <c r="O77" s="82"/>
      <c r="P77" s="81"/>
      <c r="Q77" s="73"/>
      <c r="R77" s="73"/>
      <c r="S77" s="73"/>
      <c r="T77" s="73"/>
      <c r="U77" s="73"/>
      <c r="V77" s="73"/>
      <c r="W77" s="73"/>
      <c r="X77" s="73"/>
      <c r="Y77" s="73"/>
      <c r="Z77" s="73"/>
      <c r="AA77" s="73"/>
    </row>
    <row r="78" spans="1:27" ht="15.75" thickBot="1" x14ac:dyDescent="0.25">
      <c r="A78" s="79"/>
      <c r="B78" s="189" t="s">
        <v>303</v>
      </c>
      <c r="C78" s="169"/>
      <c r="D78" s="169"/>
      <c r="E78" s="169"/>
      <c r="F78" s="169"/>
      <c r="G78" s="169"/>
      <c r="H78" s="169"/>
      <c r="I78" s="169"/>
      <c r="J78" s="169"/>
      <c r="K78" s="169"/>
      <c r="L78" s="170"/>
      <c r="M78" s="80"/>
      <c r="N78" s="82"/>
      <c r="O78" s="82"/>
      <c r="P78" s="81"/>
      <c r="Q78" s="73"/>
      <c r="R78" s="73"/>
      <c r="S78" s="73"/>
      <c r="T78" s="73"/>
      <c r="U78" s="73"/>
      <c r="V78" s="73"/>
      <c r="W78" s="73"/>
      <c r="X78" s="73"/>
      <c r="Y78" s="73"/>
      <c r="Z78" s="73"/>
      <c r="AA78" s="73"/>
    </row>
    <row r="79" spans="1:27" ht="15.75" thickBot="1" x14ac:dyDescent="0.25">
      <c r="A79" s="79"/>
      <c r="B79" s="171" t="s">
        <v>178</v>
      </c>
      <c r="C79" s="172">
        <f t="shared" ref="C79:L79" si="0">SUM(C$66:C$78)</f>
        <v>0</v>
      </c>
      <c r="D79" s="172">
        <f t="shared" si="0"/>
        <v>0</v>
      </c>
      <c r="E79" s="172">
        <f t="shared" si="0"/>
        <v>0</v>
      </c>
      <c r="F79" s="172">
        <f t="shared" si="0"/>
        <v>0</v>
      </c>
      <c r="G79" s="172">
        <f t="shared" si="0"/>
        <v>0</v>
      </c>
      <c r="H79" s="172">
        <f t="shared" si="0"/>
        <v>0</v>
      </c>
      <c r="I79" s="172">
        <f t="shared" si="0"/>
        <v>0</v>
      </c>
      <c r="J79" s="172">
        <f t="shared" si="0"/>
        <v>0</v>
      </c>
      <c r="K79" s="172">
        <f t="shared" si="0"/>
        <v>0</v>
      </c>
      <c r="L79" s="173">
        <f t="shared" si="0"/>
        <v>0</v>
      </c>
      <c r="M79" s="80"/>
      <c r="N79" s="82"/>
      <c r="O79" s="82"/>
      <c r="P79" s="81"/>
      <c r="Q79" s="73"/>
      <c r="R79" s="73"/>
      <c r="S79" s="73"/>
      <c r="T79" s="73"/>
      <c r="U79" s="73"/>
      <c r="V79" s="73"/>
      <c r="W79" s="73"/>
      <c r="X79" s="73"/>
      <c r="Y79" s="73"/>
      <c r="Z79" s="73"/>
      <c r="AA79" s="73"/>
    </row>
    <row r="80" spans="1:27" x14ac:dyDescent="0.2">
      <c r="A80" s="79"/>
      <c r="B80" s="82"/>
      <c r="C80" s="82"/>
      <c r="D80" s="177"/>
      <c r="E80" s="82"/>
      <c r="F80" s="82"/>
      <c r="G80" s="82"/>
      <c r="H80" s="82"/>
      <c r="I80" s="82"/>
      <c r="J80" s="82"/>
      <c r="K80" s="82"/>
      <c r="L80" s="82"/>
      <c r="M80" s="80"/>
      <c r="N80" s="82"/>
      <c r="O80" s="82"/>
      <c r="P80" s="81"/>
      <c r="Q80" s="73"/>
      <c r="R80" s="73"/>
      <c r="S80" s="73"/>
      <c r="T80" s="73"/>
      <c r="U80" s="73"/>
      <c r="V80" s="73"/>
      <c r="W80" s="73"/>
      <c r="X80" s="73"/>
      <c r="Y80" s="73"/>
      <c r="Z80" s="73"/>
      <c r="AA80" s="73"/>
    </row>
    <row r="81" spans="1:27" x14ac:dyDescent="0.2">
      <c r="A81" s="79"/>
      <c r="B81" s="82"/>
      <c r="C81" s="82"/>
      <c r="D81" s="177"/>
      <c r="E81" s="82"/>
      <c r="F81" s="82"/>
      <c r="G81" s="82"/>
      <c r="H81" s="82"/>
      <c r="I81" s="82"/>
      <c r="J81" s="82"/>
      <c r="K81" s="82"/>
      <c r="L81" s="82"/>
      <c r="M81" s="80"/>
      <c r="N81" s="82"/>
      <c r="O81" s="82"/>
      <c r="P81" s="81"/>
      <c r="Q81" s="73"/>
      <c r="R81" s="73"/>
      <c r="S81" s="73"/>
      <c r="T81" s="73"/>
      <c r="U81" s="73"/>
      <c r="V81" s="73"/>
      <c r="W81" s="73"/>
      <c r="X81" s="73"/>
      <c r="Y81" s="73"/>
      <c r="Z81" s="73"/>
      <c r="AA81" s="73"/>
    </row>
    <row r="82" spans="1:27" x14ac:dyDescent="0.2">
      <c r="A82" s="79"/>
      <c r="B82" s="82"/>
      <c r="C82" s="82"/>
      <c r="D82" s="177"/>
      <c r="E82" s="82"/>
      <c r="F82" s="82"/>
      <c r="G82" s="82"/>
      <c r="H82" s="82"/>
      <c r="I82" s="82"/>
      <c r="J82" s="82"/>
      <c r="K82" s="82"/>
      <c r="L82" s="82"/>
      <c r="M82" s="80"/>
      <c r="N82" s="82"/>
      <c r="O82" s="82"/>
      <c r="P82" s="81"/>
      <c r="Q82" s="73"/>
      <c r="R82" s="73"/>
      <c r="S82" s="73"/>
      <c r="T82" s="73"/>
      <c r="U82" s="73"/>
      <c r="V82" s="73"/>
      <c r="W82" s="73"/>
      <c r="X82" s="73"/>
      <c r="Y82" s="73"/>
      <c r="Z82" s="73"/>
      <c r="AA82" s="73"/>
    </row>
    <row r="83" spans="1:27" ht="15.75" thickBot="1" x14ac:dyDescent="0.25">
      <c r="A83" s="85"/>
      <c r="B83" s="72"/>
      <c r="C83" s="72"/>
      <c r="D83" s="178"/>
      <c r="E83" s="72"/>
      <c r="F83" s="72"/>
      <c r="G83" s="72"/>
      <c r="H83" s="72"/>
      <c r="I83" s="72"/>
      <c r="J83" s="72"/>
      <c r="K83" s="72"/>
      <c r="L83" s="72"/>
      <c r="M83" s="86"/>
      <c r="N83" s="82"/>
      <c r="O83" s="82"/>
      <c r="P83" s="81"/>
      <c r="Q83" s="73"/>
      <c r="R83" s="73"/>
      <c r="S83" s="73"/>
      <c r="T83" s="73"/>
      <c r="U83" s="73"/>
      <c r="V83" s="73"/>
      <c r="W83" s="73"/>
      <c r="X83" s="73"/>
      <c r="Y83" s="73"/>
      <c r="Z83" s="73"/>
      <c r="AA83" s="73"/>
    </row>
    <row r="84" spans="1:27" ht="20.25" x14ac:dyDescent="0.3">
      <c r="A84" s="79"/>
      <c r="B84" s="82"/>
      <c r="C84" s="82"/>
      <c r="D84" s="182" t="s">
        <v>291</v>
      </c>
      <c r="E84" s="82"/>
      <c r="F84" s="82"/>
      <c r="G84" s="82"/>
      <c r="H84" s="82"/>
      <c r="I84" s="82"/>
      <c r="J84" s="82"/>
      <c r="K84" s="82"/>
      <c r="L84" s="82"/>
      <c r="M84" s="82"/>
      <c r="N84" s="82"/>
      <c r="O84" s="82"/>
      <c r="P84" s="77"/>
      <c r="Q84" s="78"/>
      <c r="R84" s="78"/>
      <c r="S84" s="206" t="s">
        <v>136</v>
      </c>
      <c r="T84" s="206"/>
      <c r="U84" s="206"/>
      <c r="V84" s="206"/>
      <c r="W84" s="206"/>
      <c r="X84" s="206"/>
      <c r="Y84" s="206"/>
      <c r="Z84" s="206"/>
      <c r="AA84" s="78"/>
    </row>
    <row r="85" spans="1:27" ht="16.5" customHeight="1" x14ac:dyDescent="0.3">
      <c r="A85" s="79"/>
      <c r="B85" s="82"/>
      <c r="C85" s="82"/>
      <c r="D85" s="183" t="s">
        <v>292</v>
      </c>
      <c r="E85" s="82"/>
      <c r="F85" s="82"/>
      <c r="G85" s="82"/>
      <c r="H85" s="82"/>
      <c r="I85" s="82"/>
      <c r="J85" s="82"/>
      <c r="K85" s="82"/>
      <c r="L85" s="82"/>
      <c r="M85" s="82"/>
      <c r="N85" s="82"/>
      <c r="O85" s="82"/>
      <c r="P85" s="81"/>
      <c r="Q85" s="73"/>
      <c r="R85" s="73"/>
      <c r="S85" s="73"/>
      <c r="T85" s="73"/>
      <c r="U85" s="73"/>
      <c r="V85" s="73"/>
      <c r="W85" s="73"/>
      <c r="X85" s="73"/>
      <c r="Y85" s="73"/>
      <c r="Z85" s="73"/>
      <c r="AA85" s="73"/>
    </row>
    <row r="86" spans="1:27" ht="16.5" customHeight="1" x14ac:dyDescent="0.25">
      <c r="A86" s="79"/>
      <c r="B86" s="82"/>
      <c r="C86" s="82"/>
      <c r="D86" s="82"/>
      <c r="E86" s="82"/>
      <c r="F86" s="82"/>
      <c r="G86" s="82"/>
      <c r="H86" s="82"/>
      <c r="I86" s="82"/>
      <c r="J86" s="82"/>
      <c r="K86" s="82"/>
      <c r="L86" s="82"/>
      <c r="M86" s="82"/>
      <c r="N86" s="82"/>
      <c r="O86" s="82"/>
      <c r="P86" s="81"/>
      <c r="Q86" s="73"/>
      <c r="R86" s="73"/>
      <c r="S86" s="147" t="s">
        <v>293</v>
      </c>
      <c r="T86" s="207" t="s">
        <v>294</v>
      </c>
      <c r="U86" s="208"/>
      <c r="V86" s="208"/>
      <c r="W86" s="208"/>
      <c r="X86" s="208"/>
      <c r="Y86" s="208"/>
      <c r="Z86" s="209"/>
      <c r="AA86" s="73"/>
    </row>
    <row r="87" spans="1:27" ht="15.75" customHeight="1" thickBot="1" x14ac:dyDescent="0.25">
      <c r="A87" s="79"/>
      <c r="B87" s="216" t="s">
        <v>137</v>
      </c>
      <c r="C87" s="217"/>
      <c r="D87" s="217"/>
      <c r="E87" s="217"/>
      <c r="F87" s="218"/>
      <c r="G87" s="82"/>
      <c r="H87" s="82"/>
      <c r="I87" s="82"/>
      <c r="J87" s="82"/>
      <c r="K87" s="82"/>
      <c r="L87" s="82"/>
      <c r="M87" s="82"/>
      <c r="N87" s="82"/>
      <c r="O87" s="82"/>
      <c r="P87" s="81"/>
      <c r="Q87" s="73"/>
      <c r="R87" s="73"/>
      <c r="S87" s="145" t="s">
        <v>232</v>
      </c>
      <c r="T87" s="196" t="s">
        <v>231</v>
      </c>
      <c r="U87" s="196"/>
      <c r="V87" s="196"/>
      <c r="W87" s="196"/>
      <c r="X87" s="196"/>
      <c r="Y87" s="196"/>
      <c r="Z87" s="196"/>
      <c r="AA87" s="73"/>
    </row>
    <row r="88" spans="1:27" ht="15.75" customHeight="1" x14ac:dyDescent="0.2">
      <c r="A88" s="79"/>
      <c r="B88" s="360" t="s">
        <v>306</v>
      </c>
      <c r="C88" s="361"/>
      <c r="D88" s="361"/>
      <c r="E88" s="361"/>
      <c r="F88" s="362"/>
      <c r="G88" s="82"/>
      <c r="H88" s="82"/>
      <c r="I88" s="82"/>
      <c r="J88" s="82"/>
      <c r="K88" s="82"/>
      <c r="L88" s="82"/>
      <c r="M88" s="82"/>
      <c r="N88" s="82"/>
      <c r="O88" s="82"/>
      <c r="P88" s="81"/>
      <c r="Q88" s="73"/>
      <c r="R88" s="73"/>
      <c r="S88" s="146"/>
      <c r="T88" s="73"/>
      <c r="U88" s="73"/>
      <c r="V88" s="73"/>
      <c r="W88" s="73"/>
      <c r="X88" s="73"/>
      <c r="Y88" s="73"/>
      <c r="Z88" s="73"/>
      <c r="AA88" s="73"/>
    </row>
    <row r="89" spans="1:27" ht="15" customHeight="1" x14ac:dyDescent="0.2">
      <c r="A89" s="79"/>
      <c r="B89" s="363"/>
      <c r="C89" s="359"/>
      <c r="D89" s="359"/>
      <c r="E89" s="359"/>
      <c r="F89" s="364"/>
      <c r="G89" s="82"/>
      <c r="H89" s="82"/>
      <c r="I89" s="82"/>
      <c r="J89" s="82"/>
      <c r="K89" s="82"/>
      <c r="L89" s="82"/>
      <c r="M89" s="82"/>
      <c r="N89" s="82"/>
      <c r="O89" s="82"/>
      <c r="P89" s="81"/>
      <c r="Q89" s="73"/>
      <c r="R89" s="73"/>
      <c r="S89" s="73"/>
      <c r="T89" s="73"/>
      <c r="U89" s="73"/>
      <c r="V89" s="73"/>
      <c r="W89" s="73"/>
      <c r="X89" s="73"/>
      <c r="Y89" s="73"/>
      <c r="Z89" s="73"/>
      <c r="AA89" s="73"/>
    </row>
    <row r="90" spans="1:27" x14ac:dyDescent="0.2">
      <c r="A90" s="79"/>
      <c r="B90" s="363"/>
      <c r="C90" s="359"/>
      <c r="D90" s="359"/>
      <c r="E90" s="359"/>
      <c r="F90" s="364"/>
      <c r="G90" s="82"/>
      <c r="H90" s="82"/>
      <c r="I90" s="82"/>
      <c r="J90" s="82"/>
      <c r="K90" s="82"/>
      <c r="L90" s="82"/>
      <c r="M90" s="82"/>
      <c r="N90" s="82"/>
      <c r="O90" s="82"/>
      <c r="P90" s="81"/>
      <c r="Q90" s="73"/>
      <c r="R90" s="73"/>
      <c r="S90" s="73"/>
      <c r="T90" s="73"/>
      <c r="U90" s="73"/>
      <c r="V90" s="73"/>
      <c r="W90" s="73"/>
      <c r="X90" s="73"/>
      <c r="Y90" s="73"/>
      <c r="Z90" s="73"/>
      <c r="AA90" s="73"/>
    </row>
    <row r="91" spans="1:27" ht="15.75" thickBot="1" x14ac:dyDescent="0.25">
      <c r="A91" s="82"/>
      <c r="B91" s="365"/>
      <c r="C91" s="366"/>
      <c r="D91" s="366"/>
      <c r="E91" s="366"/>
      <c r="F91" s="367"/>
      <c r="G91" s="82"/>
      <c r="H91" s="82"/>
      <c r="I91" s="82"/>
      <c r="J91" s="82"/>
      <c r="K91" s="82"/>
      <c r="L91" s="82"/>
      <c r="M91" s="82"/>
      <c r="N91" s="82"/>
      <c r="O91" s="82"/>
      <c r="P91" s="81"/>
      <c r="Q91" s="73"/>
      <c r="R91" s="73"/>
      <c r="S91" s="73"/>
      <c r="T91" s="73"/>
      <c r="U91" s="73"/>
      <c r="V91" s="73"/>
      <c r="W91" s="73"/>
      <c r="X91" s="73"/>
      <c r="Y91" s="73"/>
      <c r="Z91" s="73"/>
      <c r="AA91" s="73"/>
    </row>
    <row r="92" spans="1:27" ht="15.75" thickBot="1" x14ac:dyDescent="0.25">
      <c r="A92" s="82"/>
      <c r="B92" s="82"/>
      <c r="C92" s="82"/>
      <c r="D92" s="82"/>
      <c r="E92" s="82"/>
      <c r="F92" s="82"/>
      <c r="G92" s="82"/>
      <c r="H92" s="82"/>
      <c r="I92" s="82"/>
      <c r="J92" s="82"/>
      <c r="K92" s="82"/>
      <c r="L92" s="82"/>
      <c r="M92" s="82"/>
      <c r="N92" s="82"/>
      <c r="O92" s="82"/>
      <c r="P92" s="81"/>
      <c r="Q92" s="73"/>
      <c r="R92" s="73"/>
      <c r="S92" s="73"/>
      <c r="T92" s="73"/>
      <c r="U92" s="73"/>
      <c r="V92" s="73"/>
      <c r="W92" s="73"/>
      <c r="X92" s="73"/>
      <c r="Y92" s="73"/>
      <c r="Z92" s="73"/>
      <c r="AA92" s="73"/>
    </row>
    <row r="93" spans="1:27" ht="26.25" thickBot="1" x14ac:dyDescent="0.25">
      <c r="A93" s="82"/>
      <c r="B93" s="185" t="s">
        <v>156</v>
      </c>
      <c r="C93" s="186" t="s">
        <v>157</v>
      </c>
      <c r="D93" s="185" t="s">
        <v>158</v>
      </c>
      <c r="E93" s="186" t="s">
        <v>159</v>
      </c>
      <c r="F93" s="185" t="s">
        <v>165</v>
      </c>
      <c r="G93" s="82"/>
      <c r="H93" s="82"/>
      <c r="I93" s="82"/>
      <c r="J93" s="82"/>
      <c r="K93" s="82"/>
      <c r="L93" s="82"/>
      <c r="M93" s="82"/>
      <c r="N93" s="82"/>
      <c r="O93" s="82"/>
      <c r="P93" s="81"/>
      <c r="Q93" s="73"/>
      <c r="R93" s="73"/>
      <c r="S93" s="73"/>
      <c r="T93" s="73"/>
      <c r="U93" s="73"/>
      <c r="V93" s="73"/>
      <c r="W93" s="73"/>
      <c r="X93" s="73"/>
      <c r="Y93" s="73"/>
      <c r="Z93" s="73"/>
      <c r="AA93" s="73"/>
    </row>
    <row r="94" spans="1:27" x14ac:dyDescent="0.2">
      <c r="A94" s="82"/>
      <c r="B94" s="155"/>
      <c r="C94" s="156"/>
      <c r="D94" s="156"/>
      <c r="E94" s="154"/>
      <c r="F94" s="154"/>
      <c r="G94" s="82"/>
      <c r="H94" s="82"/>
      <c r="I94" s="82"/>
      <c r="J94" s="82"/>
      <c r="K94" s="82"/>
      <c r="L94" s="82"/>
      <c r="M94" s="82"/>
      <c r="N94" s="82"/>
      <c r="O94" s="82"/>
      <c r="P94" s="81"/>
      <c r="Q94" s="73"/>
      <c r="R94" s="73"/>
      <c r="S94" s="73"/>
      <c r="T94" s="73"/>
      <c r="U94" s="73"/>
      <c r="V94" s="73"/>
      <c r="W94" s="73"/>
      <c r="X94" s="73"/>
      <c r="Y94" s="73"/>
      <c r="Z94" s="73"/>
      <c r="AA94" s="73"/>
    </row>
    <row r="95" spans="1:27" x14ac:dyDescent="0.2">
      <c r="A95" s="82"/>
      <c r="B95" s="155"/>
      <c r="C95" s="156"/>
      <c r="D95" s="156"/>
      <c r="E95" s="154"/>
      <c r="F95" s="154"/>
      <c r="G95" s="82"/>
      <c r="H95" s="82"/>
      <c r="I95" s="82"/>
      <c r="J95" s="82"/>
      <c r="K95" s="82"/>
      <c r="L95" s="82"/>
      <c r="M95" s="82"/>
      <c r="N95" s="82"/>
      <c r="O95" s="82"/>
      <c r="P95" s="81"/>
      <c r="Q95" s="73"/>
      <c r="R95" s="73"/>
      <c r="S95" s="73"/>
      <c r="T95" s="73"/>
      <c r="U95" s="73"/>
      <c r="V95" s="73"/>
      <c r="W95" s="73"/>
      <c r="X95" s="73"/>
      <c r="Y95" s="73"/>
      <c r="Z95" s="73"/>
      <c r="AA95" s="73"/>
    </row>
    <row r="96" spans="1:27" x14ac:dyDescent="0.2">
      <c r="A96" s="82"/>
      <c r="B96" s="155"/>
      <c r="C96" s="156"/>
      <c r="D96" s="156"/>
      <c r="E96" s="154"/>
      <c r="F96" s="155"/>
      <c r="G96" s="82"/>
      <c r="H96" s="82"/>
      <c r="I96" s="82"/>
      <c r="J96" s="82"/>
      <c r="K96" s="82"/>
      <c r="L96" s="82"/>
      <c r="M96" s="82"/>
      <c r="N96" s="82"/>
      <c r="O96" s="82"/>
      <c r="P96" s="81"/>
      <c r="Q96" s="73"/>
      <c r="R96" s="73"/>
      <c r="S96" s="73"/>
      <c r="T96" s="73"/>
      <c r="U96" s="73"/>
      <c r="V96" s="73"/>
      <c r="W96" s="73"/>
      <c r="X96" s="73"/>
      <c r="Y96" s="73"/>
      <c r="Z96" s="73"/>
      <c r="AA96" s="73"/>
    </row>
    <row r="97" spans="1:27" x14ac:dyDescent="0.2">
      <c r="A97" s="82"/>
      <c r="B97" s="155"/>
      <c r="C97" s="156"/>
      <c r="D97" s="179"/>
      <c r="E97" s="154"/>
      <c r="F97" s="155"/>
      <c r="G97" s="82"/>
      <c r="H97" s="82"/>
      <c r="I97" s="82"/>
      <c r="J97" s="82"/>
      <c r="K97" s="82"/>
      <c r="L97" s="82"/>
      <c r="M97" s="82"/>
      <c r="N97" s="82"/>
      <c r="O97" s="82"/>
      <c r="P97" s="81"/>
      <c r="Q97" s="73"/>
      <c r="R97" s="73"/>
      <c r="S97" s="73"/>
      <c r="T97" s="73"/>
      <c r="U97" s="73"/>
      <c r="V97" s="73"/>
      <c r="W97" s="73"/>
      <c r="X97" s="73"/>
      <c r="Y97" s="73"/>
      <c r="Z97" s="73"/>
      <c r="AA97" s="73"/>
    </row>
    <row r="98" spans="1:27" x14ac:dyDescent="0.2">
      <c r="A98" s="82"/>
      <c r="B98" s="155"/>
      <c r="C98" s="156"/>
      <c r="D98" s="179"/>
      <c r="E98" s="154"/>
      <c r="F98" s="155"/>
      <c r="G98" s="82"/>
      <c r="H98" s="82"/>
      <c r="I98" s="82"/>
      <c r="J98" s="82"/>
      <c r="K98" s="82"/>
      <c r="L98" s="82"/>
      <c r="M98" s="82"/>
      <c r="N98" s="82"/>
      <c r="O98" s="82"/>
      <c r="P98" s="81"/>
      <c r="Q98" s="73"/>
      <c r="R98" s="73"/>
      <c r="S98" s="73"/>
      <c r="T98" s="73"/>
      <c r="U98" s="73"/>
      <c r="V98" s="73"/>
      <c r="W98" s="73"/>
      <c r="X98" s="73"/>
      <c r="Y98" s="73"/>
      <c r="Z98" s="73"/>
      <c r="AA98" s="73"/>
    </row>
    <row r="99" spans="1:27" x14ac:dyDescent="0.2">
      <c r="A99" s="82"/>
      <c r="B99" s="155"/>
      <c r="C99" s="156"/>
      <c r="D99" s="179"/>
      <c r="E99" s="154"/>
      <c r="F99" s="155"/>
      <c r="G99" s="82"/>
      <c r="H99" s="82"/>
      <c r="I99" s="82"/>
      <c r="J99" s="82"/>
      <c r="K99" s="82"/>
      <c r="L99" s="82"/>
      <c r="M99" s="82"/>
      <c r="N99" s="82"/>
      <c r="O99" s="82"/>
      <c r="P99" s="81"/>
      <c r="Q99" s="73"/>
      <c r="R99" s="73"/>
      <c r="S99" s="73"/>
      <c r="T99" s="73"/>
      <c r="U99" s="73"/>
      <c r="V99" s="73"/>
      <c r="W99" s="73"/>
      <c r="X99" s="73"/>
      <c r="Y99" s="73"/>
      <c r="Z99" s="73"/>
      <c r="AA99" s="73"/>
    </row>
    <row r="100" spans="1:27" x14ac:dyDescent="0.2">
      <c r="A100" s="82"/>
      <c r="B100" s="155"/>
      <c r="C100" s="156"/>
      <c r="D100" s="179"/>
      <c r="E100" s="154"/>
      <c r="F100" s="155"/>
      <c r="G100" s="82"/>
      <c r="H100" s="82"/>
      <c r="I100" s="82"/>
      <c r="J100" s="82"/>
      <c r="K100" s="82"/>
      <c r="L100" s="82"/>
      <c r="M100" s="82"/>
      <c r="N100" s="82"/>
      <c r="O100" s="82"/>
      <c r="P100" s="81"/>
      <c r="Q100" s="73"/>
      <c r="R100" s="73"/>
      <c r="S100" s="73"/>
      <c r="T100" s="73"/>
      <c r="U100" s="73"/>
      <c r="V100" s="73"/>
      <c r="W100" s="73"/>
      <c r="X100" s="73"/>
      <c r="Y100" s="73"/>
      <c r="Z100" s="73"/>
      <c r="AA100" s="73"/>
    </row>
    <row r="101" spans="1:27" x14ac:dyDescent="0.2">
      <c r="A101" s="82"/>
      <c r="B101" s="155"/>
      <c r="C101" s="156"/>
      <c r="D101" s="179"/>
      <c r="E101" s="154"/>
      <c r="F101" s="155"/>
      <c r="G101" s="82"/>
      <c r="H101" s="82"/>
      <c r="I101" s="82"/>
      <c r="J101" s="82"/>
      <c r="K101" s="82"/>
      <c r="L101" s="82"/>
      <c r="M101" s="82"/>
      <c r="N101" s="82"/>
      <c r="O101" s="82"/>
      <c r="P101" s="81"/>
      <c r="Q101" s="73"/>
      <c r="R101" s="73"/>
      <c r="S101" s="73"/>
      <c r="T101" s="73"/>
      <c r="U101" s="73"/>
      <c r="V101" s="73"/>
      <c r="W101" s="73"/>
      <c r="X101" s="73"/>
      <c r="Y101" s="73"/>
      <c r="Z101" s="73"/>
      <c r="AA101" s="73"/>
    </row>
    <row r="102" spans="1:27" x14ac:dyDescent="0.2">
      <c r="A102" s="79"/>
      <c r="B102" s="155"/>
      <c r="C102" s="156"/>
      <c r="D102" s="179"/>
      <c r="E102" s="154"/>
      <c r="F102" s="155"/>
      <c r="G102" s="82"/>
      <c r="H102" s="82"/>
      <c r="I102" s="82"/>
      <c r="J102" s="82"/>
      <c r="K102" s="82"/>
      <c r="L102" s="82"/>
      <c r="M102" s="82"/>
      <c r="N102" s="82"/>
      <c r="O102" s="82"/>
      <c r="P102" s="81"/>
      <c r="Q102" s="73"/>
      <c r="R102" s="73"/>
      <c r="S102" s="73"/>
      <c r="T102" s="73"/>
      <c r="U102" s="73"/>
      <c r="V102" s="73"/>
      <c r="W102" s="73"/>
      <c r="X102" s="73"/>
      <c r="Y102" s="73"/>
      <c r="Z102" s="73"/>
      <c r="AA102" s="73"/>
    </row>
    <row r="103" spans="1:27" x14ac:dyDescent="0.2">
      <c r="A103" s="79"/>
      <c r="B103"/>
      <c r="C103" s="150"/>
      <c r="D103" s="180"/>
      <c r="G103" s="82"/>
      <c r="H103" s="82"/>
      <c r="I103" s="82"/>
      <c r="J103" s="82"/>
      <c r="K103" s="82"/>
      <c r="L103" s="82"/>
      <c r="M103" s="82"/>
      <c r="N103" s="82"/>
      <c r="O103" s="82"/>
      <c r="P103" s="81"/>
      <c r="Q103" s="73"/>
      <c r="R103" s="73"/>
      <c r="S103" s="73"/>
      <c r="T103" s="73"/>
      <c r="U103" s="73"/>
      <c r="V103" s="73"/>
      <c r="W103" s="73"/>
      <c r="X103" s="73"/>
      <c r="Y103" s="73"/>
      <c r="Z103" s="73"/>
      <c r="AA103" s="73"/>
    </row>
    <row r="104" spans="1:27" x14ac:dyDescent="0.2">
      <c r="A104" s="79"/>
      <c r="G104" s="82"/>
      <c r="H104" s="82"/>
      <c r="I104" s="82"/>
      <c r="J104" s="82"/>
      <c r="K104" s="82"/>
      <c r="L104" s="82"/>
      <c r="M104" s="82"/>
      <c r="N104" s="82"/>
      <c r="O104" s="82"/>
      <c r="P104" s="81"/>
      <c r="Q104" s="73"/>
      <c r="R104" s="73"/>
      <c r="S104" s="73"/>
      <c r="T104" s="73"/>
      <c r="U104" s="73"/>
      <c r="V104" s="73"/>
      <c r="W104" s="73"/>
      <c r="X104" s="73"/>
      <c r="Y104" s="73"/>
      <c r="Z104" s="73"/>
      <c r="AA104" s="73"/>
    </row>
    <row r="105" spans="1:27" x14ac:dyDescent="0.2">
      <c r="A105" s="79"/>
      <c r="G105" s="82"/>
      <c r="H105" s="82"/>
      <c r="I105" s="82"/>
      <c r="J105" s="82"/>
      <c r="K105" s="82"/>
      <c r="L105" s="82"/>
      <c r="M105" s="82"/>
      <c r="N105" s="82"/>
      <c r="O105" s="82"/>
      <c r="P105" s="81"/>
      <c r="Q105" s="73"/>
      <c r="R105" s="73"/>
      <c r="S105" s="73"/>
      <c r="T105" s="73"/>
      <c r="U105" s="73"/>
      <c r="V105" s="73"/>
      <c r="W105" s="73"/>
      <c r="X105" s="73"/>
      <c r="Y105" s="73"/>
      <c r="Z105" s="73"/>
      <c r="AA105" s="73"/>
    </row>
    <row r="106" spans="1:27" x14ac:dyDescent="0.2">
      <c r="A106" s="90"/>
      <c r="G106" s="82"/>
      <c r="H106" s="82"/>
      <c r="I106" s="82"/>
      <c r="J106" s="82"/>
      <c r="K106" s="82"/>
      <c r="L106" s="82"/>
      <c r="M106" s="82"/>
      <c r="N106" s="82"/>
      <c r="O106" s="82"/>
      <c r="P106" s="81"/>
      <c r="Q106" s="73"/>
      <c r="R106" s="73"/>
      <c r="S106" s="73"/>
      <c r="T106" s="73"/>
      <c r="U106" s="73"/>
      <c r="V106" s="73"/>
      <c r="W106" s="73"/>
      <c r="X106" s="73"/>
      <c r="Y106" s="73"/>
      <c r="Z106" s="73"/>
      <c r="AA106" s="73"/>
    </row>
    <row r="107" spans="1:27" x14ac:dyDescent="0.2">
      <c r="A107" s="90"/>
      <c r="G107" s="82"/>
      <c r="H107" s="82"/>
      <c r="I107" s="82"/>
      <c r="J107" s="82"/>
      <c r="K107" s="82"/>
      <c r="L107" s="82"/>
      <c r="M107" s="82"/>
      <c r="N107" s="82"/>
      <c r="O107" s="82"/>
      <c r="P107" s="81"/>
      <c r="Q107" s="73"/>
      <c r="R107" s="73"/>
      <c r="S107" s="73"/>
      <c r="T107" s="73"/>
      <c r="U107" s="73"/>
      <c r="V107" s="73"/>
      <c r="W107" s="73"/>
      <c r="X107" s="73"/>
      <c r="Y107" s="73"/>
      <c r="Z107" s="73"/>
      <c r="AA107" s="73"/>
    </row>
    <row r="108" spans="1:27" x14ac:dyDescent="0.2">
      <c r="A108" s="90"/>
      <c r="G108" s="82"/>
      <c r="H108" s="82"/>
      <c r="I108" s="82"/>
      <c r="J108" s="82"/>
      <c r="K108" s="82"/>
      <c r="L108" s="82"/>
      <c r="M108" s="82"/>
      <c r="N108" s="82"/>
      <c r="O108" s="82"/>
      <c r="P108" s="81"/>
      <c r="Q108" s="73"/>
      <c r="R108" s="73"/>
      <c r="S108" s="73"/>
      <c r="T108" s="73"/>
      <c r="U108" s="73"/>
      <c r="V108" s="73"/>
      <c r="W108" s="73"/>
      <c r="X108" s="73"/>
      <c r="Y108" s="73"/>
      <c r="Z108" s="73"/>
      <c r="AA108" s="73"/>
    </row>
    <row r="109" spans="1:27" x14ac:dyDescent="0.2">
      <c r="G109" s="82"/>
      <c r="H109" s="82"/>
      <c r="I109" s="82"/>
      <c r="J109" s="82"/>
      <c r="K109" s="82"/>
      <c r="L109" s="82"/>
      <c r="M109" s="82"/>
      <c r="N109" s="82"/>
      <c r="O109" s="82"/>
      <c r="P109" s="81"/>
      <c r="Q109" s="73"/>
      <c r="R109" s="73"/>
      <c r="S109" s="73"/>
      <c r="T109" s="73"/>
      <c r="U109" s="73"/>
      <c r="V109" s="73"/>
      <c r="W109" s="73"/>
      <c r="X109" s="73"/>
      <c r="Y109" s="73"/>
      <c r="Z109" s="73"/>
      <c r="AA109" s="73"/>
    </row>
    <row r="110" spans="1:27" x14ac:dyDescent="0.2">
      <c r="G110" s="82"/>
      <c r="H110" s="82"/>
      <c r="I110" s="82"/>
      <c r="J110" s="82"/>
      <c r="K110" s="82"/>
      <c r="L110" s="82"/>
      <c r="M110" s="82"/>
      <c r="N110" s="82"/>
      <c r="O110" s="82"/>
      <c r="P110" s="81"/>
      <c r="Q110" s="73"/>
      <c r="R110" s="73"/>
      <c r="S110" s="73"/>
      <c r="T110" s="73"/>
      <c r="U110" s="73"/>
      <c r="V110" s="73"/>
      <c r="W110" s="73"/>
      <c r="X110" s="73"/>
      <c r="Y110" s="73"/>
      <c r="Z110" s="73"/>
      <c r="AA110" s="73"/>
    </row>
    <row r="111" spans="1:27" x14ac:dyDescent="0.2">
      <c r="G111" s="82"/>
      <c r="H111" s="82"/>
      <c r="I111" s="82"/>
      <c r="J111" s="82"/>
      <c r="K111" s="82"/>
      <c r="L111" s="82"/>
      <c r="M111" s="82"/>
      <c r="N111" s="82"/>
      <c r="O111" s="82"/>
      <c r="P111" s="81"/>
      <c r="Q111" s="73"/>
      <c r="R111" s="73"/>
      <c r="S111" s="73"/>
      <c r="T111" s="73"/>
      <c r="U111" s="73"/>
      <c r="V111" s="73"/>
      <c r="W111" s="73"/>
      <c r="X111" s="73"/>
      <c r="Y111" s="73"/>
      <c r="Z111" s="73"/>
      <c r="AA111" s="73"/>
    </row>
    <row r="112" spans="1:27" x14ac:dyDescent="0.2">
      <c r="G112" s="82"/>
      <c r="H112" s="82"/>
      <c r="I112" s="82"/>
      <c r="J112" s="82"/>
      <c r="K112" s="82"/>
      <c r="L112" s="82"/>
      <c r="M112" s="82"/>
      <c r="N112" s="82"/>
      <c r="O112" s="82"/>
      <c r="P112" s="81"/>
      <c r="Q112" s="73"/>
      <c r="R112" s="73"/>
      <c r="S112" s="73"/>
      <c r="T112" s="73"/>
      <c r="U112" s="73"/>
      <c r="V112" s="73"/>
      <c r="W112" s="73"/>
      <c r="X112" s="73"/>
      <c r="Y112" s="73"/>
      <c r="Z112" s="73"/>
      <c r="AA112" s="73"/>
    </row>
    <row r="113" spans="7:27" x14ac:dyDescent="0.2">
      <c r="G113" s="82"/>
      <c r="H113" s="82"/>
      <c r="I113" s="82"/>
      <c r="J113" s="82"/>
      <c r="K113" s="82"/>
      <c r="L113" s="82"/>
      <c r="M113" s="82"/>
      <c r="N113" s="82"/>
      <c r="O113" s="82"/>
      <c r="P113" s="81"/>
      <c r="Q113" s="73"/>
      <c r="R113" s="73"/>
      <c r="S113" s="73"/>
      <c r="T113" s="73"/>
      <c r="U113" s="73"/>
      <c r="V113" s="73"/>
      <c r="W113" s="73"/>
      <c r="X113" s="73"/>
      <c r="Y113" s="73"/>
      <c r="Z113" s="73"/>
      <c r="AA113" s="73"/>
    </row>
    <row r="114" spans="7:27" x14ac:dyDescent="0.2">
      <c r="G114" s="82"/>
      <c r="H114" s="82"/>
      <c r="I114" s="82"/>
      <c r="J114" s="82"/>
      <c r="K114" s="82"/>
      <c r="L114" s="82"/>
      <c r="M114" s="82"/>
      <c r="N114" s="82"/>
      <c r="O114" s="82"/>
      <c r="P114" s="81"/>
      <c r="Q114" s="73"/>
      <c r="R114" s="73"/>
      <c r="S114" s="73"/>
      <c r="T114" s="73"/>
      <c r="U114" s="73"/>
      <c r="V114" s="73"/>
      <c r="W114" s="73"/>
      <c r="X114" s="73"/>
      <c r="Y114" s="73"/>
      <c r="Z114" s="73"/>
      <c r="AA114" s="73"/>
    </row>
    <row r="115" spans="7:27" x14ac:dyDescent="0.2">
      <c r="G115" s="82"/>
      <c r="H115" s="82"/>
      <c r="I115" s="82"/>
      <c r="J115" s="82"/>
      <c r="K115" s="82"/>
      <c r="L115" s="82"/>
      <c r="M115" s="82"/>
      <c r="N115" s="82"/>
      <c r="O115" s="82"/>
      <c r="P115" s="81"/>
      <c r="Q115" s="73"/>
      <c r="R115" s="73"/>
      <c r="S115" s="73"/>
      <c r="T115" s="73"/>
      <c r="U115" s="73"/>
      <c r="V115" s="73"/>
      <c r="W115" s="73"/>
      <c r="X115" s="73"/>
      <c r="Y115" s="73"/>
      <c r="Z115" s="73"/>
      <c r="AA115" s="73"/>
    </row>
    <row r="116" spans="7:27" x14ac:dyDescent="0.2">
      <c r="G116" s="82"/>
      <c r="H116" s="82"/>
      <c r="I116" s="82"/>
      <c r="J116" s="82"/>
      <c r="K116" s="82"/>
      <c r="L116" s="82"/>
      <c r="M116" s="82"/>
      <c r="N116" s="82"/>
      <c r="O116" s="82"/>
      <c r="P116" s="81"/>
      <c r="Q116" s="73"/>
      <c r="R116" s="73"/>
      <c r="S116" s="73"/>
      <c r="T116" s="73"/>
      <c r="U116" s="73"/>
      <c r="V116" s="73"/>
      <c r="W116" s="73"/>
      <c r="X116" s="73"/>
      <c r="Y116" s="73"/>
      <c r="Z116" s="73"/>
      <c r="AA116" s="73"/>
    </row>
    <row r="117" spans="7:27" x14ac:dyDescent="0.2">
      <c r="G117" s="82"/>
      <c r="H117" s="82"/>
      <c r="I117" s="82"/>
      <c r="J117" s="82"/>
      <c r="K117" s="82"/>
      <c r="L117" s="82"/>
      <c r="M117" s="82"/>
      <c r="N117" s="82"/>
      <c r="O117" s="82"/>
      <c r="P117" s="81"/>
      <c r="Q117" s="73"/>
      <c r="R117" s="73"/>
      <c r="S117" s="73"/>
      <c r="T117" s="73"/>
      <c r="U117" s="73"/>
      <c r="V117" s="73"/>
      <c r="W117" s="73"/>
      <c r="X117" s="73"/>
      <c r="Y117" s="73"/>
      <c r="Z117" s="73"/>
      <c r="AA117" s="73"/>
    </row>
    <row r="118" spans="7:27" x14ac:dyDescent="0.2">
      <c r="G118" s="82"/>
      <c r="H118" s="82"/>
      <c r="I118" s="82"/>
      <c r="J118" s="82"/>
      <c r="K118" s="82"/>
      <c r="L118" s="82"/>
      <c r="M118" s="82"/>
      <c r="N118" s="82"/>
      <c r="O118" s="82"/>
      <c r="P118" s="81"/>
      <c r="Q118" s="73"/>
      <c r="R118" s="73"/>
      <c r="S118" s="73"/>
      <c r="T118" s="73"/>
      <c r="U118" s="73"/>
      <c r="V118" s="73"/>
      <c r="W118" s="73"/>
      <c r="X118" s="73"/>
      <c r="Y118" s="73"/>
      <c r="Z118" s="73"/>
      <c r="AA118" s="73"/>
    </row>
    <row r="119" spans="7:27" x14ac:dyDescent="0.2">
      <c r="G119" s="82"/>
      <c r="H119" s="82"/>
      <c r="I119" s="82"/>
      <c r="J119" s="82"/>
      <c r="K119" s="82"/>
      <c r="L119" s="82"/>
      <c r="M119" s="82"/>
      <c r="N119" s="82"/>
      <c r="O119" s="82"/>
      <c r="P119" s="81"/>
      <c r="Q119" s="73"/>
      <c r="R119" s="73"/>
      <c r="S119" s="73"/>
      <c r="T119" s="73"/>
      <c r="U119" s="73"/>
      <c r="V119" s="73"/>
      <c r="W119" s="73"/>
      <c r="X119" s="73"/>
      <c r="Y119" s="73"/>
      <c r="Z119" s="73"/>
      <c r="AA119" s="73"/>
    </row>
    <row r="120" spans="7:27" x14ac:dyDescent="0.2">
      <c r="G120" s="82"/>
      <c r="H120" s="82"/>
      <c r="I120" s="82"/>
      <c r="J120" s="82"/>
      <c r="K120" s="82"/>
      <c r="L120" s="82"/>
      <c r="M120" s="82"/>
      <c r="N120" s="82"/>
      <c r="O120" s="82"/>
      <c r="P120" s="81"/>
      <c r="Q120" s="73"/>
      <c r="R120" s="73"/>
      <c r="S120" s="73"/>
      <c r="T120" s="73"/>
      <c r="U120" s="73"/>
      <c r="V120" s="73"/>
      <c r="W120" s="73"/>
      <c r="X120" s="73"/>
      <c r="Y120" s="73"/>
      <c r="Z120" s="73"/>
      <c r="AA120" s="73"/>
    </row>
    <row r="121" spans="7:27" x14ac:dyDescent="0.2">
      <c r="G121" s="82"/>
      <c r="H121" s="82"/>
      <c r="I121" s="82"/>
      <c r="J121" s="82"/>
      <c r="K121" s="82"/>
      <c r="L121" s="82"/>
      <c r="M121" s="82"/>
      <c r="N121" s="82"/>
      <c r="O121" s="82"/>
      <c r="P121" s="81"/>
      <c r="Q121" s="73"/>
      <c r="R121" s="73"/>
      <c r="S121" s="73"/>
      <c r="T121" s="73"/>
      <c r="U121" s="73"/>
      <c r="V121" s="73"/>
      <c r="W121" s="73"/>
      <c r="X121" s="73"/>
      <c r="Y121" s="73"/>
      <c r="Z121" s="73"/>
      <c r="AA121" s="73"/>
    </row>
    <row r="122" spans="7:27" x14ac:dyDescent="0.2">
      <c r="G122" s="82"/>
      <c r="H122" s="82"/>
      <c r="I122" s="82"/>
      <c r="J122" s="82"/>
      <c r="K122" s="82"/>
      <c r="L122" s="82"/>
      <c r="M122" s="82"/>
      <c r="N122" s="82"/>
      <c r="O122" s="82"/>
      <c r="P122" s="81"/>
      <c r="Q122" s="73"/>
      <c r="R122" s="73"/>
      <c r="S122" s="73"/>
      <c r="T122" s="73"/>
      <c r="U122" s="73"/>
      <c r="V122" s="73"/>
      <c r="W122" s="73"/>
      <c r="X122" s="73"/>
      <c r="Y122" s="73"/>
      <c r="Z122" s="73"/>
      <c r="AA122" s="73"/>
    </row>
    <row r="123" spans="7:27" x14ac:dyDescent="0.2">
      <c r="G123" s="82"/>
      <c r="H123" s="82"/>
      <c r="I123" s="82"/>
      <c r="J123" s="82"/>
      <c r="K123" s="82"/>
      <c r="L123" s="82"/>
      <c r="M123" s="82"/>
      <c r="N123" s="82"/>
      <c r="O123" s="82"/>
      <c r="P123" s="81"/>
      <c r="Q123" s="73"/>
      <c r="R123" s="73"/>
      <c r="S123" s="73"/>
      <c r="T123" s="73"/>
      <c r="U123" s="73"/>
      <c r="V123" s="73"/>
      <c r="W123" s="73"/>
      <c r="X123" s="73"/>
      <c r="Y123" s="73"/>
      <c r="Z123" s="73"/>
      <c r="AA123" s="73"/>
    </row>
    <row r="124" spans="7:27" x14ac:dyDescent="0.2">
      <c r="G124" s="82"/>
      <c r="H124" s="82"/>
      <c r="I124" s="82"/>
      <c r="J124" s="82"/>
      <c r="K124" s="82"/>
      <c r="L124" s="82"/>
      <c r="M124" s="82"/>
      <c r="N124" s="82"/>
      <c r="O124" s="82"/>
      <c r="P124" s="81"/>
      <c r="Q124" s="73"/>
      <c r="R124" s="73"/>
      <c r="S124" s="73"/>
      <c r="T124" s="73"/>
      <c r="U124" s="73"/>
      <c r="V124" s="73"/>
      <c r="W124" s="73"/>
      <c r="X124" s="73"/>
      <c r="Y124" s="73"/>
      <c r="Z124" s="73"/>
      <c r="AA124" s="73"/>
    </row>
    <row r="125" spans="7:27" x14ac:dyDescent="0.2">
      <c r="G125" s="82"/>
      <c r="H125" s="82"/>
      <c r="I125" s="82"/>
      <c r="J125" s="82"/>
      <c r="K125" s="82"/>
      <c r="L125" s="82"/>
      <c r="M125" s="82"/>
      <c r="N125" s="82"/>
      <c r="O125" s="82"/>
      <c r="P125" s="81"/>
      <c r="Q125" s="73"/>
      <c r="R125" s="73"/>
      <c r="S125" s="73"/>
      <c r="T125" s="73"/>
      <c r="U125" s="73"/>
      <c r="V125" s="73"/>
      <c r="W125" s="73"/>
      <c r="X125" s="73"/>
      <c r="Y125" s="73"/>
      <c r="Z125" s="73"/>
      <c r="AA125" s="73"/>
    </row>
    <row r="126" spans="7:27" x14ac:dyDescent="0.2">
      <c r="G126" s="82"/>
      <c r="H126" s="82"/>
      <c r="I126" s="82"/>
      <c r="J126" s="82"/>
      <c r="K126" s="82"/>
      <c r="L126" s="82"/>
      <c r="M126" s="82"/>
      <c r="N126" s="82"/>
      <c r="O126" s="82"/>
      <c r="P126" s="81"/>
      <c r="Q126" s="73"/>
      <c r="R126" s="73"/>
      <c r="S126" s="73"/>
      <c r="T126" s="73"/>
      <c r="U126" s="73"/>
      <c r="V126" s="73"/>
      <c r="W126" s="73"/>
      <c r="X126" s="73"/>
      <c r="Y126" s="73"/>
      <c r="Z126" s="73"/>
      <c r="AA126" s="73"/>
    </row>
    <row r="127" spans="7:27" x14ac:dyDescent="0.2">
      <c r="G127" s="82"/>
      <c r="H127" s="82"/>
      <c r="I127" s="82"/>
      <c r="J127" s="82"/>
      <c r="K127" s="82"/>
      <c r="L127" s="82"/>
      <c r="M127" s="82"/>
      <c r="N127" s="82"/>
      <c r="O127" s="82"/>
      <c r="P127" s="81"/>
      <c r="Q127" s="73"/>
      <c r="R127" s="73"/>
      <c r="S127" s="73"/>
      <c r="T127" s="73"/>
      <c r="U127" s="73"/>
      <c r="V127" s="73"/>
      <c r="W127" s="73"/>
      <c r="X127" s="73"/>
      <c r="Y127" s="73"/>
      <c r="Z127" s="73"/>
      <c r="AA127" s="73"/>
    </row>
    <row r="128" spans="7:27" x14ac:dyDescent="0.2">
      <c r="G128" s="82"/>
      <c r="H128" s="82"/>
      <c r="I128" s="82"/>
      <c r="J128" s="82"/>
      <c r="K128" s="82"/>
      <c r="L128" s="82"/>
      <c r="M128" s="82"/>
      <c r="N128" s="82"/>
      <c r="O128" s="82"/>
      <c r="P128" s="81"/>
      <c r="Q128" s="73"/>
      <c r="R128" s="73"/>
      <c r="S128" s="73"/>
      <c r="T128" s="73"/>
      <c r="U128" s="73"/>
      <c r="V128" s="73"/>
      <c r="W128" s="73"/>
      <c r="X128" s="73"/>
      <c r="Y128" s="73"/>
      <c r="Z128" s="73"/>
      <c r="AA128" s="73"/>
    </row>
    <row r="129" spans="7:27" ht="15.75" thickBot="1" x14ac:dyDescent="0.25">
      <c r="G129" s="82"/>
      <c r="H129" s="82"/>
      <c r="I129" s="82"/>
      <c r="J129" s="82"/>
      <c r="K129" s="82"/>
      <c r="L129" s="82"/>
      <c r="M129" s="82"/>
      <c r="N129" s="82"/>
      <c r="O129" s="82"/>
      <c r="P129" s="83"/>
      <c r="Q129" s="84"/>
      <c r="R129" s="84"/>
      <c r="S129" s="84"/>
      <c r="T129" s="84"/>
      <c r="U129" s="84"/>
      <c r="V129" s="84"/>
      <c r="W129" s="84"/>
      <c r="X129" s="84"/>
      <c r="Y129" s="84"/>
      <c r="Z129" s="84"/>
      <c r="AA129" s="84"/>
    </row>
    <row r="130" spans="7:27" x14ac:dyDescent="0.2">
      <c r="G130" s="82"/>
      <c r="H130" s="82"/>
      <c r="I130" s="82"/>
      <c r="J130" s="82"/>
      <c r="K130" s="82"/>
      <c r="L130" s="82"/>
      <c r="M130" s="82"/>
      <c r="N130" s="82"/>
      <c r="O130" s="80"/>
      <c r="P130" s="91"/>
      <c r="Q130" s="91"/>
      <c r="R130" s="91"/>
      <c r="S130" s="91"/>
      <c r="T130" s="91"/>
      <c r="U130" s="91"/>
      <c r="V130" s="91"/>
      <c r="W130" s="91"/>
      <c r="X130" s="91"/>
      <c r="Y130" s="91"/>
      <c r="Z130" s="91"/>
      <c r="AA130" s="91"/>
    </row>
    <row r="131" spans="7:27" x14ac:dyDescent="0.2">
      <c r="G131" s="82"/>
      <c r="H131" s="82"/>
      <c r="I131" s="82"/>
      <c r="J131" s="82"/>
      <c r="K131" s="82"/>
      <c r="L131" s="82"/>
      <c r="M131" s="82"/>
      <c r="N131" s="82"/>
      <c r="O131" s="80"/>
      <c r="P131" s="91"/>
      <c r="Q131" s="91"/>
      <c r="R131" s="91"/>
      <c r="S131" s="91"/>
      <c r="T131" s="91"/>
      <c r="U131" s="91"/>
      <c r="V131" s="91"/>
      <c r="W131" s="91"/>
      <c r="X131" s="91"/>
      <c r="Y131" s="91"/>
      <c r="Z131" s="91"/>
      <c r="AA131" s="91"/>
    </row>
    <row r="132" spans="7:27" x14ac:dyDescent="0.2">
      <c r="G132" s="82"/>
      <c r="H132" s="82"/>
      <c r="I132" s="82"/>
      <c r="J132" s="82"/>
      <c r="K132" s="82"/>
      <c r="L132" s="82"/>
      <c r="M132" s="82"/>
      <c r="N132" s="82"/>
      <c r="O132" s="80"/>
      <c r="P132" s="91"/>
      <c r="Q132" s="91"/>
      <c r="R132" s="91"/>
      <c r="S132" s="91"/>
      <c r="T132" s="91"/>
      <c r="U132" s="91"/>
      <c r="V132" s="91"/>
      <c r="W132" s="91"/>
      <c r="X132" s="91"/>
      <c r="Y132" s="91"/>
      <c r="Z132" s="91"/>
      <c r="AA132" s="91"/>
    </row>
    <row r="133" spans="7:27" x14ac:dyDescent="0.2">
      <c r="G133" s="82"/>
      <c r="H133" s="82"/>
      <c r="I133" s="82"/>
      <c r="J133" s="82"/>
      <c r="K133" s="82"/>
      <c r="L133" s="82"/>
      <c r="M133" s="82"/>
      <c r="N133" s="82"/>
      <c r="O133" s="80"/>
      <c r="P133" s="91"/>
      <c r="Q133" s="91"/>
      <c r="R133" s="91"/>
      <c r="S133" s="91"/>
      <c r="T133" s="91"/>
      <c r="U133" s="91"/>
      <c r="V133" s="91"/>
      <c r="W133" s="91"/>
      <c r="X133" s="91"/>
      <c r="Y133" s="91"/>
      <c r="Z133" s="91"/>
      <c r="AA133" s="91"/>
    </row>
    <row r="134" spans="7:27" x14ac:dyDescent="0.2">
      <c r="G134" s="82"/>
      <c r="H134" s="82"/>
      <c r="I134" s="82"/>
      <c r="J134" s="82"/>
      <c r="K134" s="82"/>
      <c r="L134" s="82"/>
      <c r="M134" s="82"/>
      <c r="N134" s="82"/>
      <c r="O134" s="80"/>
      <c r="P134" s="91"/>
      <c r="Q134" s="91"/>
      <c r="R134" s="91"/>
      <c r="S134" s="91"/>
      <c r="T134" s="91"/>
      <c r="U134" s="91"/>
      <c r="V134" s="91"/>
      <c r="W134" s="91"/>
      <c r="X134" s="91"/>
      <c r="Y134" s="91"/>
      <c r="Z134" s="91"/>
      <c r="AA134" s="91"/>
    </row>
    <row r="135" spans="7:27" x14ac:dyDescent="0.2">
      <c r="G135" s="82"/>
      <c r="H135" s="82"/>
      <c r="I135" s="82"/>
      <c r="J135" s="82"/>
      <c r="K135" s="82"/>
      <c r="L135" s="82"/>
      <c r="M135" s="82"/>
      <c r="N135" s="82"/>
      <c r="O135" s="80"/>
      <c r="P135" s="91"/>
      <c r="Q135" s="91"/>
      <c r="R135" s="91"/>
      <c r="S135" s="91"/>
      <c r="T135" s="91"/>
      <c r="U135" s="91"/>
      <c r="V135" s="91"/>
      <c r="W135" s="91"/>
      <c r="X135" s="91"/>
      <c r="Y135" s="91"/>
      <c r="Z135" s="91"/>
      <c r="AA135" s="91"/>
    </row>
    <row r="136" spans="7:27" x14ac:dyDescent="0.2">
      <c r="G136" s="82"/>
      <c r="H136" s="82"/>
      <c r="I136" s="82"/>
      <c r="J136" s="82"/>
      <c r="K136" s="82"/>
      <c r="L136" s="82"/>
      <c r="M136" s="82"/>
      <c r="N136" s="82"/>
      <c r="O136" s="80"/>
      <c r="P136" s="91"/>
      <c r="Q136" s="91"/>
      <c r="R136" s="91"/>
      <c r="S136" s="91"/>
      <c r="T136" s="91"/>
      <c r="U136" s="91"/>
      <c r="V136" s="91"/>
      <c r="W136" s="91"/>
      <c r="X136" s="91"/>
      <c r="Y136" s="91"/>
      <c r="Z136" s="91"/>
      <c r="AA136" s="91"/>
    </row>
    <row r="137" spans="7:27" x14ac:dyDescent="0.2">
      <c r="G137" s="82"/>
      <c r="H137" s="82"/>
      <c r="I137" s="82"/>
      <c r="J137" s="82"/>
      <c r="K137" s="82"/>
      <c r="L137" s="82"/>
      <c r="M137" s="82"/>
      <c r="N137" s="82"/>
      <c r="O137" s="80"/>
      <c r="P137" s="91"/>
      <c r="Q137" s="91"/>
      <c r="R137" s="91"/>
      <c r="S137" s="91"/>
      <c r="T137" s="91"/>
      <c r="U137" s="91"/>
      <c r="V137" s="91"/>
      <c r="W137" s="91"/>
      <c r="X137" s="91"/>
      <c r="Y137" s="91"/>
      <c r="Z137" s="91"/>
      <c r="AA137" s="91"/>
    </row>
    <row r="138" spans="7:27" x14ac:dyDescent="0.2">
      <c r="G138" s="82"/>
      <c r="H138" s="82"/>
      <c r="I138" s="82"/>
      <c r="J138" s="82"/>
      <c r="K138" s="82"/>
      <c r="L138" s="82"/>
      <c r="M138" s="82"/>
      <c r="N138" s="82"/>
      <c r="O138" s="80"/>
      <c r="P138" s="91"/>
      <c r="Q138" s="91"/>
      <c r="R138" s="91"/>
      <c r="S138" s="91"/>
      <c r="T138" s="91"/>
      <c r="U138" s="91"/>
      <c r="V138" s="91"/>
      <c r="W138" s="91"/>
      <c r="X138" s="91"/>
      <c r="Y138" s="91"/>
      <c r="Z138" s="91"/>
      <c r="AA138" s="91"/>
    </row>
    <row r="139" spans="7:27" x14ac:dyDescent="0.2">
      <c r="G139" s="82"/>
      <c r="H139" s="82"/>
      <c r="I139" s="82"/>
      <c r="J139" s="82"/>
      <c r="K139" s="82"/>
      <c r="L139" s="82"/>
      <c r="M139" s="82"/>
      <c r="N139" s="82"/>
      <c r="O139" s="80"/>
      <c r="P139" s="91"/>
      <c r="Q139" s="91"/>
      <c r="R139" s="91"/>
      <c r="S139" s="91"/>
      <c r="T139" s="91"/>
      <c r="U139" s="91"/>
      <c r="V139" s="91"/>
      <c r="W139" s="91"/>
      <c r="X139" s="91"/>
      <c r="Y139" s="91"/>
      <c r="Z139" s="91"/>
      <c r="AA139" s="91"/>
    </row>
    <row r="140" spans="7:27" x14ac:dyDescent="0.2">
      <c r="G140" s="82"/>
      <c r="H140" s="82"/>
      <c r="I140" s="82"/>
      <c r="J140" s="82"/>
      <c r="K140" s="82"/>
      <c r="L140" s="82"/>
      <c r="M140" s="82"/>
      <c r="N140" s="82"/>
      <c r="O140" s="80"/>
      <c r="P140" s="91"/>
      <c r="Q140" s="91"/>
      <c r="R140" s="91"/>
      <c r="S140" s="91"/>
      <c r="T140" s="91"/>
      <c r="U140" s="91"/>
      <c r="V140" s="91"/>
      <c r="W140" s="91"/>
      <c r="X140" s="91"/>
      <c r="Y140" s="91"/>
      <c r="Z140" s="91"/>
      <c r="AA140" s="91"/>
    </row>
    <row r="141" spans="7:27" x14ac:dyDescent="0.2">
      <c r="G141" s="82"/>
      <c r="H141" s="82"/>
      <c r="I141" s="82"/>
      <c r="J141" s="82"/>
      <c r="K141" s="82"/>
      <c r="L141" s="82"/>
      <c r="M141" s="82"/>
      <c r="N141" s="82"/>
      <c r="O141" s="80"/>
      <c r="P141" s="91"/>
      <c r="Q141" s="91"/>
      <c r="R141" s="91"/>
      <c r="S141" s="91"/>
      <c r="T141" s="91"/>
      <c r="U141" s="91"/>
      <c r="V141" s="91"/>
      <c r="W141" s="91"/>
      <c r="X141" s="91"/>
      <c r="Y141" s="91"/>
      <c r="Z141" s="91"/>
      <c r="AA141" s="91"/>
    </row>
    <row r="142" spans="7:27" x14ac:dyDescent="0.2">
      <c r="G142" s="82"/>
      <c r="H142" s="82"/>
      <c r="I142" s="82"/>
      <c r="J142" s="82"/>
      <c r="K142" s="82"/>
      <c r="L142" s="82"/>
      <c r="M142" s="82"/>
      <c r="N142" s="82"/>
      <c r="O142" s="80"/>
      <c r="P142" s="91"/>
      <c r="Q142" s="91"/>
      <c r="R142" s="91"/>
      <c r="S142" s="91"/>
      <c r="T142" s="91"/>
      <c r="U142" s="91"/>
      <c r="V142" s="91"/>
      <c r="W142" s="91"/>
      <c r="X142" s="91"/>
      <c r="Y142" s="91"/>
      <c r="Z142" s="91"/>
      <c r="AA142" s="91"/>
    </row>
    <row r="143" spans="7:27" x14ac:dyDescent="0.2">
      <c r="G143" s="82"/>
      <c r="H143" s="82"/>
      <c r="I143" s="82"/>
      <c r="J143" s="82"/>
      <c r="K143" s="82"/>
      <c r="L143" s="82"/>
      <c r="M143" s="82"/>
      <c r="N143" s="82"/>
      <c r="O143" s="80"/>
      <c r="P143" s="91"/>
      <c r="Q143" s="91"/>
      <c r="R143" s="91"/>
      <c r="S143" s="91"/>
      <c r="T143" s="91"/>
      <c r="U143" s="91"/>
      <c r="V143" s="91"/>
      <c r="W143" s="91"/>
      <c r="X143" s="91"/>
      <c r="Y143" s="91"/>
      <c r="Z143" s="91"/>
      <c r="AA143" s="91"/>
    </row>
    <row r="144" spans="7:27" x14ac:dyDescent="0.2">
      <c r="G144" s="82"/>
      <c r="H144" s="82"/>
      <c r="I144" s="82"/>
      <c r="J144" s="82"/>
      <c r="K144" s="82"/>
      <c r="L144" s="82"/>
      <c r="M144" s="82"/>
      <c r="N144" s="82"/>
      <c r="O144" s="80"/>
      <c r="P144" s="91"/>
      <c r="Q144" s="91"/>
      <c r="R144" s="91"/>
      <c r="S144" s="91"/>
      <c r="T144" s="91"/>
      <c r="U144" s="91"/>
      <c r="V144" s="91"/>
      <c r="W144" s="91"/>
      <c r="X144" s="91"/>
      <c r="Y144" s="91"/>
      <c r="Z144" s="91"/>
      <c r="AA144" s="91"/>
    </row>
    <row r="145" spans="7:27" x14ac:dyDescent="0.2">
      <c r="G145" s="82"/>
      <c r="H145" s="82"/>
      <c r="I145" s="82"/>
      <c r="J145" s="82"/>
      <c r="K145" s="82"/>
      <c r="L145" s="82"/>
      <c r="M145" s="82"/>
      <c r="N145" s="82"/>
      <c r="O145" s="80"/>
      <c r="P145" s="91"/>
      <c r="Q145" s="91"/>
      <c r="R145" s="91"/>
      <c r="S145" s="91"/>
      <c r="T145" s="91"/>
      <c r="U145" s="91"/>
      <c r="V145" s="91"/>
      <c r="W145" s="91"/>
      <c r="X145" s="91"/>
      <c r="Y145" s="91"/>
      <c r="Z145" s="91"/>
      <c r="AA145" s="91"/>
    </row>
    <row r="146" spans="7:27" x14ac:dyDescent="0.2">
      <c r="G146" s="82"/>
      <c r="H146" s="82"/>
      <c r="I146" s="82"/>
      <c r="J146" s="82"/>
      <c r="K146" s="82"/>
      <c r="L146" s="82"/>
      <c r="M146" s="82"/>
      <c r="N146" s="82"/>
      <c r="O146" s="80"/>
      <c r="P146" s="91"/>
      <c r="Q146" s="91"/>
      <c r="R146" s="91"/>
      <c r="S146" s="91"/>
      <c r="T146" s="91"/>
      <c r="U146" s="91"/>
      <c r="V146" s="91"/>
      <c r="W146" s="91"/>
      <c r="X146" s="91"/>
      <c r="Y146" s="91"/>
      <c r="Z146" s="91"/>
      <c r="AA146" s="91"/>
    </row>
    <row r="147" spans="7:27" x14ac:dyDescent="0.2">
      <c r="G147" s="82"/>
      <c r="H147" s="82"/>
      <c r="I147" s="82"/>
      <c r="J147" s="82"/>
      <c r="K147" s="82"/>
      <c r="L147" s="82"/>
      <c r="M147" s="82"/>
      <c r="N147" s="82"/>
      <c r="O147" s="80"/>
      <c r="P147" s="91"/>
      <c r="Q147" s="91"/>
      <c r="R147" s="91"/>
      <c r="S147" s="91"/>
      <c r="T147" s="91"/>
      <c r="U147" s="91"/>
      <c r="V147" s="91"/>
      <c r="W147" s="91"/>
      <c r="X147" s="91"/>
      <c r="Y147" s="91"/>
      <c r="Z147" s="91"/>
      <c r="AA147" s="91"/>
    </row>
    <row r="148" spans="7:27" x14ac:dyDescent="0.2">
      <c r="G148" s="82"/>
      <c r="H148" s="82"/>
      <c r="I148" s="82"/>
      <c r="J148" s="82"/>
      <c r="K148" s="82"/>
      <c r="L148" s="82"/>
      <c r="M148" s="82"/>
      <c r="N148" s="82"/>
      <c r="O148" s="80"/>
      <c r="P148" s="91"/>
      <c r="Q148" s="91"/>
      <c r="R148" s="91"/>
      <c r="S148" s="91"/>
      <c r="T148" s="91"/>
      <c r="U148" s="91"/>
      <c r="V148" s="91"/>
      <c r="W148" s="91"/>
      <c r="X148" s="91"/>
      <c r="Y148" s="91"/>
      <c r="Z148" s="91"/>
      <c r="AA148" s="91"/>
    </row>
    <row r="149" spans="7:27" x14ac:dyDescent="0.2">
      <c r="G149" s="82"/>
      <c r="H149" s="82"/>
      <c r="I149" s="82"/>
      <c r="J149" s="82"/>
      <c r="K149" s="82"/>
      <c r="L149" s="82"/>
      <c r="M149" s="82"/>
      <c r="N149" s="82"/>
      <c r="O149" s="80"/>
      <c r="P149" s="91"/>
      <c r="Q149" s="91"/>
      <c r="R149" s="91"/>
      <c r="S149" s="91"/>
      <c r="T149" s="91"/>
      <c r="U149" s="91"/>
      <c r="V149" s="91"/>
      <c r="W149" s="91"/>
      <c r="X149" s="91"/>
      <c r="Y149" s="91"/>
      <c r="Z149" s="91"/>
      <c r="AA149" s="91"/>
    </row>
    <row r="150" spans="7:27" x14ac:dyDescent="0.2">
      <c r="G150" s="82"/>
      <c r="H150" s="82"/>
      <c r="I150" s="82"/>
      <c r="J150" s="82"/>
      <c r="K150" s="82"/>
      <c r="L150" s="82"/>
      <c r="M150" s="82"/>
      <c r="N150" s="82"/>
      <c r="O150" s="80"/>
      <c r="P150" s="91"/>
      <c r="Q150" s="91"/>
      <c r="R150" s="91"/>
      <c r="S150" s="91"/>
      <c r="T150" s="91"/>
      <c r="U150" s="91"/>
      <c r="V150" s="91"/>
      <c r="W150" s="91"/>
      <c r="X150" s="91"/>
      <c r="Y150" s="91"/>
      <c r="Z150" s="91"/>
      <c r="AA150" s="91"/>
    </row>
    <row r="151" spans="7:27" x14ac:dyDescent="0.2">
      <c r="G151" s="82"/>
      <c r="H151" s="82"/>
      <c r="I151" s="82"/>
      <c r="J151" s="82"/>
      <c r="K151" s="82"/>
      <c r="L151" s="82"/>
      <c r="M151" s="82"/>
      <c r="N151" s="82"/>
      <c r="O151" s="80"/>
      <c r="P151" s="91"/>
      <c r="Q151" s="91"/>
      <c r="R151" s="91"/>
      <c r="S151" s="91"/>
      <c r="T151" s="91"/>
      <c r="U151" s="91"/>
      <c r="V151" s="91"/>
      <c r="W151" s="91"/>
      <c r="X151" s="91"/>
      <c r="Y151" s="91"/>
      <c r="Z151" s="91"/>
      <c r="AA151" s="91"/>
    </row>
    <row r="152" spans="7:27" x14ac:dyDescent="0.2">
      <c r="G152" s="82"/>
      <c r="H152" s="82"/>
      <c r="I152" s="82"/>
      <c r="J152" s="82"/>
      <c r="K152" s="82"/>
      <c r="L152" s="82"/>
      <c r="M152" s="82"/>
      <c r="N152" s="82"/>
      <c r="O152" s="80"/>
      <c r="P152" s="91"/>
      <c r="Q152" s="91"/>
      <c r="R152" s="91"/>
      <c r="S152" s="91"/>
      <c r="T152" s="91"/>
      <c r="U152" s="91"/>
      <c r="V152" s="91"/>
      <c r="W152" s="91"/>
      <c r="X152" s="91"/>
      <c r="Y152" s="91"/>
      <c r="Z152" s="91"/>
      <c r="AA152" s="91"/>
    </row>
    <row r="153" spans="7:27" x14ac:dyDescent="0.2">
      <c r="G153" s="82"/>
      <c r="H153" s="82"/>
      <c r="I153" s="82"/>
      <c r="J153" s="82"/>
      <c r="K153" s="82"/>
      <c r="L153" s="82"/>
      <c r="M153" s="82"/>
      <c r="N153" s="82"/>
      <c r="O153" s="80"/>
      <c r="P153" s="91"/>
      <c r="Q153" s="91"/>
      <c r="R153" s="91"/>
      <c r="S153" s="91"/>
      <c r="T153" s="91"/>
      <c r="U153" s="91"/>
      <c r="V153" s="91"/>
      <c r="W153" s="91"/>
      <c r="X153" s="91"/>
      <c r="Y153" s="91"/>
      <c r="Z153" s="91"/>
      <c r="AA153" s="91"/>
    </row>
    <row r="154" spans="7:27" x14ac:dyDescent="0.2">
      <c r="G154" s="82"/>
      <c r="H154" s="82"/>
      <c r="I154" s="82"/>
      <c r="J154" s="82"/>
      <c r="K154" s="82"/>
      <c r="L154" s="82"/>
      <c r="M154" s="82"/>
      <c r="N154" s="82"/>
      <c r="O154" s="80"/>
      <c r="P154" s="91"/>
      <c r="Q154" s="91"/>
      <c r="R154" s="91"/>
      <c r="S154" s="91"/>
      <c r="T154" s="91"/>
      <c r="U154" s="91"/>
      <c r="V154" s="91"/>
      <c r="W154" s="91"/>
      <c r="X154" s="91"/>
      <c r="Y154" s="91"/>
      <c r="Z154" s="91"/>
      <c r="AA154" s="91"/>
    </row>
    <row r="155" spans="7:27" x14ac:dyDescent="0.2">
      <c r="G155" s="82"/>
      <c r="H155" s="82"/>
      <c r="I155" s="82"/>
      <c r="J155" s="82"/>
      <c r="K155" s="82"/>
      <c r="L155" s="82"/>
      <c r="M155" s="82"/>
      <c r="N155" s="82"/>
      <c r="O155" s="80"/>
      <c r="P155" s="91"/>
      <c r="Q155" s="91"/>
      <c r="R155" s="91"/>
      <c r="S155" s="91"/>
      <c r="T155" s="91"/>
      <c r="U155" s="91"/>
      <c r="V155" s="91"/>
      <c r="W155" s="91"/>
      <c r="X155" s="91"/>
      <c r="Y155" s="91"/>
      <c r="Z155" s="91"/>
      <c r="AA155" s="91"/>
    </row>
    <row r="156" spans="7:27" x14ac:dyDescent="0.2">
      <c r="G156" s="82"/>
      <c r="H156" s="82"/>
      <c r="I156" s="82"/>
      <c r="J156" s="82"/>
      <c r="K156" s="82"/>
      <c r="L156" s="82"/>
      <c r="M156" s="82"/>
      <c r="N156" s="82"/>
      <c r="O156" s="80"/>
      <c r="P156" s="91"/>
      <c r="Q156" s="91"/>
      <c r="R156" s="91"/>
      <c r="S156" s="91"/>
      <c r="T156" s="91"/>
      <c r="U156" s="91"/>
      <c r="V156" s="91"/>
      <c r="W156" s="91"/>
      <c r="X156" s="91"/>
      <c r="Y156" s="91"/>
      <c r="Z156" s="91"/>
      <c r="AA156" s="91"/>
    </row>
    <row r="157" spans="7:27" x14ac:dyDescent="0.2">
      <c r="G157" s="82"/>
      <c r="H157" s="82"/>
      <c r="I157" s="82"/>
      <c r="J157" s="82"/>
      <c r="K157" s="82"/>
      <c r="L157" s="82"/>
      <c r="M157" s="82"/>
      <c r="N157" s="82"/>
      <c r="O157" s="80"/>
      <c r="P157" s="91"/>
      <c r="Q157" s="91"/>
      <c r="R157" s="91"/>
      <c r="S157" s="91"/>
      <c r="T157" s="91"/>
      <c r="U157" s="91"/>
      <c r="V157" s="91"/>
      <c r="W157" s="91"/>
      <c r="X157" s="91"/>
      <c r="Y157" s="91"/>
      <c r="Z157" s="91"/>
      <c r="AA157" s="91"/>
    </row>
    <row r="158" spans="7:27" x14ac:dyDescent="0.2">
      <c r="G158" s="82"/>
      <c r="H158" s="82"/>
      <c r="I158" s="82"/>
      <c r="J158" s="82"/>
      <c r="K158" s="82"/>
      <c r="L158" s="82"/>
      <c r="M158" s="82"/>
      <c r="N158" s="82"/>
      <c r="O158" s="80"/>
      <c r="P158" s="91"/>
      <c r="Q158" s="91"/>
      <c r="R158" s="91"/>
      <c r="S158" s="91"/>
      <c r="T158" s="91"/>
      <c r="U158" s="91"/>
      <c r="V158" s="91"/>
      <c r="W158" s="91"/>
      <c r="X158" s="91"/>
      <c r="Y158" s="91"/>
      <c r="Z158" s="91"/>
      <c r="AA158" s="91"/>
    </row>
  </sheetData>
  <mergeCells count="37">
    <mergeCell ref="B88:F91"/>
    <mergeCell ref="B87:F87"/>
    <mergeCell ref="S8:Z8"/>
    <mergeCell ref="B9:F9"/>
    <mergeCell ref="B35:F38"/>
    <mergeCell ref="B41:C41"/>
    <mergeCell ref="B45:C45"/>
    <mergeCell ref="B42:C42"/>
    <mergeCell ref="B10:F13"/>
    <mergeCell ref="B44:C44"/>
    <mergeCell ref="B60:F63"/>
    <mergeCell ref="B46:C46"/>
    <mergeCell ref="B47:C47"/>
    <mergeCell ref="B50:C50"/>
    <mergeCell ref="B51:C51"/>
    <mergeCell ref="B52:C52"/>
    <mergeCell ref="B59:F59"/>
    <mergeCell ref="S33:Z33"/>
    <mergeCell ref="B34:F34"/>
    <mergeCell ref="T10:Z10"/>
    <mergeCell ref="T35:Z35"/>
    <mergeCell ref="B43:C43"/>
    <mergeCell ref="A1:AA3"/>
    <mergeCell ref="B4:AA4"/>
    <mergeCell ref="B48:C48"/>
    <mergeCell ref="B49:C49"/>
    <mergeCell ref="T87:Z87"/>
    <mergeCell ref="S61:S62"/>
    <mergeCell ref="T61:Z62"/>
    <mergeCell ref="S58:Z58"/>
    <mergeCell ref="S84:Z84"/>
    <mergeCell ref="T86:Z86"/>
    <mergeCell ref="S36:S37"/>
    <mergeCell ref="T36:Z37"/>
    <mergeCell ref="S11:S12"/>
    <mergeCell ref="T11:Z12"/>
    <mergeCell ref="T60:Z6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32"/>
  <sheetViews>
    <sheetView topLeftCell="A10" zoomScale="80" zoomScaleNormal="80" workbookViewId="0">
      <selection activeCell="D18" sqref="D18"/>
    </sheetView>
  </sheetViews>
  <sheetFormatPr baseColWidth="10" defaultColWidth="10.7109375" defaultRowHeight="15" outlineLevelRow="1" x14ac:dyDescent="0.25"/>
  <cols>
    <col min="1" max="1" width="74.5703125" style="38" customWidth="1"/>
    <col min="2" max="2" width="35.7109375" style="38" customWidth="1"/>
    <col min="3" max="3" width="16.42578125" style="38" customWidth="1"/>
    <col min="4" max="4" width="87.28515625" style="162" customWidth="1"/>
    <col min="5" max="16384" width="10.7109375" style="38"/>
  </cols>
  <sheetData>
    <row r="1" spans="1:10" ht="15" customHeight="1" x14ac:dyDescent="0.25">
      <c r="A1" s="279"/>
      <c r="B1" s="279"/>
      <c r="C1" s="279"/>
      <c r="D1" s="279"/>
      <c r="E1" s="67"/>
      <c r="F1" s="67"/>
      <c r="G1" s="67"/>
      <c r="H1" s="67"/>
      <c r="I1" s="67"/>
      <c r="J1" s="67"/>
    </row>
    <row r="2" spans="1:10" x14ac:dyDescent="0.25">
      <c r="A2" s="279"/>
      <c r="B2" s="279"/>
      <c r="C2" s="279"/>
      <c r="D2" s="279"/>
      <c r="E2" s="67"/>
      <c r="F2" s="67"/>
      <c r="G2" s="67"/>
      <c r="H2" s="67"/>
      <c r="I2" s="67"/>
      <c r="J2" s="67"/>
    </row>
    <row r="3" spans="1:10" x14ac:dyDescent="0.25">
      <c r="A3" s="279"/>
      <c r="B3" s="279"/>
      <c r="C3" s="279"/>
      <c r="D3" s="279"/>
      <c r="E3" s="67"/>
      <c r="F3" s="67"/>
      <c r="G3" s="67"/>
      <c r="H3" s="67"/>
      <c r="I3" s="67"/>
      <c r="J3" s="67"/>
    </row>
    <row r="4" spans="1:10" x14ac:dyDescent="0.25">
      <c r="A4" s="279"/>
      <c r="B4" s="279"/>
      <c r="C4" s="279"/>
      <c r="D4" s="279"/>
      <c r="E4" s="67"/>
      <c r="F4" s="67"/>
      <c r="G4" s="67"/>
      <c r="H4" s="67"/>
      <c r="I4" s="67"/>
      <c r="J4" s="67"/>
    </row>
    <row r="5" spans="1:10" x14ac:dyDescent="0.25">
      <c r="A5" s="279"/>
      <c r="B5" s="279"/>
      <c r="C5" s="279"/>
      <c r="D5" s="279"/>
      <c r="E5" s="67"/>
      <c r="F5" s="67"/>
      <c r="G5" s="67"/>
      <c r="H5" s="67"/>
      <c r="I5" s="67"/>
      <c r="J5" s="67"/>
    </row>
    <row r="6" spans="1:10" ht="15" customHeight="1" x14ac:dyDescent="0.25">
      <c r="A6" s="358"/>
      <c r="B6" s="358"/>
      <c r="C6" s="358"/>
      <c r="D6" s="358"/>
    </row>
    <row r="7" spans="1:10" s="60" customFormat="1" x14ac:dyDescent="0.25">
      <c r="A7" s="157" t="s">
        <v>108</v>
      </c>
      <c r="B7" s="157" t="s">
        <v>109</v>
      </c>
      <c r="C7" s="157" t="s">
        <v>107</v>
      </c>
      <c r="D7" s="161" t="s">
        <v>106</v>
      </c>
    </row>
    <row r="8" spans="1:10" s="60" customFormat="1" x14ac:dyDescent="0.25">
      <c r="A8" s="175" t="s">
        <v>233</v>
      </c>
      <c r="B8" s="164" t="s">
        <v>64</v>
      </c>
      <c r="C8" s="164" t="s">
        <v>112</v>
      </c>
      <c r="D8" s="165" t="s">
        <v>242</v>
      </c>
    </row>
    <row r="9" spans="1:10" s="60" customFormat="1" ht="35.25" customHeight="1" outlineLevel="1" x14ac:dyDescent="0.25">
      <c r="A9" s="163" t="s">
        <v>114</v>
      </c>
      <c r="B9" s="164" t="s">
        <v>60</v>
      </c>
      <c r="C9" s="164" t="s">
        <v>113</v>
      </c>
      <c r="D9" s="165" t="s">
        <v>243</v>
      </c>
    </row>
    <row r="10" spans="1:10" s="60" customFormat="1" x14ac:dyDescent="0.25">
      <c r="A10" s="163" t="s">
        <v>244</v>
      </c>
      <c r="B10" s="164" t="s">
        <v>56</v>
      </c>
      <c r="C10" s="164" t="s">
        <v>112</v>
      </c>
      <c r="D10" s="165" t="s">
        <v>258</v>
      </c>
    </row>
    <row r="11" spans="1:10" s="60" customFormat="1" x14ac:dyDescent="0.25">
      <c r="A11" s="163" t="s">
        <v>104</v>
      </c>
      <c r="B11" s="164" t="s">
        <v>60</v>
      </c>
      <c r="C11" s="164" t="s">
        <v>113</v>
      </c>
      <c r="D11" s="165" t="s">
        <v>255</v>
      </c>
    </row>
    <row r="12" spans="1:10" s="60" customFormat="1" x14ac:dyDescent="0.25">
      <c r="A12" s="163" t="s">
        <v>234</v>
      </c>
      <c r="B12" s="164" t="s">
        <v>62</v>
      </c>
      <c r="C12" s="164" t="s">
        <v>112</v>
      </c>
      <c r="D12" s="165" t="s">
        <v>245</v>
      </c>
    </row>
    <row r="13" spans="1:10" s="60" customFormat="1" ht="45" x14ac:dyDescent="0.25">
      <c r="A13" s="163" t="s">
        <v>235</v>
      </c>
      <c r="B13" s="164" t="s">
        <v>68</v>
      </c>
      <c r="C13" s="164" t="s">
        <v>112</v>
      </c>
      <c r="D13" s="165" t="s">
        <v>256</v>
      </c>
    </row>
    <row r="14" spans="1:10" s="60" customFormat="1" ht="40.5" customHeight="1" x14ac:dyDescent="0.25">
      <c r="A14" s="163" t="s">
        <v>248</v>
      </c>
      <c r="B14" s="164" t="s">
        <v>68</v>
      </c>
      <c r="C14" s="164" t="s">
        <v>112</v>
      </c>
      <c r="D14" s="165" t="s">
        <v>249</v>
      </c>
    </row>
    <row r="15" spans="1:10" s="60" customFormat="1" x14ac:dyDescent="0.25">
      <c r="A15" s="163" t="s">
        <v>236</v>
      </c>
      <c r="B15" s="164" t="s">
        <v>64</v>
      </c>
      <c r="C15" s="164" t="s">
        <v>112</v>
      </c>
      <c r="D15" s="165" t="s">
        <v>250</v>
      </c>
    </row>
    <row r="16" spans="1:10" s="60" customFormat="1" x14ac:dyDescent="0.25">
      <c r="A16" s="163" t="s">
        <v>237</v>
      </c>
      <c r="B16" s="164" t="s">
        <v>74</v>
      </c>
      <c r="C16" s="164" t="s">
        <v>112</v>
      </c>
      <c r="D16" s="165" t="s">
        <v>251</v>
      </c>
    </row>
    <row r="17" spans="1:4" s="60" customFormat="1" x14ac:dyDescent="0.25">
      <c r="A17" s="163" t="s">
        <v>238</v>
      </c>
      <c r="B17" s="164" t="s">
        <v>68</v>
      </c>
      <c r="C17" s="164" t="s">
        <v>112</v>
      </c>
      <c r="D17" s="165" t="s">
        <v>252</v>
      </c>
    </row>
    <row r="18" spans="1:4" s="60" customFormat="1" x14ac:dyDescent="0.25">
      <c r="A18" s="166" t="s">
        <v>103</v>
      </c>
      <c r="B18" s="164" t="s">
        <v>62</v>
      </c>
      <c r="C18" s="164" t="s">
        <v>112</v>
      </c>
      <c r="D18" s="165" t="s">
        <v>246</v>
      </c>
    </row>
    <row r="19" spans="1:4" s="60" customFormat="1" ht="38.25" customHeight="1" x14ac:dyDescent="0.25">
      <c r="A19" s="163" t="s">
        <v>253</v>
      </c>
      <c r="B19" s="164" t="s">
        <v>62</v>
      </c>
      <c r="C19" s="164" t="s">
        <v>112</v>
      </c>
      <c r="D19" s="165" t="s">
        <v>254</v>
      </c>
    </row>
    <row r="20" spans="1:4" s="60" customFormat="1" ht="30" x14ac:dyDescent="0.25">
      <c r="A20" s="163" t="s">
        <v>239</v>
      </c>
      <c r="B20" s="164" t="s">
        <v>60</v>
      </c>
      <c r="C20" s="164" t="s">
        <v>112</v>
      </c>
      <c r="D20" s="165" t="s">
        <v>257</v>
      </c>
    </row>
    <row r="21" spans="1:4" s="60" customFormat="1" x14ac:dyDescent="0.25">
      <c r="A21" s="163" t="s">
        <v>102</v>
      </c>
      <c r="B21" s="164" t="s">
        <v>60</v>
      </c>
      <c r="C21" s="164" t="s">
        <v>113</v>
      </c>
      <c r="D21" s="165" t="s">
        <v>250</v>
      </c>
    </row>
    <row r="22" spans="1:4" s="60" customFormat="1" x14ac:dyDescent="0.25">
      <c r="A22" s="163" t="s">
        <v>240</v>
      </c>
      <c r="B22" s="164" t="s">
        <v>66</v>
      </c>
      <c r="C22" s="164" t="s">
        <v>113</v>
      </c>
      <c r="D22" s="165" t="s">
        <v>250</v>
      </c>
    </row>
    <row r="23" spans="1:4" s="60" customFormat="1" x14ac:dyDescent="0.25">
      <c r="A23" s="163" t="s">
        <v>241</v>
      </c>
      <c r="B23" s="164" t="s">
        <v>66</v>
      </c>
      <c r="C23" s="164" t="s">
        <v>112</v>
      </c>
      <c r="D23" s="165" t="s">
        <v>258</v>
      </c>
    </row>
    <row r="24" spans="1:4" s="60" customFormat="1" x14ac:dyDescent="0.25">
      <c r="A24" s="163" t="s">
        <v>247</v>
      </c>
      <c r="B24" s="164" t="s">
        <v>60</v>
      </c>
      <c r="C24" s="164" t="s">
        <v>113</v>
      </c>
      <c r="D24" s="165" t="s">
        <v>259</v>
      </c>
    </row>
    <row r="25" spans="1:4" x14ac:dyDescent="0.25">
      <c r="B25" s="66"/>
      <c r="C25" s="66"/>
    </row>
    <row r="26" spans="1:4" x14ac:dyDescent="0.25">
      <c r="B26" s="66"/>
      <c r="C26" s="66"/>
    </row>
    <row r="27" spans="1:4" x14ac:dyDescent="0.25">
      <c r="B27" s="66"/>
      <c r="C27" s="66"/>
    </row>
    <row r="28" spans="1:4" x14ac:dyDescent="0.25">
      <c r="B28" s="66"/>
      <c r="C28" s="66"/>
    </row>
    <row r="29" spans="1:4" x14ac:dyDescent="0.25">
      <c r="B29" s="66"/>
      <c r="C29" s="66"/>
    </row>
    <row r="30" spans="1:4" x14ac:dyDescent="0.25">
      <c r="B30" s="66"/>
      <c r="C30" s="66"/>
    </row>
    <row r="31" spans="1:4" x14ac:dyDescent="0.25">
      <c r="B31" s="66"/>
      <c r="C31" s="66"/>
    </row>
    <row r="32" spans="1:4" x14ac:dyDescent="0.25">
      <c r="B32" s="66"/>
      <c r="C32" s="66"/>
    </row>
  </sheetData>
  <mergeCells count="2">
    <mergeCell ref="A1:D5"/>
    <mergeCell ref="A6:D6"/>
  </mergeCells>
  <dataValidations count="1">
    <dataValidation type="list" allowBlank="1" showInputMessage="1" showErrorMessage="1" sqref="C8:C32">
      <formula1>"Interno, Externo, Ambos"</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Datos!$A$2:$A$11</xm:f>
          </x14:formula1>
          <xm:sqref>B8:B32</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1"/>
  <sheetViews>
    <sheetView workbookViewId="0">
      <selection activeCell="B32" sqref="B32"/>
    </sheetView>
  </sheetViews>
  <sheetFormatPr baseColWidth="10" defaultRowHeight="12.75" x14ac:dyDescent="0.2"/>
  <cols>
    <col min="1" max="1" width="31.140625" bestFit="1" customWidth="1"/>
    <col min="2" max="2" width="100.140625" bestFit="1" customWidth="1"/>
  </cols>
  <sheetData>
    <row r="1" spans="1:2" ht="13.5" thickBot="1" x14ac:dyDescent="0.25">
      <c r="A1" s="32" t="s">
        <v>54</v>
      </c>
      <c r="B1" s="33" t="s">
        <v>55</v>
      </c>
    </row>
    <row r="2" spans="1:2" x14ac:dyDescent="0.2">
      <c r="A2" s="34" t="s">
        <v>56</v>
      </c>
      <c r="B2" s="35" t="s">
        <v>57</v>
      </c>
    </row>
    <row r="3" spans="1:2" x14ac:dyDescent="0.2">
      <c r="A3" s="34" t="s">
        <v>58</v>
      </c>
      <c r="B3" s="35" t="s">
        <v>59</v>
      </c>
    </row>
    <row r="4" spans="1:2" x14ac:dyDescent="0.2">
      <c r="A4" s="34" t="s">
        <v>60</v>
      </c>
      <c r="B4" s="35" t="s">
        <v>61</v>
      </c>
    </row>
    <row r="5" spans="1:2" x14ac:dyDescent="0.2">
      <c r="A5" s="34" t="s">
        <v>62</v>
      </c>
      <c r="B5" s="35" t="s">
        <v>63</v>
      </c>
    </row>
    <row r="6" spans="1:2" x14ac:dyDescent="0.2">
      <c r="A6" s="34" t="s">
        <v>64</v>
      </c>
      <c r="B6" s="35" t="s">
        <v>65</v>
      </c>
    </row>
    <row r="7" spans="1:2" x14ac:dyDescent="0.2">
      <c r="A7" s="34" t="s">
        <v>66</v>
      </c>
      <c r="B7" s="35" t="s">
        <v>67</v>
      </c>
    </row>
    <row r="8" spans="1:2" x14ac:dyDescent="0.2">
      <c r="A8" s="34" t="s">
        <v>68</v>
      </c>
      <c r="B8" s="35" t="s">
        <v>69</v>
      </c>
    </row>
    <row r="9" spans="1:2" x14ac:dyDescent="0.2">
      <c r="A9" s="34" t="s">
        <v>70</v>
      </c>
      <c r="B9" s="35" t="s">
        <v>71</v>
      </c>
    </row>
    <row r="10" spans="1:2" x14ac:dyDescent="0.2">
      <c r="A10" s="34" t="s">
        <v>72</v>
      </c>
      <c r="B10" s="35" t="s">
        <v>73</v>
      </c>
    </row>
    <row r="11" spans="1:2" ht="13.5" thickBot="1" x14ac:dyDescent="0.25">
      <c r="A11" s="36" t="s">
        <v>74</v>
      </c>
      <c r="B11" s="37" t="s">
        <v>75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663300"/>
  </sheetPr>
  <dimension ref="A1:L39"/>
  <sheetViews>
    <sheetView zoomScale="80" zoomScaleNormal="80" workbookViewId="0">
      <selection activeCell="E6" sqref="E6:E7"/>
    </sheetView>
  </sheetViews>
  <sheetFormatPr baseColWidth="10" defaultRowHeight="12.75" x14ac:dyDescent="0.2"/>
  <cols>
    <col min="3" max="3" width="44.140625" customWidth="1"/>
    <col min="4" max="4" width="37" customWidth="1"/>
    <col min="5" max="5" width="29.140625" customWidth="1"/>
    <col min="6" max="6" width="23" customWidth="1"/>
    <col min="7" max="7" width="16" customWidth="1"/>
    <col min="8" max="8" width="14.28515625" customWidth="1"/>
    <col min="9" max="9" width="14.85546875" customWidth="1"/>
    <col min="11" max="11" width="20" customWidth="1"/>
    <col min="12" max="12" width="30.85546875" customWidth="1"/>
  </cols>
  <sheetData>
    <row r="1" spans="1:12" ht="15.75" customHeight="1" x14ac:dyDescent="0.2">
      <c r="A1" s="192" t="s">
        <v>167</v>
      </c>
      <c r="B1" s="191"/>
      <c r="C1" s="191"/>
      <c r="D1" s="191"/>
      <c r="E1" s="191"/>
      <c r="F1" s="191"/>
      <c r="G1" s="191"/>
      <c r="H1" s="191"/>
      <c r="I1" s="191"/>
      <c r="J1" s="191"/>
      <c r="K1" s="191"/>
      <c r="L1" s="191"/>
    </row>
    <row r="2" spans="1:12" ht="30" customHeight="1" x14ac:dyDescent="0.2">
      <c r="A2" s="191"/>
      <c r="B2" s="191"/>
      <c r="C2" s="191"/>
      <c r="D2" s="191"/>
      <c r="E2" s="191"/>
      <c r="F2" s="191"/>
      <c r="G2" s="191"/>
      <c r="H2" s="191"/>
      <c r="I2" s="191"/>
      <c r="J2" s="191"/>
      <c r="K2" s="191"/>
      <c r="L2" s="191"/>
    </row>
    <row r="3" spans="1:12" ht="30.75" customHeight="1" x14ac:dyDescent="0.2">
      <c r="A3" s="191"/>
      <c r="B3" s="191"/>
      <c r="C3" s="191"/>
      <c r="D3" s="191"/>
      <c r="E3" s="191"/>
      <c r="F3" s="191"/>
      <c r="G3" s="191"/>
      <c r="H3" s="191"/>
      <c r="I3" s="191"/>
      <c r="J3" s="191"/>
      <c r="K3" s="191"/>
      <c r="L3" s="191"/>
    </row>
    <row r="4" spans="1:12" ht="13.5" thickBot="1" x14ac:dyDescent="0.25"/>
    <row r="5" spans="1:12" ht="12.75" customHeight="1" thickBot="1" x14ac:dyDescent="0.25">
      <c r="A5" s="117"/>
      <c r="B5" s="241" t="s">
        <v>170</v>
      </c>
      <c r="C5" s="241"/>
      <c r="D5" s="241"/>
      <c r="E5" s="241"/>
      <c r="F5" s="241"/>
      <c r="G5" s="241"/>
      <c r="H5" s="241"/>
      <c r="I5" s="241"/>
      <c r="J5" s="241"/>
      <c r="K5" s="241"/>
      <c r="L5" s="242"/>
    </row>
    <row r="6" spans="1:12" ht="12.75" customHeight="1" x14ac:dyDescent="0.2">
      <c r="A6" s="237" t="s">
        <v>168</v>
      </c>
      <c r="B6" s="237" t="s">
        <v>49</v>
      </c>
      <c r="C6" s="237" t="s">
        <v>50</v>
      </c>
      <c r="D6" s="237" t="s">
        <v>169</v>
      </c>
      <c r="E6" s="238" t="s">
        <v>47</v>
      </c>
      <c r="F6" s="243" t="s">
        <v>277</v>
      </c>
      <c r="G6" s="238" t="s">
        <v>48</v>
      </c>
      <c r="H6" s="238" t="s">
        <v>201</v>
      </c>
      <c r="I6" s="238" t="s">
        <v>202</v>
      </c>
      <c r="J6" s="238" t="s">
        <v>115</v>
      </c>
      <c r="K6" s="239" t="s">
        <v>171</v>
      </c>
      <c r="L6" s="240" t="s">
        <v>105</v>
      </c>
    </row>
    <row r="7" spans="1:12" ht="58.5" customHeight="1" x14ac:dyDescent="0.2">
      <c r="A7" s="237"/>
      <c r="B7" s="237"/>
      <c r="C7" s="237"/>
      <c r="D7" s="237"/>
      <c r="E7" s="238"/>
      <c r="F7" s="244"/>
      <c r="G7" s="238"/>
      <c r="H7" s="238"/>
      <c r="I7" s="238"/>
      <c r="J7" s="238"/>
      <c r="K7" s="239"/>
      <c r="L7" s="240"/>
    </row>
    <row r="8" spans="1:12" x14ac:dyDescent="0.2">
      <c r="A8" s="28"/>
      <c r="B8" s="28"/>
      <c r="C8" s="28"/>
      <c r="D8" s="28"/>
      <c r="E8" s="28"/>
      <c r="F8" s="28"/>
      <c r="G8" s="98"/>
      <c r="H8" s="98"/>
      <c r="I8" s="98"/>
      <c r="J8" s="28"/>
      <c r="K8" s="28"/>
      <c r="L8" s="28"/>
    </row>
    <row r="9" spans="1:12" ht="12.75" customHeight="1" x14ac:dyDescent="0.2">
      <c r="A9" s="28"/>
      <c r="B9" s="28"/>
      <c r="C9" s="28"/>
      <c r="D9" s="29"/>
      <c r="E9" s="29"/>
      <c r="F9" s="29"/>
      <c r="G9" s="99"/>
      <c r="H9" s="99"/>
      <c r="I9" s="99"/>
      <c r="J9" s="28"/>
      <c r="K9" s="28"/>
      <c r="L9" s="29"/>
    </row>
    <row r="10" spans="1:12" x14ac:dyDescent="0.2">
      <c r="A10" s="28"/>
      <c r="B10" s="28"/>
      <c r="C10" s="28"/>
      <c r="D10" s="28"/>
      <c r="E10" s="28"/>
      <c r="F10" s="28"/>
      <c r="G10" s="98"/>
      <c r="H10" s="98"/>
      <c r="I10" s="98"/>
      <c r="J10" s="28"/>
      <c r="K10" s="28"/>
      <c r="L10" s="28"/>
    </row>
    <row r="11" spans="1:12" x14ac:dyDescent="0.2">
      <c r="A11" s="28"/>
      <c r="B11" s="28"/>
      <c r="C11" s="28"/>
      <c r="D11" s="30"/>
      <c r="E11" s="17"/>
      <c r="F11" s="17"/>
      <c r="G11" s="31"/>
      <c r="H11" s="31"/>
      <c r="I11" s="31"/>
      <c r="J11" s="28"/>
      <c r="K11" s="28"/>
      <c r="L11" s="30"/>
    </row>
    <row r="12" spans="1:12" x14ac:dyDescent="0.2">
      <c r="A12" s="28"/>
      <c r="B12" s="28"/>
      <c r="C12" s="28"/>
      <c r="D12" s="28"/>
      <c r="E12" s="28"/>
      <c r="F12" s="28"/>
      <c r="G12" s="98"/>
      <c r="H12" s="98"/>
      <c r="I12" s="98"/>
      <c r="J12" s="28"/>
      <c r="K12" s="28"/>
      <c r="L12" s="28"/>
    </row>
    <row r="13" spans="1:12" ht="12.75" customHeight="1" x14ac:dyDescent="0.2">
      <c r="A13" s="28"/>
      <c r="B13" s="28"/>
      <c r="C13" s="28"/>
      <c r="D13" s="28"/>
      <c r="E13" s="28"/>
      <c r="F13" s="28"/>
      <c r="G13" s="98"/>
      <c r="H13" s="98"/>
      <c r="I13" s="98"/>
      <c r="J13" s="28"/>
      <c r="K13" s="28"/>
      <c r="L13" s="28"/>
    </row>
    <row r="14" spans="1:12" x14ac:dyDescent="0.2">
      <c r="A14" s="28"/>
      <c r="B14" s="28"/>
      <c r="C14" s="28"/>
      <c r="D14" s="28"/>
      <c r="E14" s="28"/>
      <c r="F14" s="28"/>
      <c r="G14" s="98"/>
      <c r="H14" s="98"/>
      <c r="I14" s="98"/>
      <c r="J14" s="28"/>
      <c r="K14" s="28"/>
      <c r="L14" s="28"/>
    </row>
    <row r="15" spans="1:12" ht="12.75" customHeight="1" x14ac:dyDescent="0.2">
      <c r="A15" s="28"/>
      <c r="B15" s="28"/>
      <c r="C15" s="28"/>
      <c r="D15" s="28"/>
      <c r="E15" s="28"/>
      <c r="F15" s="28"/>
      <c r="G15" s="98"/>
      <c r="H15" s="98"/>
      <c r="I15" s="98"/>
      <c r="J15" s="28"/>
      <c r="K15" s="28"/>
      <c r="L15" s="28"/>
    </row>
    <row r="16" spans="1:12" x14ac:dyDescent="0.2">
      <c r="A16" s="28"/>
      <c r="B16" s="28"/>
      <c r="C16" s="28"/>
      <c r="D16" s="28"/>
      <c r="E16" s="28"/>
      <c r="F16" s="28"/>
      <c r="G16" s="98"/>
      <c r="H16" s="98"/>
      <c r="I16" s="98"/>
      <c r="J16" s="28"/>
      <c r="K16" s="28"/>
      <c r="L16" s="28"/>
    </row>
    <row r="17" spans="1:12" ht="12.75" customHeight="1" x14ac:dyDescent="0.2">
      <c r="A17" s="28"/>
      <c r="B17" s="28"/>
      <c r="C17" s="28"/>
      <c r="D17" s="28"/>
      <c r="E17" s="28"/>
      <c r="F17" s="28"/>
      <c r="G17" s="98"/>
      <c r="H17" s="98"/>
      <c r="I17" s="98"/>
      <c r="J17" s="28"/>
      <c r="K17" s="28"/>
      <c r="L17" s="28"/>
    </row>
    <row r="18" spans="1:12" x14ac:dyDescent="0.2">
      <c r="A18" s="28"/>
      <c r="B18" s="28"/>
      <c r="C18" s="28"/>
      <c r="D18" s="28"/>
      <c r="E18" s="28"/>
      <c r="F18" s="28"/>
      <c r="G18" s="98"/>
      <c r="H18" s="98"/>
      <c r="I18" s="98"/>
      <c r="J18" s="28"/>
      <c r="K18" s="28"/>
      <c r="L18" s="28"/>
    </row>
    <row r="19" spans="1:12" ht="12.75" customHeight="1" x14ac:dyDescent="0.2">
      <c r="A19" s="28"/>
      <c r="B19" s="28"/>
      <c r="C19" s="28"/>
      <c r="D19" s="28"/>
      <c r="E19" s="28"/>
      <c r="F19" s="28"/>
      <c r="G19" s="98"/>
      <c r="H19" s="98"/>
      <c r="I19" s="98"/>
      <c r="J19" s="28"/>
      <c r="K19" s="28"/>
      <c r="L19" s="28"/>
    </row>
    <row r="20" spans="1:12" x14ac:dyDescent="0.2">
      <c r="A20" s="28"/>
      <c r="B20" s="28"/>
      <c r="C20" s="28"/>
      <c r="D20" s="28"/>
      <c r="E20" s="28"/>
      <c r="F20" s="28"/>
      <c r="G20" s="98"/>
      <c r="H20" s="98"/>
      <c r="I20" s="98"/>
      <c r="J20" s="28"/>
      <c r="K20" s="28"/>
      <c r="L20" s="28"/>
    </row>
    <row r="21" spans="1:12" ht="12.75" customHeight="1" x14ac:dyDescent="0.2">
      <c r="A21" s="28"/>
      <c r="B21" s="28"/>
      <c r="C21" s="28"/>
      <c r="D21" s="28"/>
      <c r="E21" s="28"/>
      <c r="F21" s="28"/>
      <c r="G21" s="98"/>
      <c r="H21" s="98"/>
      <c r="I21" s="98"/>
      <c r="J21" s="28"/>
      <c r="K21" s="28"/>
      <c r="L21" s="28"/>
    </row>
    <row r="22" spans="1:12" x14ac:dyDescent="0.2">
      <c r="A22" s="28"/>
      <c r="B22" s="28"/>
      <c r="C22" s="28"/>
      <c r="D22" s="28"/>
      <c r="E22" s="28"/>
      <c r="F22" s="28"/>
      <c r="G22" s="98"/>
      <c r="H22" s="98"/>
      <c r="I22" s="98"/>
      <c r="J22" s="28"/>
      <c r="K22" s="28"/>
      <c r="L22" s="28"/>
    </row>
    <row r="23" spans="1:12" ht="12.75" customHeight="1" x14ac:dyDescent="0.2">
      <c r="A23" s="28"/>
      <c r="B23" s="28"/>
      <c r="C23" s="28"/>
      <c r="D23" s="28"/>
      <c r="E23" s="28"/>
      <c r="F23" s="28"/>
      <c r="G23" s="98"/>
      <c r="H23" s="98"/>
      <c r="I23" s="98"/>
      <c r="J23" s="28"/>
      <c r="K23" s="28"/>
      <c r="L23" s="28"/>
    </row>
    <row r="24" spans="1:12" x14ac:dyDescent="0.2">
      <c r="A24" s="28"/>
      <c r="B24" s="28"/>
      <c r="C24" s="28"/>
      <c r="D24" s="28"/>
      <c r="E24" s="28"/>
      <c r="F24" s="28"/>
      <c r="G24" s="98"/>
      <c r="H24" s="98"/>
      <c r="I24" s="98"/>
      <c r="J24" s="28"/>
      <c r="K24" s="28"/>
      <c r="L24" s="28"/>
    </row>
    <row r="25" spans="1:12" ht="12.75" customHeight="1" x14ac:dyDescent="0.2">
      <c r="A25" s="28"/>
      <c r="B25" s="28"/>
      <c r="C25" s="28"/>
      <c r="D25" s="28"/>
      <c r="E25" s="28"/>
      <c r="F25" s="28"/>
      <c r="G25" s="98"/>
      <c r="H25" s="98"/>
      <c r="I25" s="98"/>
      <c r="J25" s="28"/>
      <c r="K25" s="28"/>
      <c r="L25" s="28"/>
    </row>
    <row r="26" spans="1:12" x14ac:dyDescent="0.2">
      <c r="A26" s="28"/>
      <c r="B26" s="28"/>
      <c r="C26" s="28"/>
      <c r="D26" s="28"/>
      <c r="E26" s="28"/>
      <c r="F26" s="28"/>
      <c r="G26" s="98"/>
      <c r="H26" s="98"/>
      <c r="I26" s="98"/>
      <c r="J26" s="28"/>
      <c r="K26" s="28"/>
      <c r="L26" s="28"/>
    </row>
    <row r="27" spans="1:12" ht="12.75" customHeight="1" x14ac:dyDescent="0.2"/>
    <row r="29" spans="1:12" ht="12.75" customHeight="1" x14ac:dyDescent="0.2"/>
    <row r="31" spans="1:12" ht="12.75" customHeight="1" x14ac:dyDescent="0.2"/>
    <row r="33" ht="12.75" customHeight="1" x14ac:dyDescent="0.2"/>
    <row r="35" ht="12.75" customHeight="1" x14ac:dyDescent="0.2"/>
    <row r="37" ht="12.75" customHeight="1" x14ac:dyDescent="0.2"/>
    <row r="39" ht="12.75" customHeight="1" x14ac:dyDescent="0.2"/>
  </sheetData>
  <mergeCells count="14">
    <mergeCell ref="A1:L3"/>
    <mergeCell ref="B6:B7"/>
    <mergeCell ref="C6:C7"/>
    <mergeCell ref="A6:A7"/>
    <mergeCell ref="D6:D7"/>
    <mergeCell ref="E6:E7"/>
    <mergeCell ref="G6:G7"/>
    <mergeCell ref="H6:H7"/>
    <mergeCell ref="I6:I7"/>
    <mergeCell ref="J6:J7"/>
    <mergeCell ref="K6:K7"/>
    <mergeCell ref="L6:L7"/>
    <mergeCell ref="B5:L5"/>
    <mergeCell ref="F6:F7"/>
  </mergeCells>
  <dataValidations count="2">
    <dataValidation type="list" allowBlank="1" showInputMessage="1" showErrorMessage="1" sqref="K8:K26">
      <formula1>"Funcionó, No funcionó"</formula1>
    </dataValidation>
    <dataValidation type="list" allowBlank="1" showInputMessage="1" showErrorMessage="1" sqref="J8:J26">
      <formula1>"Registrada, En proceso, Terminada, Cancelada"</formula1>
    </dataValidation>
  </dataValidations>
  <pageMargins left="0.7" right="0.7" top="0.75" bottom="0.75" header="0.3" footer="0.3"/>
  <pageSetup orientation="portrait" verticalDpi="4294967293" r:id="rId1"/>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Y31"/>
  <sheetViews>
    <sheetView zoomScale="130" zoomScaleNormal="130" workbookViewId="0">
      <selection activeCell="Z10" sqref="Z10"/>
    </sheetView>
  </sheetViews>
  <sheetFormatPr baseColWidth="10" defaultColWidth="11.42578125" defaultRowHeight="12.75" x14ac:dyDescent="0.2"/>
  <cols>
    <col min="4" max="4" width="25.42578125" customWidth="1"/>
    <col min="5" max="5" width="24.42578125" customWidth="1"/>
    <col min="8" max="8" width="12.85546875" customWidth="1"/>
    <col min="9" max="9" width="14.28515625" customWidth="1"/>
    <col min="10" max="10" width="13.28515625" customWidth="1"/>
    <col min="12" max="12" width="12.28515625" bestFit="1" customWidth="1"/>
    <col min="17" max="17" width="14.28515625" customWidth="1"/>
    <col min="18" max="18" width="13" customWidth="1"/>
    <col min="19" max="19" width="16.140625" customWidth="1"/>
    <col min="20" max="20" width="13" customWidth="1"/>
    <col min="21" max="21" width="26.28515625" customWidth="1"/>
    <col min="23" max="23" width="17.7109375" customWidth="1"/>
    <col min="24" max="24" width="19.42578125" customWidth="1"/>
  </cols>
  <sheetData>
    <row r="1" spans="1:25" ht="24" customHeight="1" x14ac:dyDescent="0.2">
      <c r="A1" s="191" t="s">
        <v>10</v>
      </c>
      <c r="B1" s="191"/>
      <c r="C1" s="191"/>
      <c r="D1" s="191"/>
      <c r="E1" s="191"/>
      <c r="F1" s="191"/>
      <c r="G1" s="191"/>
      <c r="H1" s="191"/>
      <c r="I1" s="191"/>
      <c r="J1" s="191"/>
      <c r="K1" s="191"/>
      <c r="L1" s="191"/>
      <c r="M1" s="191"/>
      <c r="N1" s="191"/>
      <c r="O1" s="191"/>
      <c r="P1" s="191"/>
      <c r="Q1" s="191"/>
      <c r="R1" s="191"/>
      <c r="S1" s="191"/>
      <c r="T1" s="191"/>
      <c r="U1" s="191"/>
      <c r="V1" s="191"/>
      <c r="W1" s="191"/>
      <c r="X1" s="191"/>
      <c r="Y1" s="191"/>
    </row>
    <row r="2" spans="1:25" ht="24" customHeight="1" x14ac:dyDescent="0.2">
      <c r="A2" s="191"/>
      <c r="B2" s="191"/>
      <c r="C2" s="191"/>
      <c r="D2" s="191"/>
      <c r="E2" s="191"/>
      <c r="F2" s="191"/>
      <c r="G2" s="191"/>
      <c r="H2" s="191"/>
      <c r="I2" s="191"/>
      <c r="J2" s="191"/>
      <c r="K2" s="191"/>
      <c r="L2" s="191"/>
      <c r="M2" s="191"/>
      <c r="N2" s="191"/>
      <c r="O2" s="191"/>
      <c r="P2" s="191"/>
      <c r="Q2" s="191"/>
      <c r="R2" s="191"/>
      <c r="S2" s="191"/>
      <c r="T2" s="191"/>
      <c r="U2" s="191"/>
      <c r="V2" s="191"/>
      <c r="W2" s="191"/>
      <c r="X2" s="191"/>
      <c r="Y2" s="191"/>
    </row>
    <row r="3" spans="1:25" ht="24" customHeight="1" x14ac:dyDescent="0.2">
      <c r="A3" s="191"/>
      <c r="B3" s="191"/>
      <c r="C3" s="191"/>
      <c r="D3" s="191"/>
      <c r="E3" s="191"/>
      <c r="F3" s="191"/>
      <c r="G3" s="191"/>
      <c r="H3" s="191"/>
      <c r="I3" s="191"/>
      <c r="J3" s="191"/>
      <c r="K3" s="191"/>
      <c r="L3" s="191"/>
      <c r="M3" s="191"/>
      <c r="N3" s="191"/>
      <c r="O3" s="191"/>
      <c r="P3" s="191"/>
      <c r="Q3" s="191"/>
      <c r="R3" s="191"/>
      <c r="S3" s="191"/>
      <c r="T3" s="191"/>
      <c r="U3" s="191"/>
      <c r="V3" s="191"/>
      <c r="W3" s="191"/>
      <c r="X3" s="191"/>
      <c r="Y3" s="191"/>
    </row>
    <row r="5" spans="1:25" x14ac:dyDescent="0.2">
      <c r="A5" s="118"/>
      <c r="B5" s="252" t="s">
        <v>17</v>
      </c>
      <c r="C5" s="252"/>
      <c r="D5" s="252"/>
      <c r="E5" s="252"/>
      <c r="F5" s="252"/>
      <c r="G5" s="252"/>
      <c r="H5" s="252"/>
      <c r="I5" s="252"/>
      <c r="J5" s="252"/>
      <c r="K5" s="252"/>
      <c r="L5" s="252"/>
      <c r="M5" s="252"/>
      <c r="N5" s="252"/>
      <c r="O5" s="252"/>
      <c r="P5" s="252"/>
      <c r="Q5" s="252"/>
      <c r="R5" s="252"/>
      <c r="S5" s="252"/>
      <c r="T5" s="252"/>
      <c r="U5" s="252"/>
      <c r="V5" s="252"/>
      <c r="W5" s="252"/>
      <c r="X5" s="253"/>
    </row>
    <row r="6" spans="1:25" ht="19.5" customHeight="1" x14ac:dyDescent="0.2">
      <c r="A6" s="247" t="s">
        <v>12</v>
      </c>
      <c r="B6" s="247" t="s">
        <v>16</v>
      </c>
      <c r="C6" s="247" t="s">
        <v>125</v>
      </c>
      <c r="D6" s="247" t="s">
        <v>126</v>
      </c>
      <c r="E6" s="247" t="s">
        <v>127</v>
      </c>
      <c r="F6" s="247" t="s">
        <v>14</v>
      </c>
      <c r="G6" s="249" t="s">
        <v>199</v>
      </c>
      <c r="H6" s="250"/>
      <c r="I6" s="250"/>
      <c r="J6" s="251"/>
      <c r="K6" s="249" t="s">
        <v>200</v>
      </c>
      <c r="L6" s="250"/>
      <c r="M6" s="250"/>
      <c r="N6" s="250"/>
      <c r="O6" s="250"/>
      <c r="P6" s="250"/>
      <c r="Q6" s="250"/>
      <c r="R6" s="250"/>
      <c r="S6" s="250"/>
      <c r="T6" s="251"/>
      <c r="U6" s="247" t="s">
        <v>131</v>
      </c>
      <c r="V6" s="247" t="s">
        <v>217</v>
      </c>
      <c r="W6" s="245" t="s">
        <v>132</v>
      </c>
      <c r="X6" s="245" t="s">
        <v>15</v>
      </c>
    </row>
    <row r="7" spans="1:25" ht="33.75" x14ac:dyDescent="0.2">
      <c r="A7" s="248"/>
      <c r="B7" s="248"/>
      <c r="C7" s="248"/>
      <c r="D7" s="248"/>
      <c r="E7" s="248"/>
      <c r="F7" s="248"/>
      <c r="G7" s="5" t="s">
        <v>173</v>
      </c>
      <c r="H7" s="4" t="s">
        <v>128</v>
      </c>
      <c r="I7" s="4" t="s">
        <v>129</v>
      </c>
      <c r="J7" s="4" t="s">
        <v>130</v>
      </c>
      <c r="K7" s="5" t="s">
        <v>209</v>
      </c>
      <c r="L7" s="4" t="s">
        <v>208</v>
      </c>
      <c r="M7" s="5" t="s">
        <v>211</v>
      </c>
      <c r="N7" s="4" t="s">
        <v>210</v>
      </c>
      <c r="O7" s="4" t="s">
        <v>212</v>
      </c>
      <c r="P7" s="4" t="s">
        <v>205</v>
      </c>
      <c r="Q7" s="4" t="s">
        <v>203</v>
      </c>
      <c r="R7" s="4" t="s">
        <v>204</v>
      </c>
      <c r="S7" s="4" t="s">
        <v>206</v>
      </c>
      <c r="T7" s="4" t="s">
        <v>207</v>
      </c>
      <c r="U7" s="248"/>
      <c r="V7" s="248"/>
      <c r="W7" s="246"/>
      <c r="X7" s="246"/>
    </row>
    <row r="8" spans="1:25" x14ac:dyDescent="0.2">
      <c r="A8" s="1"/>
      <c r="B8" s="2"/>
      <c r="C8" s="2"/>
      <c r="D8" s="1"/>
      <c r="E8" s="1"/>
      <c r="F8" s="1"/>
      <c r="G8" s="9">
        <v>8</v>
      </c>
      <c r="H8" s="1">
        <v>15</v>
      </c>
      <c r="I8" s="121">
        <f>((G8-H8)/G8)*-1</f>
        <v>0.875</v>
      </c>
      <c r="J8" s="8" t="str">
        <f>IF(AND(I8&gt;0%,I8&lt;=15%),"Muy bajo",IF(AND(I8&gt;15%,I8&lt;=20%),"Bajo",IF(AND(I8&gt;20%,I8&lt;=30%),"Medio",IF(AND(I8&gt;30%,I8&lt;=75%),"Alto",IF(I8&gt;75%,"Crítico",0)))))</f>
        <v>Crítico</v>
      </c>
      <c r="K8" s="102">
        <v>42055</v>
      </c>
      <c r="L8" s="103">
        <v>42246</v>
      </c>
      <c r="M8" s="102">
        <v>42083</v>
      </c>
      <c r="N8" s="103">
        <v>42277</v>
      </c>
      <c r="O8" s="119">
        <v>240</v>
      </c>
      <c r="P8" s="119">
        <v>38</v>
      </c>
      <c r="Q8" s="121">
        <f>(((ABS(K8-L8))-(ABS(M8-N8)))/(ABS(K8-L8))*-1)/100</f>
        <v>1.5706806282722512E-4</v>
      </c>
      <c r="R8" s="8" t="str">
        <f>IF(AND(Q8&gt;0%,Q8&lt;=15%),"Muy bajo",IF(AND(Q8&gt;15%,Q8&lt;=20%),"Bajo",IF(AND(Q8&gt;20%,Q8&lt;=30%),"Medio",IF(AND(Q8&gt;30%,Q8&lt;=75%),"Alto",IF(Q8&gt;75%,"Crítico",0)))))</f>
        <v>Muy bajo</v>
      </c>
      <c r="S8" s="121">
        <f>P8/O8</f>
        <v>0.15833333333333333</v>
      </c>
      <c r="T8" s="8" t="str">
        <f>IF(AND(S8&gt;0%,S8&lt;=5%),"Muy bajo",IF(AND(S8&gt;5%,S8&lt;=10%),"Bajo",IF(AND(S8&gt;10%,S8&lt;=15%),"Medio",IF(AND(S8&gt;15%,S8&lt;=40%),"Alto",IF(S8&gt;40%,"Crítico",0)))))</f>
        <v>Alto</v>
      </c>
      <c r="U8" s="1"/>
      <c r="V8" s="1"/>
      <c r="W8" s="6"/>
      <c r="X8" s="7"/>
    </row>
    <row r="9" spans="1:25" x14ac:dyDescent="0.2">
      <c r="A9" s="7"/>
      <c r="B9" s="2"/>
      <c r="C9" s="2"/>
      <c r="D9" s="7"/>
      <c r="E9" s="7"/>
      <c r="F9" s="7"/>
      <c r="G9" s="10"/>
      <c r="H9" s="7"/>
      <c r="I9" s="121" t="e">
        <f t="shared" ref="I9:I29" si="0">((G9-H9)/G9)*-1</f>
        <v>#DIV/0!</v>
      </c>
      <c r="J9" s="8" t="e">
        <f t="shared" ref="J9:J29" si="1">IF(AND(I9&gt;0%,I9&lt;=15%),"Muy bajo",IF(AND(I9&gt;15%,I9&lt;=20%),"Bajo",IF(AND(I9&gt;20%,I9&lt;=30%),"Medio",IF(AND(I9&gt;30%,I9&lt;=75%),"Alto",IF(I9&gt;75%,"Crítico",0)))))</f>
        <v>#DIV/0!</v>
      </c>
      <c r="K9" s="104"/>
      <c r="L9" s="105"/>
      <c r="M9" s="104"/>
      <c r="N9" s="105"/>
      <c r="O9" s="120"/>
      <c r="P9" s="120"/>
      <c r="Q9" s="121" t="e">
        <f t="shared" ref="Q9:Q29" si="2">(((ABS(K9-L9))-(ABS(M9-N9)))/(ABS(K9-L9))*-1)/100</f>
        <v>#DIV/0!</v>
      </c>
      <c r="R9" s="8" t="e">
        <f t="shared" ref="R9:R29" si="3">IF(AND(Q9&gt;0%,Q9&lt;=15%),"Muy bajo",IF(AND(Q9&gt;15%,Q9&lt;=20%),"Bajo",IF(AND(Q9&gt;20%,Q9&lt;=30%),"Medio",IF(AND(Q9&gt;30%,Q9&lt;=75%),"Alto",IF(Q9&gt;75%,"Crítico",0)))))</f>
        <v>#DIV/0!</v>
      </c>
      <c r="S9" s="121" t="e">
        <f t="shared" ref="S9:S29" si="4">P9/O9</f>
        <v>#DIV/0!</v>
      </c>
      <c r="T9" s="8" t="e">
        <f t="shared" ref="T9:T29" si="5">IF(AND(S9&gt;0%,S9&lt;=5%),"Muy bajo",IF(AND(S9&gt;5%,S9&lt;=10%),"Bajo",IF(AND(S9&gt;10%,S9&lt;=15%),"Medio",IF(AND(S9&gt;15%,S9&lt;=40%),"Alto",IF(S9&gt;40%,"Crítico",0)))))</f>
        <v>#DIV/0!</v>
      </c>
      <c r="U9" s="7"/>
      <c r="V9" s="1"/>
      <c r="W9" s="6"/>
      <c r="X9" s="7"/>
    </row>
    <row r="10" spans="1:25" x14ac:dyDescent="0.2">
      <c r="A10" s="7"/>
      <c r="B10" s="2"/>
      <c r="C10" s="2"/>
      <c r="D10" s="7"/>
      <c r="E10" s="7"/>
      <c r="F10" s="7"/>
      <c r="G10" s="10"/>
      <c r="H10" s="7"/>
      <c r="I10" s="121" t="e">
        <f t="shared" si="0"/>
        <v>#DIV/0!</v>
      </c>
      <c r="J10" s="8" t="e">
        <f t="shared" si="1"/>
        <v>#DIV/0!</v>
      </c>
      <c r="K10" s="104"/>
      <c r="L10" s="105"/>
      <c r="M10" s="104"/>
      <c r="N10" s="105"/>
      <c r="O10" s="120"/>
      <c r="P10" s="120"/>
      <c r="Q10" s="121" t="e">
        <f t="shared" si="2"/>
        <v>#DIV/0!</v>
      </c>
      <c r="R10" s="8" t="e">
        <f t="shared" si="3"/>
        <v>#DIV/0!</v>
      </c>
      <c r="S10" s="121" t="e">
        <f t="shared" si="4"/>
        <v>#DIV/0!</v>
      </c>
      <c r="T10" s="8" t="e">
        <f t="shared" si="5"/>
        <v>#DIV/0!</v>
      </c>
      <c r="U10" s="7"/>
      <c r="V10" s="1"/>
      <c r="W10" s="6"/>
      <c r="X10" s="7"/>
    </row>
    <row r="11" spans="1:25" x14ac:dyDescent="0.2">
      <c r="A11" s="7"/>
      <c r="B11" s="2"/>
      <c r="C11" s="2"/>
      <c r="D11" s="7"/>
      <c r="E11" s="7"/>
      <c r="F11" s="7"/>
      <c r="G11" s="10"/>
      <c r="H11" s="7"/>
      <c r="I11" s="121" t="e">
        <f t="shared" si="0"/>
        <v>#DIV/0!</v>
      </c>
      <c r="J11" s="8" t="e">
        <f t="shared" si="1"/>
        <v>#DIV/0!</v>
      </c>
      <c r="K11" s="104"/>
      <c r="L11" s="105"/>
      <c r="M11" s="104"/>
      <c r="N11" s="105"/>
      <c r="O11" s="120"/>
      <c r="P11" s="120"/>
      <c r="Q11" s="121" t="e">
        <f t="shared" si="2"/>
        <v>#DIV/0!</v>
      </c>
      <c r="R11" s="8" t="e">
        <f t="shared" si="3"/>
        <v>#DIV/0!</v>
      </c>
      <c r="S11" s="121" t="e">
        <f t="shared" si="4"/>
        <v>#DIV/0!</v>
      </c>
      <c r="T11" s="8" t="e">
        <f t="shared" si="5"/>
        <v>#DIV/0!</v>
      </c>
      <c r="U11" s="7"/>
      <c r="V11" s="1"/>
      <c r="W11" s="6"/>
      <c r="X11" s="7"/>
    </row>
    <row r="12" spans="1:25" x14ac:dyDescent="0.2">
      <c r="A12" s="7"/>
      <c r="B12" s="2"/>
      <c r="C12" s="2"/>
      <c r="D12" s="7"/>
      <c r="E12" s="7"/>
      <c r="F12" s="7"/>
      <c r="G12" s="10"/>
      <c r="H12" s="7"/>
      <c r="I12" s="121" t="e">
        <f t="shared" si="0"/>
        <v>#DIV/0!</v>
      </c>
      <c r="J12" s="8" t="e">
        <f t="shared" si="1"/>
        <v>#DIV/0!</v>
      </c>
      <c r="K12" s="104"/>
      <c r="L12" s="105"/>
      <c r="M12" s="104"/>
      <c r="N12" s="105"/>
      <c r="O12" s="120"/>
      <c r="P12" s="120"/>
      <c r="Q12" s="121" t="e">
        <f t="shared" si="2"/>
        <v>#DIV/0!</v>
      </c>
      <c r="R12" s="8" t="e">
        <f t="shared" si="3"/>
        <v>#DIV/0!</v>
      </c>
      <c r="S12" s="121" t="e">
        <f t="shared" si="4"/>
        <v>#DIV/0!</v>
      </c>
      <c r="T12" s="8" t="e">
        <f t="shared" si="5"/>
        <v>#DIV/0!</v>
      </c>
      <c r="U12" s="7"/>
      <c r="V12" s="1"/>
      <c r="W12" s="6"/>
      <c r="X12" s="7"/>
    </row>
    <row r="13" spans="1:25" x14ac:dyDescent="0.2">
      <c r="A13" s="7"/>
      <c r="B13" s="2"/>
      <c r="C13" s="2"/>
      <c r="D13" s="7"/>
      <c r="E13" s="7"/>
      <c r="F13" s="7"/>
      <c r="G13" s="10"/>
      <c r="H13" s="7"/>
      <c r="I13" s="121" t="e">
        <f t="shared" si="0"/>
        <v>#DIV/0!</v>
      </c>
      <c r="J13" s="8" t="e">
        <f t="shared" si="1"/>
        <v>#DIV/0!</v>
      </c>
      <c r="K13" s="104"/>
      <c r="L13" s="105"/>
      <c r="M13" s="104"/>
      <c r="N13" s="105"/>
      <c r="O13" s="120"/>
      <c r="P13" s="120"/>
      <c r="Q13" s="121" t="e">
        <f t="shared" si="2"/>
        <v>#DIV/0!</v>
      </c>
      <c r="R13" s="8" t="e">
        <f t="shared" si="3"/>
        <v>#DIV/0!</v>
      </c>
      <c r="S13" s="121" t="e">
        <f t="shared" si="4"/>
        <v>#DIV/0!</v>
      </c>
      <c r="T13" s="8" t="e">
        <f t="shared" si="5"/>
        <v>#DIV/0!</v>
      </c>
      <c r="U13" s="7"/>
      <c r="V13" s="1"/>
      <c r="W13" s="6"/>
      <c r="X13" s="7"/>
    </row>
    <row r="14" spans="1:25" x14ac:dyDescent="0.2">
      <c r="A14" s="7"/>
      <c r="B14" s="2"/>
      <c r="C14" s="2"/>
      <c r="D14" s="7"/>
      <c r="E14" s="7"/>
      <c r="F14" s="7"/>
      <c r="G14" s="10"/>
      <c r="H14" s="7"/>
      <c r="I14" s="121" t="e">
        <f t="shared" si="0"/>
        <v>#DIV/0!</v>
      </c>
      <c r="J14" s="8" t="e">
        <f t="shared" si="1"/>
        <v>#DIV/0!</v>
      </c>
      <c r="K14" s="104"/>
      <c r="L14" s="105"/>
      <c r="M14" s="104"/>
      <c r="N14" s="105"/>
      <c r="O14" s="120"/>
      <c r="P14" s="120"/>
      <c r="Q14" s="121" t="e">
        <f t="shared" si="2"/>
        <v>#DIV/0!</v>
      </c>
      <c r="R14" s="8" t="e">
        <f t="shared" si="3"/>
        <v>#DIV/0!</v>
      </c>
      <c r="S14" s="121" t="e">
        <f t="shared" si="4"/>
        <v>#DIV/0!</v>
      </c>
      <c r="T14" s="8" t="e">
        <f t="shared" si="5"/>
        <v>#DIV/0!</v>
      </c>
      <c r="U14" s="7"/>
      <c r="V14" s="1"/>
      <c r="W14" s="6"/>
      <c r="X14" s="7"/>
    </row>
    <row r="15" spans="1:25" x14ac:dyDescent="0.2">
      <c r="A15" s="7"/>
      <c r="B15" s="2"/>
      <c r="C15" s="2"/>
      <c r="D15" s="7"/>
      <c r="E15" s="7"/>
      <c r="F15" s="7"/>
      <c r="G15" s="10"/>
      <c r="H15" s="7"/>
      <c r="I15" s="121" t="e">
        <f t="shared" si="0"/>
        <v>#DIV/0!</v>
      </c>
      <c r="J15" s="8" t="e">
        <f t="shared" si="1"/>
        <v>#DIV/0!</v>
      </c>
      <c r="K15" s="104"/>
      <c r="L15" s="105"/>
      <c r="M15" s="104"/>
      <c r="N15" s="105"/>
      <c r="O15" s="120"/>
      <c r="P15" s="120"/>
      <c r="Q15" s="121" t="e">
        <f t="shared" si="2"/>
        <v>#DIV/0!</v>
      </c>
      <c r="R15" s="8" t="e">
        <f t="shared" si="3"/>
        <v>#DIV/0!</v>
      </c>
      <c r="S15" s="121" t="e">
        <f t="shared" si="4"/>
        <v>#DIV/0!</v>
      </c>
      <c r="T15" s="8" t="e">
        <f t="shared" si="5"/>
        <v>#DIV/0!</v>
      </c>
      <c r="U15" s="7"/>
      <c r="V15" s="1"/>
      <c r="W15" s="6"/>
      <c r="X15" s="7"/>
    </row>
    <row r="16" spans="1:25" x14ac:dyDescent="0.2">
      <c r="A16" s="7"/>
      <c r="B16" s="2"/>
      <c r="C16" s="2"/>
      <c r="D16" s="7"/>
      <c r="E16" s="7"/>
      <c r="F16" s="7"/>
      <c r="G16" s="10"/>
      <c r="H16" s="7"/>
      <c r="I16" s="121" t="e">
        <f t="shared" si="0"/>
        <v>#DIV/0!</v>
      </c>
      <c r="J16" s="8" t="e">
        <f t="shared" si="1"/>
        <v>#DIV/0!</v>
      </c>
      <c r="K16" s="104"/>
      <c r="L16" s="105"/>
      <c r="M16" s="104"/>
      <c r="N16" s="105"/>
      <c r="O16" s="120"/>
      <c r="P16" s="120"/>
      <c r="Q16" s="121" t="e">
        <f t="shared" si="2"/>
        <v>#DIV/0!</v>
      </c>
      <c r="R16" s="8" t="e">
        <f t="shared" si="3"/>
        <v>#DIV/0!</v>
      </c>
      <c r="S16" s="121" t="e">
        <f t="shared" si="4"/>
        <v>#DIV/0!</v>
      </c>
      <c r="T16" s="8" t="e">
        <f t="shared" si="5"/>
        <v>#DIV/0!</v>
      </c>
      <c r="U16" s="7"/>
      <c r="V16" s="1"/>
      <c r="W16" s="6"/>
      <c r="X16" s="7"/>
    </row>
    <row r="17" spans="1:24" x14ac:dyDescent="0.2">
      <c r="A17" s="7"/>
      <c r="B17" s="2"/>
      <c r="C17" s="2"/>
      <c r="D17" s="7"/>
      <c r="E17" s="7"/>
      <c r="F17" s="7"/>
      <c r="G17" s="10"/>
      <c r="H17" s="7"/>
      <c r="I17" s="121" t="e">
        <f t="shared" si="0"/>
        <v>#DIV/0!</v>
      </c>
      <c r="J17" s="8" t="e">
        <f t="shared" si="1"/>
        <v>#DIV/0!</v>
      </c>
      <c r="K17" s="104"/>
      <c r="L17" s="105"/>
      <c r="M17" s="104"/>
      <c r="N17" s="105"/>
      <c r="O17" s="120"/>
      <c r="P17" s="120"/>
      <c r="Q17" s="121" t="e">
        <f t="shared" si="2"/>
        <v>#DIV/0!</v>
      </c>
      <c r="R17" s="8" t="e">
        <f t="shared" si="3"/>
        <v>#DIV/0!</v>
      </c>
      <c r="S17" s="121" t="e">
        <f t="shared" si="4"/>
        <v>#DIV/0!</v>
      </c>
      <c r="T17" s="8" t="e">
        <f t="shared" si="5"/>
        <v>#DIV/0!</v>
      </c>
      <c r="U17" s="7"/>
      <c r="V17" s="1"/>
      <c r="W17" s="6"/>
      <c r="X17" s="7"/>
    </row>
    <row r="18" spans="1:24" x14ac:dyDescent="0.2">
      <c r="A18" s="7"/>
      <c r="B18" s="2"/>
      <c r="C18" s="2"/>
      <c r="D18" s="7"/>
      <c r="E18" s="7"/>
      <c r="F18" s="7"/>
      <c r="G18" s="10"/>
      <c r="H18" s="7"/>
      <c r="I18" s="121" t="e">
        <f t="shared" si="0"/>
        <v>#DIV/0!</v>
      </c>
      <c r="J18" s="8" t="e">
        <f t="shared" si="1"/>
        <v>#DIV/0!</v>
      </c>
      <c r="K18" s="104"/>
      <c r="L18" s="105"/>
      <c r="M18" s="104"/>
      <c r="N18" s="105"/>
      <c r="O18" s="120"/>
      <c r="P18" s="120"/>
      <c r="Q18" s="121" t="e">
        <f t="shared" si="2"/>
        <v>#DIV/0!</v>
      </c>
      <c r="R18" s="8" t="e">
        <f t="shared" si="3"/>
        <v>#DIV/0!</v>
      </c>
      <c r="S18" s="121" t="e">
        <f t="shared" si="4"/>
        <v>#DIV/0!</v>
      </c>
      <c r="T18" s="8" t="e">
        <f t="shared" si="5"/>
        <v>#DIV/0!</v>
      </c>
      <c r="U18" s="7"/>
      <c r="V18" s="1"/>
      <c r="W18" s="6"/>
      <c r="X18" s="7"/>
    </row>
    <row r="19" spans="1:24" x14ac:dyDescent="0.2">
      <c r="A19" s="7"/>
      <c r="B19" s="2"/>
      <c r="C19" s="2"/>
      <c r="D19" s="7"/>
      <c r="E19" s="7"/>
      <c r="F19" s="7"/>
      <c r="G19" s="10"/>
      <c r="H19" s="7"/>
      <c r="I19" s="121" t="e">
        <f t="shared" si="0"/>
        <v>#DIV/0!</v>
      </c>
      <c r="J19" s="8" t="e">
        <f t="shared" si="1"/>
        <v>#DIV/0!</v>
      </c>
      <c r="K19" s="104"/>
      <c r="L19" s="105"/>
      <c r="M19" s="104"/>
      <c r="N19" s="105"/>
      <c r="O19" s="120"/>
      <c r="P19" s="120"/>
      <c r="Q19" s="121" t="e">
        <f t="shared" si="2"/>
        <v>#DIV/0!</v>
      </c>
      <c r="R19" s="8" t="e">
        <f t="shared" si="3"/>
        <v>#DIV/0!</v>
      </c>
      <c r="S19" s="121" t="e">
        <f t="shared" si="4"/>
        <v>#DIV/0!</v>
      </c>
      <c r="T19" s="8" t="e">
        <f t="shared" si="5"/>
        <v>#DIV/0!</v>
      </c>
      <c r="U19" s="7"/>
      <c r="V19" s="1"/>
      <c r="W19" s="6"/>
      <c r="X19" s="7"/>
    </row>
    <row r="20" spans="1:24" x14ac:dyDescent="0.2">
      <c r="A20" s="7"/>
      <c r="B20" s="2"/>
      <c r="C20" s="2"/>
      <c r="D20" s="7"/>
      <c r="E20" s="7"/>
      <c r="F20" s="7"/>
      <c r="G20" s="10"/>
      <c r="H20" s="7"/>
      <c r="I20" s="121" t="e">
        <f t="shared" si="0"/>
        <v>#DIV/0!</v>
      </c>
      <c r="J20" s="8" t="e">
        <f t="shared" si="1"/>
        <v>#DIV/0!</v>
      </c>
      <c r="K20" s="104"/>
      <c r="L20" s="105"/>
      <c r="M20" s="104"/>
      <c r="N20" s="105"/>
      <c r="O20" s="120"/>
      <c r="P20" s="120"/>
      <c r="Q20" s="121" t="e">
        <f t="shared" si="2"/>
        <v>#DIV/0!</v>
      </c>
      <c r="R20" s="8" t="e">
        <f t="shared" si="3"/>
        <v>#DIV/0!</v>
      </c>
      <c r="S20" s="121" t="e">
        <f t="shared" si="4"/>
        <v>#DIV/0!</v>
      </c>
      <c r="T20" s="8" t="e">
        <f t="shared" si="5"/>
        <v>#DIV/0!</v>
      </c>
      <c r="U20" s="7"/>
      <c r="V20" s="1"/>
      <c r="W20" s="6"/>
      <c r="X20" s="7"/>
    </row>
    <row r="21" spans="1:24" x14ac:dyDescent="0.2">
      <c r="A21" s="7"/>
      <c r="B21" s="2"/>
      <c r="C21" s="2"/>
      <c r="D21" s="7"/>
      <c r="E21" s="7"/>
      <c r="F21" s="7"/>
      <c r="G21" s="10"/>
      <c r="H21" s="7"/>
      <c r="I21" s="121" t="e">
        <f t="shared" si="0"/>
        <v>#DIV/0!</v>
      </c>
      <c r="J21" s="8" t="e">
        <f t="shared" si="1"/>
        <v>#DIV/0!</v>
      </c>
      <c r="K21" s="104"/>
      <c r="L21" s="105"/>
      <c r="M21" s="104"/>
      <c r="N21" s="105"/>
      <c r="O21" s="120"/>
      <c r="P21" s="120"/>
      <c r="Q21" s="121" t="e">
        <f t="shared" si="2"/>
        <v>#DIV/0!</v>
      </c>
      <c r="R21" s="8" t="e">
        <f t="shared" si="3"/>
        <v>#DIV/0!</v>
      </c>
      <c r="S21" s="121" t="e">
        <f t="shared" si="4"/>
        <v>#DIV/0!</v>
      </c>
      <c r="T21" s="8" t="e">
        <f t="shared" si="5"/>
        <v>#DIV/0!</v>
      </c>
      <c r="U21" s="7"/>
      <c r="V21" s="1"/>
      <c r="W21" s="6"/>
      <c r="X21" s="7"/>
    </row>
    <row r="22" spans="1:24" x14ac:dyDescent="0.2">
      <c r="A22" s="7"/>
      <c r="B22" s="2"/>
      <c r="C22" s="2"/>
      <c r="D22" s="7"/>
      <c r="E22" s="7"/>
      <c r="F22" s="7"/>
      <c r="G22" s="10"/>
      <c r="H22" s="7"/>
      <c r="I22" s="121" t="e">
        <f t="shared" si="0"/>
        <v>#DIV/0!</v>
      </c>
      <c r="J22" s="8" t="e">
        <f t="shared" si="1"/>
        <v>#DIV/0!</v>
      </c>
      <c r="K22" s="104"/>
      <c r="L22" s="105"/>
      <c r="M22" s="104"/>
      <c r="N22" s="105"/>
      <c r="O22" s="120"/>
      <c r="P22" s="120"/>
      <c r="Q22" s="121" t="e">
        <f t="shared" si="2"/>
        <v>#DIV/0!</v>
      </c>
      <c r="R22" s="8" t="e">
        <f t="shared" si="3"/>
        <v>#DIV/0!</v>
      </c>
      <c r="S22" s="121" t="e">
        <f t="shared" si="4"/>
        <v>#DIV/0!</v>
      </c>
      <c r="T22" s="8" t="e">
        <f t="shared" si="5"/>
        <v>#DIV/0!</v>
      </c>
      <c r="U22" s="7"/>
      <c r="V22" s="1"/>
      <c r="W22" s="6"/>
      <c r="X22" s="7"/>
    </row>
    <row r="23" spans="1:24" x14ac:dyDescent="0.2">
      <c r="A23" s="7"/>
      <c r="B23" s="2"/>
      <c r="C23" s="2"/>
      <c r="D23" s="7"/>
      <c r="E23" s="7"/>
      <c r="F23" s="7"/>
      <c r="G23" s="10"/>
      <c r="H23" s="7"/>
      <c r="I23" s="121" t="e">
        <f t="shared" si="0"/>
        <v>#DIV/0!</v>
      </c>
      <c r="J23" s="8" t="e">
        <f t="shared" si="1"/>
        <v>#DIV/0!</v>
      </c>
      <c r="K23" s="104"/>
      <c r="L23" s="105"/>
      <c r="M23" s="104"/>
      <c r="N23" s="105"/>
      <c r="O23" s="120"/>
      <c r="P23" s="120"/>
      <c r="Q23" s="121" t="e">
        <f t="shared" si="2"/>
        <v>#DIV/0!</v>
      </c>
      <c r="R23" s="8" t="e">
        <f t="shared" si="3"/>
        <v>#DIV/0!</v>
      </c>
      <c r="S23" s="121" t="e">
        <f t="shared" si="4"/>
        <v>#DIV/0!</v>
      </c>
      <c r="T23" s="8" t="e">
        <f t="shared" si="5"/>
        <v>#DIV/0!</v>
      </c>
      <c r="U23" s="7"/>
      <c r="V23" s="1"/>
      <c r="W23" s="6"/>
      <c r="X23" s="7"/>
    </row>
    <row r="24" spans="1:24" x14ac:dyDescent="0.2">
      <c r="A24" s="7"/>
      <c r="B24" s="2"/>
      <c r="C24" s="2"/>
      <c r="D24" s="7"/>
      <c r="E24" s="7"/>
      <c r="F24" s="7"/>
      <c r="G24" s="10"/>
      <c r="H24" s="7"/>
      <c r="I24" s="121" t="e">
        <f t="shared" si="0"/>
        <v>#DIV/0!</v>
      </c>
      <c r="J24" s="8" t="e">
        <f t="shared" si="1"/>
        <v>#DIV/0!</v>
      </c>
      <c r="K24" s="104"/>
      <c r="L24" s="105"/>
      <c r="M24" s="104"/>
      <c r="N24" s="105"/>
      <c r="O24" s="120"/>
      <c r="P24" s="120"/>
      <c r="Q24" s="121" t="e">
        <f t="shared" si="2"/>
        <v>#DIV/0!</v>
      </c>
      <c r="R24" s="8" t="e">
        <f t="shared" si="3"/>
        <v>#DIV/0!</v>
      </c>
      <c r="S24" s="121" t="e">
        <f t="shared" si="4"/>
        <v>#DIV/0!</v>
      </c>
      <c r="T24" s="8" t="e">
        <f t="shared" si="5"/>
        <v>#DIV/0!</v>
      </c>
      <c r="U24" s="7"/>
      <c r="V24" s="1"/>
      <c r="W24" s="6"/>
      <c r="X24" s="7"/>
    </row>
    <row r="25" spans="1:24" x14ac:dyDescent="0.2">
      <c r="A25" s="7"/>
      <c r="B25" s="2"/>
      <c r="C25" s="2"/>
      <c r="D25" s="7"/>
      <c r="E25" s="7"/>
      <c r="F25" s="7"/>
      <c r="G25" s="10"/>
      <c r="H25" s="7"/>
      <c r="I25" s="121" t="e">
        <f t="shared" si="0"/>
        <v>#DIV/0!</v>
      </c>
      <c r="J25" s="8" t="e">
        <f t="shared" si="1"/>
        <v>#DIV/0!</v>
      </c>
      <c r="K25" s="104"/>
      <c r="L25" s="105"/>
      <c r="M25" s="104"/>
      <c r="N25" s="105"/>
      <c r="O25" s="120"/>
      <c r="P25" s="120"/>
      <c r="Q25" s="121" t="e">
        <f t="shared" si="2"/>
        <v>#DIV/0!</v>
      </c>
      <c r="R25" s="8" t="e">
        <f t="shared" si="3"/>
        <v>#DIV/0!</v>
      </c>
      <c r="S25" s="121" t="e">
        <f t="shared" si="4"/>
        <v>#DIV/0!</v>
      </c>
      <c r="T25" s="8" t="e">
        <f t="shared" si="5"/>
        <v>#DIV/0!</v>
      </c>
      <c r="U25" s="7"/>
      <c r="V25" s="1"/>
      <c r="W25" s="6"/>
      <c r="X25" s="7"/>
    </row>
    <row r="26" spans="1:24" x14ac:dyDescent="0.2">
      <c r="A26" s="7"/>
      <c r="B26" s="2"/>
      <c r="C26" s="2"/>
      <c r="D26" s="7"/>
      <c r="E26" s="7"/>
      <c r="F26" s="7"/>
      <c r="G26" s="10"/>
      <c r="H26" s="7"/>
      <c r="I26" s="121" t="e">
        <f t="shared" si="0"/>
        <v>#DIV/0!</v>
      </c>
      <c r="J26" s="8" t="e">
        <f t="shared" si="1"/>
        <v>#DIV/0!</v>
      </c>
      <c r="K26" s="104"/>
      <c r="L26" s="105"/>
      <c r="M26" s="104"/>
      <c r="N26" s="105"/>
      <c r="O26" s="120"/>
      <c r="P26" s="120"/>
      <c r="Q26" s="121" t="e">
        <f t="shared" si="2"/>
        <v>#DIV/0!</v>
      </c>
      <c r="R26" s="8" t="e">
        <f t="shared" si="3"/>
        <v>#DIV/0!</v>
      </c>
      <c r="S26" s="121" t="e">
        <f t="shared" si="4"/>
        <v>#DIV/0!</v>
      </c>
      <c r="T26" s="8" t="e">
        <f t="shared" si="5"/>
        <v>#DIV/0!</v>
      </c>
      <c r="U26" s="7"/>
      <c r="V26" s="1"/>
      <c r="W26" s="6"/>
      <c r="X26" s="7"/>
    </row>
    <row r="27" spans="1:24" x14ac:dyDescent="0.2">
      <c r="A27" s="7"/>
      <c r="B27" s="2"/>
      <c r="C27" s="2"/>
      <c r="D27" s="7"/>
      <c r="E27" s="7"/>
      <c r="F27" s="7"/>
      <c r="G27" s="10"/>
      <c r="H27" s="7"/>
      <c r="I27" s="121" t="e">
        <f t="shared" si="0"/>
        <v>#DIV/0!</v>
      </c>
      <c r="J27" s="8" t="e">
        <f t="shared" si="1"/>
        <v>#DIV/0!</v>
      </c>
      <c r="K27" s="104"/>
      <c r="L27" s="105"/>
      <c r="M27" s="104"/>
      <c r="N27" s="105"/>
      <c r="O27" s="120"/>
      <c r="P27" s="120"/>
      <c r="Q27" s="121" t="e">
        <f t="shared" si="2"/>
        <v>#DIV/0!</v>
      </c>
      <c r="R27" s="8" t="e">
        <f t="shared" si="3"/>
        <v>#DIV/0!</v>
      </c>
      <c r="S27" s="121" t="e">
        <f t="shared" si="4"/>
        <v>#DIV/0!</v>
      </c>
      <c r="T27" s="8" t="e">
        <f t="shared" si="5"/>
        <v>#DIV/0!</v>
      </c>
      <c r="U27" s="7"/>
      <c r="V27" s="1"/>
      <c r="W27" s="6"/>
      <c r="X27" s="7"/>
    </row>
    <row r="28" spans="1:24" x14ac:dyDescent="0.2">
      <c r="A28" s="7"/>
      <c r="B28" s="2"/>
      <c r="C28" s="2"/>
      <c r="D28" s="7"/>
      <c r="E28" s="7"/>
      <c r="F28" s="7"/>
      <c r="G28" s="10"/>
      <c r="H28" s="7"/>
      <c r="I28" s="121" t="e">
        <f t="shared" si="0"/>
        <v>#DIV/0!</v>
      </c>
      <c r="J28" s="8" t="e">
        <f t="shared" si="1"/>
        <v>#DIV/0!</v>
      </c>
      <c r="K28" s="104"/>
      <c r="L28" s="105"/>
      <c r="M28" s="104"/>
      <c r="N28" s="105"/>
      <c r="O28" s="120"/>
      <c r="P28" s="120"/>
      <c r="Q28" s="121" t="e">
        <f t="shared" si="2"/>
        <v>#DIV/0!</v>
      </c>
      <c r="R28" s="8" t="e">
        <f t="shared" si="3"/>
        <v>#DIV/0!</v>
      </c>
      <c r="S28" s="121" t="e">
        <f t="shared" si="4"/>
        <v>#DIV/0!</v>
      </c>
      <c r="T28" s="8" t="e">
        <f t="shared" si="5"/>
        <v>#DIV/0!</v>
      </c>
      <c r="U28" s="7"/>
      <c r="V28" s="1"/>
      <c r="W28" s="6"/>
      <c r="X28" s="7"/>
    </row>
    <row r="29" spans="1:24" x14ac:dyDescent="0.2">
      <c r="A29" s="7"/>
      <c r="B29" s="2"/>
      <c r="C29" s="2"/>
      <c r="D29" s="7"/>
      <c r="E29" s="7"/>
      <c r="F29" s="7"/>
      <c r="G29" s="10"/>
      <c r="H29" s="7"/>
      <c r="I29" s="121" t="e">
        <f t="shared" si="0"/>
        <v>#DIV/0!</v>
      </c>
      <c r="J29" s="8" t="e">
        <f t="shared" si="1"/>
        <v>#DIV/0!</v>
      </c>
      <c r="K29" s="104"/>
      <c r="L29" s="105"/>
      <c r="M29" s="104"/>
      <c r="N29" s="105"/>
      <c r="O29" s="120"/>
      <c r="P29" s="120"/>
      <c r="Q29" s="121" t="e">
        <f t="shared" si="2"/>
        <v>#DIV/0!</v>
      </c>
      <c r="R29" s="8" t="e">
        <f t="shared" si="3"/>
        <v>#DIV/0!</v>
      </c>
      <c r="S29" s="121" t="e">
        <f t="shared" si="4"/>
        <v>#DIV/0!</v>
      </c>
      <c r="T29" s="8" t="e">
        <f t="shared" si="5"/>
        <v>#DIV/0!</v>
      </c>
      <c r="U29" s="7"/>
      <c r="V29" s="1"/>
      <c r="W29" s="6"/>
      <c r="X29" s="7"/>
    </row>
    <row r="31" spans="1:24" x14ac:dyDescent="0.2">
      <c r="Q31" s="106"/>
      <c r="R31" s="106"/>
      <c r="S31" s="106"/>
      <c r="T31" s="106"/>
    </row>
  </sheetData>
  <mergeCells count="14">
    <mergeCell ref="A1:Y3"/>
    <mergeCell ref="X6:X7"/>
    <mergeCell ref="A6:A7"/>
    <mergeCell ref="B6:B7"/>
    <mergeCell ref="C6:C7"/>
    <mergeCell ref="D6:D7"/>
    <mergeCell ref="E6:E7"/>
    <mergeCell ref="F6:F7"/>
    <mergeCell ref="G6:J6"/>
    <mergeCell ref="U6:U7"/>
    <mergeCell ref="V6:V7"/>
    <mergeCell ref="W6:W7"/>
    <mergeCell ref="B5:X5"/>
    <mergeCell ref="K6:T6"/>
  </mergeCells>
  <conditionalFormatting sqref="J8:J29">
    <cfRule type="cellIs" dxfId="40" priority="11" operator="equal">
      <formula>"Crítico"</formula>
    </cfRule>
    <cfRule type="cellIs" dxfId="39" priority="12" operator="equal">
      <formula>"Alto"</formula>
    </cfRule>
    <cfRule type="cellIs" dxfId="38" priority="13" operator="equal">
      <formula>"Medio"</formula>
    </cfRule>
    <cfRule type="cellIs" dxfId="37" priority="14" operator="equal">
      <formula>"Bajo"</formula>
    </cfRule>
    <cfRule type="cellIs" dxfId="36" priority="15" operator="equal">
      <formula>"Muy bajo"</formula>
    </cfRule>
  </conditionalFormatting>
  <conditionalFormatting sqref="R8:R29">
    <cfRule type="cellIs" dxfId="35" priority="6" operator="equal">
      <formula>"Crítico"</formula>
    </cfRule>
    <cfRule type="cellIs" dxfId="34" priority="7" operator="equal">
      <formula>"Alto"</formula>
    </cfRule>
    <cfRule type="cellIs" dxfId="33" priority="8" operator="equal">
      <formula>"Medio"</formula>
    </cfRule>
    <cfRule type="cellIs" dxfId="32" priority="9" operator="equal">
      <formula>"Bajo"</formula>
    </cfRule>
    <cfRule type="cellIs" dxfId="31" priority="10" operator="equal">
      <formula>"Muy bajo"</formula>
    </cfRule>
  </conditionalFormatting>
  <conditionalFormatting sqref="T8:T29">
    <cfRule type="cellIs" dxfId="30" priority="1" operator="equal">
      <formula>"Crítico"</formula>
    </cfRule>
    <cfRule type="cellIs" dxfId="29" priority="2" operator="equal">
      <formula>"Alto"</formula>
    </cfRule>
    <cfRule type="cellIs" dxfId="28" priority="3" operator="equal">
      <formula>"Medio"</formula>
    </cfRule>
    <cfRule type="cellIs" dxfId="27" priority="4" operator="equal">
      <formula>"Bajo"</formula>
    </cfRule>
    <cfRule type="cellIs" dxfId="26" priority="5" operator="equal">
      <formula>"Muy bajo"</formula>
    </cfRule>
  </conditionalFormatting>
  <dataValidations count="2">
    <dataValidation type="list" allowBlank="1" showInputMessage="1" showErrorMessage="1" sqref="B8:B29">
      <formula1>"Interno, Externo"</formula1>
    </dataValidation>
    <dataValidation type="list" allowBlank="1" showInputMessage="1" showErrorMessage="1" sqref="V8:V29">
      <formula1>"En corrección, Cerrada, Cancelada"</formula1>
    </dataValidation>
  </dataValidations>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G29"/>
  <sheetViews>
    <sheetView zoomScale="130" zoomScaleNormal="130" workbookViewId="0">
      <selection activeCell="A10" sqref="A10"/>
    </sheetView>
  </sheetViews>
  <sheetFormatPr baseColWidth="10" defaultColWidth="11.42578125" defaultRowHeight="12.75" x14ac:dyDescent="0.2"/>
  <cols>
    <col min="1" max="1" width="53.28515625" customWidth="1"/>
    <col min="2" max="2" width="40.5703125" customWidth="1"/>
    <col min="3" max="3" width="15" customWidth="1"/>
    <col min="4" max="4" width="30.42578125" bestFit="1" customWidth="1"/>
    <col min="5" max="5" width="41" customWidth="1"/>
    <col min="6" max="6" width="34" customWidth="1"/>
    <col min="7" max="7" width="31.28515625" customWidth="1"/>
  </cols>
  <sheetData>
    <row r="1" spans="1:7" ht="25.5" customHeight="1" x14ac:dyDescent="0.2">
      <c r="A1" s="255" t="s">
        <v>11</v>
      </c>
      <c r="B1" s="255"/>
      <c r="C1" s="255"/>
      <c r="D1" s="255"/>
      <c r="E1" s="255"/>
      <c r="F1" s="255"/>
      <c r="G1" s="255"/>
    </row>
    <row r="2" spans="1:7" ht="25.5" customHeight="1" x14ac:dyDescent="0.2">
      <c r="A2" s="255"/>
      <c r="B2" s="255"/>
      <c r="C2" s="255"/>
      <c r="D2" s="255"/>
      <c r="E2" s="255"/>
      <c r="F2" s="255"/>
      <c r="G2" s="255"/>
    </row>
    <row r="3" spans="1:7" ht="25.5" customHeight="1" x14ac:dyDescent="0.2">
      <c r="A3" s="255"/>
      <c r="B3" s="255"/>
      <c r="C3" s="255"/>
      <c r="D3" s="255"/>
      <c r="E3" s="255"/>
      <c r="F3" s="255"/>
      <c r="G3" s="255"/>
    </row>
    <row r="5" spans="1:7" x14ac:dyDescent="0.2">
      <c r="A5" s="254" t="s">
        <v>9</v>
      </c>
      <c r="B5" s="254"/>
      <c r="C5" s="254"/>
      <c r="D5" s="254"/>
      <c r="E5" s="254"/>
      <c r="F5" s="254"/>
      <c r="G5" s="254"/>
    </row>
    <row r="6" spans="1:7" ht="12.75" customHeight="1" x14ac:dyDescent="0.2">
      <c r="A6" s="16" t="s">
        <v>33</v>
      </c>
      <c r="B6" s="16" t="s">
        <v>0</v>
      </c>
      <c r="C6" s="3" t="s">
        <v>174</v>
      </c>
      <c r="D6" s="3" t="s">
        <v>280</v>
      </c>
      <c r="E6" s="16" t="s">
        <v>1</v>
      </c>
      <c r="F6" s="16" t="s">
        <v>8</v>
      </c>
      <c r="G6" s="16" t="s">
        <v>22</v>
      </c>
    </row>
    <row r="7" spans="1:7" ht="38.25" x14ac:dyDescent="0.2">
      <c r="A7" s="100" t="s">
        <v>180</v>
      </c>
      <c r="B7" s="101" t="s">
        <v>197</v>
      </c>
      <c r="C7" s="17"/>
      <c r="D7" s="17"/>
      <c r="E7" s="17"/>
      <c r="F7" s="17"/>
      <c r="G7" s="17"/>
    </row>
    <row r="8" spans="1:7" ht="25.5" x14ac:dyDescent="0.2">
      <c r="A8" s="100" t="s">
        <v>182</v>
      </c>
      <c r="B8" s="101" t="s">
        <v>196</v>
      </c>
      <c r="C8" s="17"/>
      <c r="D8" s="17"/>
      <c r="E8" s="17"/>
      <c r="F8" s="17"/>
      <c r="G8" s="17"/>
    </row>
    <row r="9" spans="1:7" ht="12.75" customHeight="1" x14ac:dyDescent="0.2">
      <c r="A9" s="100" t="s">
        <v>183</v>
      </c>
      <c r="B9" s="101" t="s">
        <v>193</v>
      </c>
      <c r="C9" s="17"/>
      <c r="D9" s="17"/>
      <c r="E9" s="17"/>
      <c r="F9" s="17"/>
      <c r="G9" s="17"/>
    </row>
    <row r="10" spans="1:7" ht="12.75" customHeight="1" x14ac:dyDescent="0.2">
      <c r="A10" s="100" t="s">
        <v>283</v>
      </c>
      <c r="B10" s="101" t="s">
        <v>193</v>
      </c>
      <c r="C10" s="17"/>
      <c r="D10" s="17"/>
      <c r="E10" s="17"/>
      <c r="F10" s="17"/>
      <c r="G10" s="17"/>
    </row>
    <row r="11" spans="1:7" ht="12.75" customHeight="1" x14ac:dyDescent="0.2">
      <c r="A11" s="100" t="s">
        <v>184</v>
      </c>
      <c r="B11" s="101" t="s">
        <v>193</v>
      </c>
      <c r="C11" s="17"/>
      <c r="D11" s="17"/>
      <c r="E11" s="17"/>
      <c r="F11" s="17"/>
      <c r="G11" s="17"/>
    </row>
    <row r="12" spans="1:7" ht="12.75" customHeight="1" x14ac:dyDescent="0.2">
      <c r="A12" s="100" t="s">
        <v>284</v>
      </c>
      <c r="B12" s="101" t="s">
        <v>193</v>
      </c>
      <c r="C12" s="17"/>
      <c r="D12" s="17"/>
      <c r="E12" s="17"/>
      <c r="F12" s="17"/>
      <c r="G12" s="17"/>
    </row>
    <row r="13" spans="1:7" ht="12.75" customHeight="1" x14ac:dyDescent="0.2">
      <c r="A13" s="100" t="s">
        <v>2</v>
      </c>
      <c r="B13" s="17"/>
      <c r="C13" s="17"/>
      <c r="D13" s="17"/>
      <c r="E13" s="17"/>
      <c r="F13" s="17"/>
      <c r="G13" s="17"/>
    </row>
    <row r="14" spans="1:7" x14ac:dyDescent="0.2">
      <c r="A14" s="100" t="s">
        <v>3</v>
      </c>
      <c r="B14" s="17"/>
      <c r="C14" s="17"/>
      <c r="D14" s="17"/>
      <c r="E14" s="17"/>
      <c r="F14" s="17"/>
      <c r="G14" s="17"/>
    </row>
    <row r="15" spans="1:7" ht="12.75" customHeight="1" x14ac:dyDescent="0.2">
      <c r="A15" s="100" t="s">
        <v>4</v>
      </c>
      <c r="B15" s="17"/>
      <c r="C15" s="17"/>
      <c r="D15" s="17"/>
      <c r="E15" s="17"/>
      <c r="F15" s="17"/>
      <c r="G15" s="17"/>
    </row>
    <row r="16" spans="1:7" ht="12.75" customHeight="1" x14ac:dyDescent="0.2">
      <c r="A16" s="100" t="s">
        <v>185</v>
      </c>
      <c r="B16" s="17" t="s">
        <v>213</v>
      </c>
      <c r="C16" s="17"/>
      <c r="D16" s="17"/>
      <c r="E16" s="17"/>
      <c r="F16" s="17"/>
      <c r="G16" s="17"/>
    </row>
    <row r="17" spans="1:7" ht="12.75" customHeight="1" x14ac:dyDescent="0.2">
      <c r="A17" s="100" t="s">
        <v>186</v>
      </c>
      <c r="B17" s="17" t="s">
        <v>213</v>
      </c>
      <c r="C17" s="17"/>
      <c r="D17" s="17"/>
      <c r="E17" s="17"/>
      <c r="F17" s="17"/>
      <c r="G17" s="17"/>
    </row>
    <row r="18" spans="1:7" ht="12.75" customHeight="1" x14ac:dyDescent="0.2">
      <c r="A18" s="100" t="s">
        <v>187</v>
      </c>
      <c r="B18" s="17" t="s">
        <v>213</v>
      </c>
      <c r="C18" s="17"/>
      <c r="D18" s="17"/>
      <c r="E18" s="17"/>
      <c r="F18" s="17"/>
      <c r="G18" s="17"/>
    </row>
    <row r="19" spans="1:7" x14ac:dyDescent="0.2">
      <c r="A19" s="100" t="s">
        <v>188</v>
      </c>
      <c r="B19" s="17" t="s">
        <v>213</v>
      </c>
      <c r="C19" s="17"/>
      <c r="D19" s="17"/>
      <c r="E19" s="17"/>
      <c r="F19" s="17"/>
      <c r="G19" s="17"/>
    </row>
    <row r="20" spans="1:7" x14ac:dyDescent="0.2">
      <c r="A20" s="100" t="s">
        <v>5</v>
      </c>
      <c r="B20" s="101" t="s">
        <v>194</v>
      </c>
      <c r="C20" s="17"/>
      <c r="D20" s="17"/>
      <c r="E20" s="17"/>
      <c r="F20" s="17"/>
      <c r="G20" s="17"/>
    </row>
    <row r="21" spans="1:7" x14ac:dyDescent="0.2">
      <c r="A21" s="100" t="s">
        <v>7</v>
      </c>
      <c r="B21" s="101" t="s">
        <v>194</v>
      </c>
      <c r="C21" s="17"/>
      <c r="D21" s="17"/>
      <c r="E21" s="17"/>
      <c r="F21" s="17"/>
      <c r="G21" s="17"/>
    </row>
    <row r="22" spans="1:7" x14ac:dyDescent="0.2">
      <c r="A22" s="100" t="s">
        <v>181</v>
      </c>
      <c r="B22" s="101" t="s">
        <v>195</v>
      </c>
      <c r="C22" s="17"/>
      <c r="D22" s="17"/>
      <c r="E22" s="17"/>
      <c r="F22" s="17"/>
      <c r="G22" s="17"/>
    </row>
    <row r="23" spans="1:7" x14ac:dyDescent="0.2">
      <c r="A23" s="100" t="s">
        <v>6</v>
      </c>
      <c r="B23" s="101" t="s">
        <v>194</v>
      </c>
      <c r="C23" s="17"/>
      <c r="D23" s="17"/>
      <c r="E23" s="17"/>
      <c r="F23" s="17"/>
      <c r="G23" s="17"/>
    </row>
    <row r="24" spans="1:7" x14ac:dyDescent="0.2">
      <c r="A24" s="100" t="s">
        <v>190</v>
      </c>
      <c r="B24" s="101" t="s">
        <v>194</v>
      </c>
      <c r="C24" s="17"/>
      <c r="D24" s="17"/>
      <c r="E24" s="17"/>
      <c r="F24" s="17"/>
      <c r="G24" s="17"/>
    </row>
    <row r="25" spans="1:7" x14ac:dyDescent="0.2">
      <c r="A25" s="100" t="s">
        <v>189</v>
      </c>
      <c r="B25" s="101" t="s">
        <v>195</v>
      </c>
      <c r="C25" s="17"/>
      <c r="D25" s="17"/>
      <c r="E25" s="17"/>
      <c r="F25" s="17"/>
      <c r="G25" s="17"/>
    </row>
    <row r="26" spans="1:7" x14ac:dyDescent="0.2">
      <c r="A26" s="100" t="s">
        <v>285</v>
      </c>
      <c r="B26" s="101" t="s">
        <v>286</v>
      </c>
      <c r="C26" s="17"/>
      <c r="D26" s="17"/>
      <c r="E26" s="17"/>
      <c r="F26" s="17"/>
      <c r="G26" s="17"/>
    </row>
    <row r="27" spans="1:7" x14ac:dyDescent="0.2">
      <c r="A27" s="100" t="s">
        <v>191</v>
      </c>
      <c r="B27" s="101" t="s">
        <v>193</v>
      </c>
      <c r="C27" s="17"/>
      <c r="D27" s="17"/>
      <c r="E27" s="17"/>
      <c r="F27" s="17"/>
      <c r="G27" s="17"/>
    </row>
    <row r="28" spans="1:7" x14ac:dyDescent="0.2">
      <c r="A28" s="100" t="s">
        <v>192</v>
      </c>
      <c r="B28" s="101" t="s">
        <v>193</v>
      </c>
      <c r="C28" s="17"/>
      <c r="D28" s="17"/>
      <c r="E28" s="17"/>
      <c r="F28" s="17"/>
      <c r="G28" s="17"/>
    </row>
    <row r="29" spans="1:7" x14ac:dyDescent="0.2">
      <c r="A29" s="100" t="s">
        <v>214</v>
      </c>
      <c r="B29" s="101" t="s">
        <v>215</v>
      </c>
      <c r="C29" s="17"/>
      <c r="D29" s="17"/>
      <c r="E29" s="17"/>
      <c r="F29" s="17"/>
      <c r="G29" s="17"/>
    </row>
  </sheetData>
  <mergeCells count="2">
    <mergeCell ref="A5:G5"/>
    <mergeCell ref="A1:G3"/>
  </mergeCells>
  <dataValidations count="4">
    <dataValidation type="list" allowBlank="1" showInputMessage="1" showErrorMessage="1" sqref="B13">
      <formula1>"Semanal, Quincenal"</formula1>
    </dataValidation>
    <dataValidation type="list" allowBlank="1" showInputMessage="1" showErrorMessage="1" sqref="B14">
      <formula1>"Semanal, Quincenal, Mensual, Bimestral, Cuando el cliente lo solicite"</formula1>
    </dataValidation>
    <dataValidation type="list" allowBlank="1" showInputMessage="1" showErrorMessage="1" sqref="C7:C29">
      <formula1>"Presencial, Remota"</formula1>
    </dataValidation>
    <dataValidation type="list" allowBlank="1" showInputMessage="1" showErrorMessage="1" sqref="B15">
      <formula1>"Diario, Semanal, Quincenal"</formula1>
    </dataValidation>
  </dataValidations>
  <pageMargins left="0.7" right="0.7" top="0.75" bottom="0.75" header="0.3" footer="0.3"/>
  <pageSetup orientation="portrait" horizontalDpi="0" verticalDpi="0" r:id="rId1"/>
  <drawing r:id="rId2"/>
  <legacyDrawing r:id="rId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P25"/>
  <sheetViews>
    <sheetView zoomScale="130" zoomScaleNormal="130" workbookViewId="0">
      <selection activeCell="C6" sqref="C6:C7"/>
    </sheetView>
  </sheetViews>
  <sheetFormatPr baseColWidth="10" defaultColWidth="11.42578125" defaultRowHeight="12.75" x14ac:dyDescent="0.2"/>
  <cols>
    <col min="2" max="2" width="29.7109375" customWidth="1"/>
    <col min="3" max="3" width="28.28515625" customWidth="1"/>
    <col min="5" max="5" width="17.28515625" customWidth="1"/>
    <col min="7" max="7" width="18.42578125" customWidth="1"/>
    <col min="10" max="10" width="13.7109375" customWidth="1"/>
    <col min="11" max="11" width="28" customWidth="1"/>
    <col min="12" max="12" width="18.42578125" customWidth="1"/>
    <col min="14" max="14" width="15.28515625" customWidth="1"/>
    <col min="16" max="16" width="16.7109375" customWidth="1"/>
  </cols>
  <sheetData>
    <row r="1" spans="1:16" ht="30" customHeight="1" x14ac:dyDescent="0.2">
      <c r="A1" s="191" t="s">
        <v>51</v>
      </c>
      <c r="B1" s="191"/>
      <c r="C1" s="191"/>
      <c r="D1" s="191"/>
      <c r="E1" s="191"/>
      <c r="F1" s="191"/>
      <c r="G1" s="191"/>
      <c r="H1" s="191"/>
      <c r="I1" s="191"/>
      <c r="J1" s="191"/>
      <c r="K1" s="191"/>
      <c r="L1" s="191"/>
      <c r="M1" s="191"/>
      <c r="N1" s="191"/>
      <c r="O1" s="191"/>
    </row>
    <row r="2" spans="1:16" ht="30" customHeight="1" x14ac:dyDescent="0.2">
      <c r="A2" s="191"/>
      <c r="B2" s="191"/>
      <c r="C2" s="191"/>
      <c r="D2" s="191"/>
      <c r="E2" s="191"/>
      <c r="F2" s="191"/>
      <c r="G2" s="191"/>
      <c r="H2" s="191"/>
      <c r="I2" s="191"/>
      <c r="J2" s="191"/>
      <c r="K2" s="191"/>
      <c r="L2" s="191"/>
      <c r="M2" s="191"/>
      <c r="N2" s="191"/>
      <c r="O2" s="191"/>
    </row>
    <row r="3" spans="1:16" ht="30" customHeight="1" x14ac:dyDescent="0.2">
      <c r="A3" s="191"/>
      <c r="B3" s="191"/>
      <c r="C3" s="191"/>
      <c r="D3" s="191"/>
      <c r="E3" s="191"/>
      <c r="F3" s="191"/>
      <c r="G3" s="191"/>
      <c r="H3" s="191"/>
      <c r="I3" s="191"/>
      <c r="J3" s="191"/>
      <c r="K3" s="191"/>
      <c r="L3" s="191"/>
      <c r="M3" s="191"/>
      <c r="N3" s="191"/>
      <c r="O3" s="191"/>
    </row>
    <row r="5" spans="1:16" x14ac:dyDescent="0.2">
      <c r="A5" s="260" t="s">
        <v>38</v>
      </c>
      <c r="B5" s="261"/>
      <c r="C5" s="261"/>
      <c r="D5" s="261"/>
      <c r="E5" s="261"/>
      <c r="F5" s="261"/>
      <c r="G5" s="261"/>
      <c r="H5" s="261"/>
      <c r="I5" s="261"/>
      <c r="J5" s="261"/>
      <c r="K5" s="261"/>
      <c r="L5" s="261"/>
      <c r="M5" s="261"/>
      <c r="N5" s="261"/>
      <c r="O5" s="261"/>
      <c r="P5" s="261"/>
    </row>
    <row r="6" spans="1:16" ht="12.75" customHeight="1" x14ac:dyDescent="0.2">
      <c r="A6" s="258" t="s">
        <v>12</v>
      </c>
      <c r="B6" s="258" t="s">
        <v>24</v>
      </c>
      <c r="C6" s="258" t="s">
        <v>39</v>
      </c>
      <c r="D6" s="258" t="s">
        <v>40</v>
      </c>
      <c r="E6" s="258" t="s">
        <v>32</v>
      </c>
      <c r="F6" s="256" t="s">
        <v>45</v>
      </c>
      <c r="G6" s="256" t="s">
        <v>41</v>
      </c>
      <c r="H6" s="258" t="s">
        <v>42</v>
      </c>
      <c r="I6" s="258" t="s">
        <v>43</v>
      </c>
      <c r="J6" s="258" t="s">
        <v>13</v>
      </c>
      <c r="K6" s="258" t="s">
        <v>44</v>
      </c>
      <c r="L6" s="258" t="s">
        <v>15</v>
      </c>
      <c r="M6" s="258" t="s">
        <v>36</v>
      </c>
      <c r="N6" s="258" t="s">
        <v>198</v>
      </c>
      <c r="O6" s="258" t="s">
        <v>217</v>
      </c>
      <c r="P6" s="258" t="s">
        <v>216</v>
      </c>
    </row>
    <row r="7" spans="1:16" x14ac:dyDescent="0.2">
      <c r="A7" s="259"/>
      <c r="B7" s="259"/>
      <c r="C7" s="259"/>
      <c r="D7" s="259"/>
      <c r="E7" s="259"/>
      <c r="F7" s="257"/>
      <c r="G7" s="257"/>
      <c r="H7" s="259"/>
      <c r="I7" s="259"/>
      <c r="J7" s="259"/>
      <c r="K7" s="259"/>
      <c r="L7" s="259"/>
      <c r="M7" s="259"/>
      <c r="N7" s="259"/>
      <c r="O7" s="259"/>
      <c r="P7" s="259"/>
    </row>
    <row r="8" spans="1:16" x14ac:dyDescent="0.2">
      <c r="A8" s="25"/>
      <c r="B8" s="25"/>
      <c r="C8" s="25"/>
      <c r="D8" s="25"/>
      <c r="E8" s="25"/>
      <c r="F8" s="26"/>
      <c r="G8" s="25"/>
      <c r="H8" s="25"/>
      <c r="I8" s="25"/>
      <c r="J8" s="25"/>
      <c r="K8" s="25"/>
      <c r="L8" s="25"/>
      <c r="M8" s="1"/>
      <c r="N8" s="27"/>
      <c r="O8" s="27"/>
      <c r="P8" s="28"/>
    </row>
    <row r="9" spans="1:16" x14ac:dyDescent="0.2">
      <c r="A9" s="25"/>
      <c r="B9" s="25"/>
      <c r="C9" s="25"/>
      <c r="D9" s="25"/>
      <c r="E9" s="25"/>
      <c r="F9" s="26"/>
      <c r="G9" s="25"/>
      <c r="H9" s="25"/>
      <c r="I9" s="25"/>
      <c r="J9" s="25"/>
      <c r="K9" s="25"/>
      <c r="L9" s="25"/>
      <c r="M9" s="1"/>
      <c r="N9" s="27"/>
      <c r="O9" s="27"/>
      <c r="P9" s="28"/>
    </row>
    <row r="10" spans="1:16" x14ac:dyDescent="0.2">
      <c r="A10" s="25"/>
      <c r="B10" s="25"/>
      <c r="C10" s="25"/>
      <c r="D10" s="25"/>
      <c r="E10" s="25"/>
      <c r="F10" s="26"/>
      <c r="G10" s="25"/>
      <c r="H10" s="25"/>
      <c r="I10" s="25"/>
      <c r="J10" s="25"/>
      <c r="K10" s="25"/>
      <c r="L10" s="25"/>
      <c r="M10" s="1"/>
      <c r="N10" s="27"/>
      <c r="O10" s="27"/>
      <c r="P10" s="28"/>
    </row>
    <row r="11" spans="1:16" x14ac:dyDescent="0.2">
      <c r="A11" s="25"/>
      <c r="B11" s="25"/>
      <c r="C11" s="25"/>
      <c r="D11" s="25"/>
      <c r="E11" s="25"/>
      <c r="F11" s="26"/>
      <c r="G11" s="25"/>
      <c r="H11" s="25"/>
      <c r="I11" s="25"/>
      <c r="J11" s="25"/>
      <c r="K11" s="25"/>
      <c r="L11" s="25"/>
      <c r="M11" s="1"/>
      <c r="N11" s="27"/>
      <c r="O11" s="27"/>
      <c r="P11" s="28"/>
    </row>
    <row r="12" spans="1:16" x14ac:dyDescent="0.2">
      <c r="A12" s="25"/>
      <c r="B12" s="25"/>
      <c r="C12" s="25"/>
      <c r="D12" s="25"/>
      <c r="E12" s="25"/>
      <c r="F12" s="26"/>
      <c r="G12" s="25"/>
      <c r="H12" s="25"/>
      <c r="I12" s="25"/>
      <c r="J12" s="25"/>
      <c r="K12" s="25"/>
      <c r="L12" s="25"/>
      <c r="M12" s="1"/>
      <c r="N12" s="27"/>
      <c r="O12" s="27"/>
      <c r="P12" s="28"/>
    </row>
    <row r="13" spans="1:16" x14ac:dyDescent="0.2">
      <c r="A13" s="25"/>
      <c r="B13" s="25"/>
      <c r="C13" s="25"/>
      <c r="D13" s="25"/>
      <c r="E13" s="25"/>
      <c r="F13" s="26"/>
      <c r="G13" s="25"/>
      <c r="H13" s="25"/>
      <c r="I13" s="25"/>
      <c r="J13" s="25"/>
      <c r="K13" s="25"/>
      <c r="L13" s="25"/>
      <c r="M13" s="1"/>
      <c r="N13" s="27"/>
      <c r="O13" s="27"/>
      <c r="P13" s="28"/>
    </row>
    <row r="14" spans="1:16" x14ac:dyDescent="0.2">
      <c r="A14" s="25"/>
      <c r="B14" s="25"/>
      <c r="C14" s="25"/>
      <c r="D14" s="25"/>
      <c r="E14" s="25"/>
      <c r="F14" s="26"/>
      <c r="G14" s="25"/>
      <c r="H14" s="25"/>
      <c r="I14" s="25"/>
      <c r="J14" s="25"/>
      <c r="K14" s="25"/>
      <c r="L14" s="25"/>
      <c r="M14" s="1"/>
      <c r="N14" s="27"/>
      <c r="O14" s="27"/>
      <c r="P14" s="28"/>
    </row>
    <row r="15" spans="1:16" x14ac:dyDescent="0.2">
      <c r="A15" s="25"/>
      <c r="B15" s="25"/>
      <c r="C15" s="25"/>
      <c r="D15" s="25"/>
      <c r="E15" s="25"/>
      <c r="F15" s="26"/>
      <c r="G15" s="25"/>
      <c r="H15" s="25"/>
      <c r="I15" s="25"/>
      <c r="J15" s="25"/>
      <c r="K15" s="25"/>
      <c r="L15" s="25"/>
      <c r="M15" s="1"/>
      <c r="N15" s="27"/>
      <c r="O15" s="27"/>
      <c r="P15" s="28"/>
    </row>
    <row r="16" spans="1:16" x14ac:dyDescent="0.2">
      <c r="A16" s="25"/>
      <c r="B16" s="25"/>
      <c r="C16" s="25"/>
      <c r="D16" s="25"/>
      <c r="E16" s="25"/>
      <c r="F16" s="26"/>
      <c r="G16" s="25"/>
      <c r="H16" s="25"/>
      <c r="I16" s="25"/>
      <c r="J16" s="25"/>
      <c r="K16" s="25"/>
      <c r="L16" s="25"/>
      <c r="M16" s="1"/>
      <c r="N16" s="27"/>
      <c r="O16" s="27"/>
      <c r="P16" s="28"/>
    </row>
    <row r="17" spans="1:16" x14ac:dyDescent="0.2">
      <c r="A17" s="25"/>
      <c r="B17" s="25"/>
      <c r="C17" s="25"/>
      <c r="D17" s="25"/>
      <c r="E17" s="25"/>
      <c r="F17" s="26"/>
      <c r="G17" s="25"/>
      <c r="H17" s="25"/>
      <c r="I17" s="25"/>
      <c r="J17" s="25"/>
      <c r="K17" s="25"/>
      <c r="L17" s="25"/>
      <c r="M17" s="1"/>
      <c r="N17" s="27"/>
      <c r="O17" s="27"/>
      <c r="P17" s="28"/>
    </row>
    <row r="18" spans="1:16" x14ac:dyDescent="0.2">
      <c r="A18" s="25"/>
      <c r="B18" s="25"/>
      <c r="C18" s="25"/>
      <c r="D18" s="25"/>
      <c r="E18" s="25"/>
      <c r="F18" s="26"/>
      <c r="G18" s="25"/>
      <c r="H18" s="25"/>
      <c r="I18" s="25"/>
      <c r="J18" s="25"/>
      <c r="K18" s="25"/>
      <c r="L18" s="25"/>
      <c r="M18" s="1"/>
      <c r="N18" s="27"/>
      <c r="O18" s="27"/>
      <c r="P18" s="28"/>
    </row>
    <row r="19" spans="1:16" x14ac:dyDescent="0.2">
      <c r="A19" s="25"/>
      <c r="B19" s="25"/>
      <c r="C19" s="25"/>
      <c r="D19" s="25"/>
      <c r="E19" s="25"/>
      <c r="F19" s="26"/>
      <c r="G19" s="25"/>
      <c r="H19" s="25"/>
      <c r="I19" s="25"/>
      <c r="J19" s="25"/>
      <c r="K19" s="25"/>
      <c r="L19" s="25"/>
      <c r="M19" s="1"/>
      <c r="N19" s="27"/>
      <c r="O19" s="27"/>
      <c r="P19" s="28"/>
    </row>
    <row r="20" spans="1:16" x14ac:dyDescent="0.2">
      <c r="A20" s="25"/>
      <c r="B20" s="25"/>
      <c r="C20" s="25"/>
      <c r="D20" s="25"/>
      <c r="E20" s="25"/>
      <c r="F20" s="26"/>
      <c r="G20" s="25"/>
      <c r="H20" s="25"/>
      <c r="I20" s="25"/>
      <c r="J20" s="25"/>
      <c r="K20" s="25"/>
      <c r="L20" s="25"/>
      <c r="M20" s="1"/>
      <c r="N20" s="27"/>
      <c r="O20" s="27"/>
      <c r="P20" s="28"/>
    </row>
    <row r="21" spans="1:16" x14ac:dyDescent="0.2">
      <c r="A21" s="25"/>
      <c r="B21" s="25"/>
      <c r="C21" s="25"/>
      <c r="D21" s="25"/>
      <c r="E21" s="25"/>
      <c r="F21" s="26"/>
      <c r="G21" s="25"/>
      <c r="H21" s="25"/>
      <c r="I21" s="25"/>
      <c r="J21" s="25"/>
      <c r="K21" s="25"/>
      <c r="L21" s="25"/>
      <c r="M21" s="1"/>
      <c r="N21" s="27"/>
      <c r="O21" s="27"/>
      <c r="P21" s="28"/>
    </row>
    <row r="22" spans="1:16" x14ac:dyDescent="0.2">
      <c r="A22" s="25"/>
      <c r="B22" s="25"/>
      <c r="C22" s="25"/>
      <c r="D22" s="25"/>
      <c r="E22" s="25"/>
      <c r="F22" s="26"/>
      <c r="G22" s="25"/>
      <c r="H22" s="25"/>
      <c r="I22" s="25"/>
      <c r="J22" s="25"/>
      <c r="K22" s="25"/>
      <c r="L22" s="25"/>
      <c r="M22" s="1"/>
      <c r="N22" s="27"/>
      <c r="O22" s="27"/>
      <c r="P22" s="28"/>
    </row>
    <row r="23" spans="1:16" x14ac:dyDescent="0.2">
      <c r="A23" s="25"/>
      <c r="B23" s="25"/>
      <c r="C23" s="25"/>
      <c r="D23" s="25"/>
      <c r="E23" s="25"/>
      <c r="F23" s="26"/>
      <c r="G23" s="25"/>
      <c r="H23" s="25"/>
      <c r="I23" s="25"/>
      <c r="J23" s="25"/>
      <c r="K23" s="25"/>
      <c r="L23" s="25"/>
      <c r="M23" s="1"/>
      <c r="N23" s="27"/>
      <c r="O23" s="27"/>
      <c r="P23" s="28"/>
    </row>
    <row r="24" spans="1:16" x14ac:dyDescent="0.2">
      <c r="A24" s="25"/>
      <c r="B24" s="25"/>
      <c r="C24" s="25"/>
      <c r="D24" s="25"/>
      <c r="E24" s="25"/>
      <c r="F24" s="26"/>
      <c r="G24" s="25"/>
      <c r="H24" s="25"/>
      <c r="I24" s="25"/>
      <c r="J24" s="25"/>
      <c r="K24" s="25"/>
      <c r="L24" s="25"/>
      <c r="M24" s="1"/>
      <c r="N24" s="27"/>
      <c r="O24" s="27"/>
      <c r="P24" s="28"/>
    </row>
    <row r="25" spans="1:16" x14ac:dyDescent="0.2">
      <c r="A25" s="25"/>
      <c r="B25" s="25"/>
      <c r="C25" s="25"/>
      <c r="D25" s="25"/>
      <c r="E25" s="25"/>
      <c r="F25" s="26"/>
      <c r="G25" s="25"/>
      <c r="H25" s="25"/>
      <c r="I25" s="25"/>
      <c r="J25" s="25"/>
      <c r="K25" s="25"/>
      <c r="L25" s="25"/>
      <c r="M25" s="1"/>
      <c r="N25" s="27"/>
      <c r="O25" s="27"/>
      <c r="P25" s="28"/>
    </row>
  </sheetData>
  <mergeCells count="18">
    <mergeCell ref="E6:E7"/>
    <mergeCell ref="F6:F7"/>
    <mergeCell ref="G6:G7"/>
    <mergeCell ref="H6:H7"/>
    <mergeCell ref="A1:O3"/>
    <mergeCell ref="O6:O7"/>
    <mergeCell ref="M6:M7"/>
    <mergeCell ref="N6:N7"/>
    <mergeCell ref="I6:I7"/>
    <mergeCell ref="J6:J7"/>
    <mergeCell ref="K6:K7"/>
    <mergeCell ref="A5:P5"/>
    <mergeCell ref="P6:P7"/>
    <mergeCell ref="L6:L7"/>
    <mergeCell ref="A6:A7"/>
    <mergeCell ref="B6:B7"/>
    <mergeCell ref="C6:C7"/>
    <mergeCell ref="D6:D7"/>
  </mergeCells>
  <dataValidations count="3">
    <dataValidation type="list" allowBlank="1" showInputMessage="1" showErrorMessage="1" sqref="F9:F25">
      <formula1>"Libre, Confidencial"</formula1>
    </dataValidation>
    <dataValidation type="list" allowBlank="1" showInputMessage="1" showErrorMessage="1" sqref="F8">
      <formula1>"Libre, Confidencial, Exclusivo"</formula1>
    </dataValidation>
    <dataValidation type="list" allowBlank="1" showInputMessage="1" showErrorMessage="1" sqref="O8:O25">
      <formula1>"Planeado, Recibido, Regresado"</formula1>
    </dataValidation>
  </dataValidations>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P36"/>
  <sheetViews>
    <sheetView topLeftCell="A14" zoomScale="130" zoomScaleNormal="130" workbookViewId="0">
      <selection activeCell="K30" sqref="K30"/>
    </sheetView>
  </sheetViews>
  <sheetFormatPr baseColWidth="10" defaultColWidth="11.42578125" defaultRowHeight="12.75" x14ac:dyDescent="0.2"/>
  <cols>
    <col min="2" max="2" width="20.28515625" customWidth="1"/>
    <col min="3" max="3" width="24" customWidth="1"/>
    <col min="4" max="4" width="19.85546875" customWidth="1"/>
    <col min="5" max="5" width="17.85546875" customWidth="1"/>
    <col min="6" max="6" width="16.42578125" customWidth="1"/>
    <col min="7" max="7" width="21.7109375" customWidth="1"/>
    <col min="10" max="10" width="15.7109375" customWidth="1"/>
    <col min="12" max="12" width="14.28515625" customWidth="1"/>
    <col min="13" max="13" width="17" customWidth="1"/>
  </cols>
  <sheetData>
    <row r="1" spans="1:16" ht="29.25" customHeight="1" x14ac:dyDescent="0.2">
      <c r="A1" s="191" t="s">
        <v>52</v>
      </c>
      <c r="B1" s="191"/>
      <c r="C1" s="191"/>
      <c r="D1" s="191"/>
      <c r="E1" s="191"/>
      <c r="F1" s="191"/>
      <c r="G1" s="191"/>
      <c r="H1" s="191"/>
      <c r="I1" s="191"/>
      <c r="J1" s="191"/>
    </row>
    <row r="2" spans="1:16" ht="29.25" customHeight="1" x14ac:dyDescent="0.2">
      <c r="A2" s="191"/>
      <c r="B2" s="191"/>
      <c r="C2" s="191"/>
      <c r="D2" s="191"/>
      <c r="E2" s="191"/>
      <c r="F2" s="191"/>
      <c r="G2" s="191"/>
      <c r="H2" s="191"/>
      <c r="I2" s="191"/>
      <c r="J2" s="191"/>
    </row>
    <row r="3" spans="1:16" ht="29.25" customHeight="1" x14ac:dyDescent="0.2">
      <c r="A3" s="191"/>
      <c r="B3" s="191"/>
      <c r="C3" s="191"/>
      <c r="D3" s="191"/>
      <c r="E3" s="191"/>
      <c r="F3" s="191"/>
      <c r="G3" s="191"/>
      <c r="H3" s="191"/>
      <c r="I3" s="191"/>
      <c r="J3" s="191"/>
    </row>
    <row r="5" spans="1:16" ht="12.75" customHeight="1" x14ac:dyDescent="0.2">
      <c r="A5" s="263" t="s">
        <v>18</v>
      </c>
      <c r="B5" s="263"/>
      <c r="C5" s="263"/>
      <c r="D5" s="263"/>
      <c r="E5" s="263"/>
      <c r="F5" s="263"/>
      <c r="G5" s="263"/>
      <c r="H5" s="263"/>
      <c r="I5" s="263"/>
      <c r="J5" s="263"/>
      <c r="K5" s="263"/>
      <c r="L5" s="263"/>
      <c r="M5" s="263"/>
    </row>
    <row r="6" spans="1:16" ht="17.25" customHeight="1" x14ac:dyDescent="0.2">
      <c r="A6" s="266" t="s">
        <v>12</v>
      </c>
      <c r="B6" s="266" t="s">
        <v>23</v>
      </c>
      <c r="C6" s="262" t="s">
        <v>24</v>
      </c>
      <c r="D6" s="262" t="s">
        <v>19</v>
      </c>
      <c r="E6" s="262" t="s">
        <v>25</v>
      </c>
      <c r="F6" s="262" t="s">
        <v>21</v>
      </c>
      <c r="G6" s="262" t="s">
        <v>20</v>
      </c>
      <c r="H6" s="264" t="s">
        <v>29</v>
      </c>
      <c r="I6" s="264" t="s">
        <v>30</v>
      </c>
      <c r="J6" s="262" t="s">
        <v>172</v>
      </c>
      <c r="K6" s="262" t="s">
        <v>217</v>
      </c>
      <c r="L6" s="267" t="s">
        <v>14</v>
      </c>
      <c r="M6" s="262" t="s">
        <v>216</v>
      </c>
    </row>
    <row r="7" spans="1:16" ht="22.5" customHeight="1" x14ac:dyDescent="0.2">
      <c r="A7" s="266"/>
      <c r="B7" s="266"/>
      <c r="C7" s="262"/>
      <c r="D7" s="262"/>
      <c r="E7" s="262"/>
      <c r="F7" s="262"/>
      <c r="G7" s="262"/>
      <c r="H7" s="265" t="s">
        <v>28</v>
      </c>
      <c r="I7" s="265" t="s">
        <v>26</v>
      </c>
      <c r="J7" s="262" t="s">
        <v>27</v>
      </c>
      <c r="K7" s="262"/>
      <c r="L7" s="268"/>
      <c r="M7" s="262"/>
    </row>
    <row r="8" spans="1:16" s="14" customFormat="1" x14ac:dyDescent="0.2">
      <c r="A8" s="11" t="s">
        <v>278</v>
      </c>
      <c r="B8" s="11"/>
      <c r="C8" s="12" t="s">
        <v>279</v>
      </c>
      <c r="D8" s="12"/>
      <c r="E8" s="12"/>
      <c r="F8" s="12"/>
      <c r="G8" s="12"/>
      <c r="H8" s="12"/>
      <c r="I8" s="12"/>
      <c r="J8" s="96" t="str">
        <f>IF((H8+I8)&gt;7,"Stakeholder dominante",IF((H8+I8)&gt;4,"Mantener satisfecho",IF((H8+I8)&gt;2,"Mantener informado",IF((H8+I8)=0,"",""))))</f>
        <v/>
      </c>
      <c r="K8" s="95"/>
      <c r="L8" s="95"/>
      <c r="M8" s="95"/>
    </row>
    <row r="9" spans="1:16" s="14" customFormat="1" x14ac:dyDescent="0.2">
      <c r="A9" s="11"/>
      <c r="B9" s="11"/>
      <c r="C9" s="12"/>
      <c r="D9" s="12"/>
      <c r="E9" s="12"/>
      <c r="F9" s="12"/>
      <c r="G9" s="12"/>
      <c r="H9" s="12"/>
      <c r="I9" s="12"/>
      <c r="J9" s="96" t="str">
        <f t="shared" ref="J9:J18" si="0">IF((H9+I9)&gt;7,"Stakeholder dominante",IF((H9+I9)&gt;4,"Mantener satisfecho",IF((H9+I9)&gt;2,"Mantener informado",IF((H9+I9)=0,"",""))))</f>
        <v/>
      </c>
      <c r="K9" s="95"/>
      <c r="L9" s="95"/>
      <c r="M9" s="95"/>
    </row>
    <row r="10" spans="1:16" s="14" customFormat="1" x14ac:dyDescent="0.2">
      <c r="A10" s="11"/>
      <c r="B10" s="13"/>
      <c r="C10" s="12"/>
      <c r="D10" s="12"/>
      <c r="E10" s="12"/>
      <c r="F10" s="12"/>
      <c r="G10" s="12"/>
      <c r="H10" s="12"/>
      <c r="I10" s="12"/>
      <c r="J10" s="96" t="str">
        <f t="shared" si="0"/>
        <v/>
      </c>
      <c r="K10" s="95"/>
      <c r="L10" s="95"/>
      <c r="M10" s="95"/>
    </row>
    <row r="11" spans="1:16" s="14" customFormat="1" x14ac:dyDescent="0.2">
      <c r="A11" s="11"/>
      <c r="B11" s="13"/>
      <c r="C11" s="12"/>
      <c r="D11" s="12"/>
      <c r="E11" s="12"/>
      <c r="F11" s="12"/>
      <c r="G11" s="12"/>
      <c r="H11" s="12"/>
      <c r="I11" s="12"/>
      <c r="J11" s="96" t="str">
        <f t="shared" si="0"/>
        <v/>
      </c>
      <c r="K11" s="95"/>
      <c r="L11" s="95"/>
      <c r="M11" s="95"/>
    </row>
    <row r="12" spans="1:16" s="14" customFormat="1" x14ac:dyDescent="0.2">
      <c r="A12" s="11"/>
      <c r="B12" s="13"/>
      <c r="C12" s="12"/>
      <c r="D12" s="12"/>
      <c r="E12" s="12"/>
      <c r="F12" s="12"/>
      <c r="G12" s="12"/>
      <c r="H12" s="12"/>
      <c r="I12" s="12"/>
      <c r="J12" s="96" t="str">
        <f t="shared" si="0"/>
        <v/>
      </c>
      <c r="K12" s="95"/>
      <c r="L12" s="95"/>
      <c r="M12" s="95"/>
    </row>
    <row r="13" spans="1:16" s="14" customFormat="1" x14ac:dyDescent="0.2">
      <c r="A13" s="11"/>
      <c r="B13" s="13"/>
      <c r="C13" s="12"/>
      <c r="D13" s="12"/>
      <c r="E13" s="12"/>
      <c r="F13" s="12"/>
      <c r="G13" s="12"/>
      <c r="H13" s="12"/>
      <c r="I13" s="12"/>
      <c r="J13" s="96" t="str">
        <f t="shared" si="0"/>
        <v/>
      </c>
      <c r="K13" s="95"/>
      <c r="L13" s="95"/>
      <c r="M13" s="95"/>
    </row>
    <row r="14" spans="1:16" s="14" customFormat="1" x14ac:dyDescent="0.2">
      <c r="A14" s="11"/>
      <c r="B14" s="13"/>
      <c r="C14" s="12"/>
      <c r="D14" s="12"/>
      <c r="E14" s="12"/>
      <c r="F14" s="12"/>
      <c r="G14" s="12"/>
      <c r="H14" s="12"/>
      <c r="I14" s="12"/>
      <c r="J14" s="96" t="str">
        <f t="shared" si="0"/>
        <v/>
      </c>
      <c r="K14" s="95"/>
      <c r="L14" s="95"/>
      <c r="M14" s="95"/>
    </row>
    <row r="15" spans="1:16" s="14" customFormat="1" x14ac:dyDescent="0.2">
      <c r="A15" s="11"/>
      <c r="B15" s="13"/>
      <c r="C15" s="12"/>
      <c r="D15" s="12"/>
      <c r="E15" s="12"/>
      <c r="F15" s="12"/>
      <c r="G15" s="12"/>
      <c r="H15" s="12"/>
      <c r="I15" s="12"/>
      <c r="J15" s="96" t="str">
        <f t="shared" si="0"/>
        <v/>
      </c>
      <c r="K15" s="95"/>
      <c r="L15" s="95"/>
      <c r="M15" s="95"/>
    </row>
    <row r="16" spans="1:16" s="14" customFormat="1" x14ac:dyDescent="0.2">
      <c r="A16" s="11"/>
      <c r="B16" s="13"/>
      <c r="C16" s="12"/>
      <c r="D16" s="12"/>
      <c r="E16" s="12"/>
      <c r="F16" s="12"/>
      <c r="G16" s="12"/>
      <c r="H16" s="12"/>
      <c r="I16" s="12"/>
      <c r="J16" s="96" t="str">
        <f t="shared" si="0"/>
        <v/>
      </c>
      <c r="K16" s="95"/>
      <c r="L16" s="95"/>
      <c r="M16" s="95"/>
      <c r="P16" s="15"/>
    </row>
    <row r="17" spans="1:13" s="14" customFormat="1" x14ac:dyDescent="0.2">
      <c r="A17" s="11"/>
      <c r="B17" s="13"/>
      <c r="C17" s="12"/>
      <c r="D17" s="12"/>
      <c r="E17" s="12"/>
      <c r="F17" s="12"/>
      <c r="G17" s="12"/>
      <c r="H17" s="12"/>
      <c r="I17" s="12"/>
      <c r="J17" s="96" t="str">
        <f t="shared" si="0"/>
        <v/>
      </c>
      <c r="K17" s="95"/>
      <c r="L17" s="95"/>
      <c r="M17" s="95"/>
    </row>
    <row r="18" spans="1:13" s="14" customFormat="1" x14ac:dyDescent="0.2">
      <c r="A18" s="13"/>
      <c r="B18" s="13"/>
      <c r="C18" s="12"/>
      <c r="D18" s="12"/>
      <c r="E18" s="12"/>
      <c r="F18" s="12"/>
      <c r="G18" s="12"/>
      <c r="H18" s="12"/>
      <c r="I18" s="12"/>
      <c r="J18" s="96" t="str">
        <f t="shared" si="0"/>
        <v/>
      </c>
      <c r="K18" s="95"/>
      <c r="L18" s="95"/>
      <c r="M18" s="95"/>
    </row>
    <row r="23" spans="1:13" ht="12.75" customHeight="1" x14ac:dyDescent="0.2">
      <c r="A23" s="263" t="s">
        <v>133</v>
      </c>
      <c r="B23" s="263"/>
      <c r="C23" s="263"/>
      <c r="D23" s="263"/>
      <c r="E23" s="263"/>
      <c r="F23" s="263"/>
      <c r="G23" s="263"/>
      <c r="H23" s="263"/>
      <c r="I23" s="263"/>
      <c r="J23" s="263"/>
      <c r="K23" s="263"/>
      <c r="L23" s="263"/>
      <c r="M23" s="263"/>
    </row>
    <row r="24" spans="1:13" ht="12.75" customHeight="1" x14ac:dyDescent="0.2">
      <c r="A24" s="266" t="s">
        <v>12</v>
      </c>
      <c r="B24" s="266" t="s">
        <v>23</v>
      </c>
      <c r="C24" s="262" t="s">
        <v>24</v>
      </c>
      <c r="D24" s="262" t="s">
        <v>19</v>
      </c>
      <c r="E24" s="262" t="s">
        <v>25</v>
      </c>
      <c r="F24" s="262" t="s">
        <v>21</v>
      </c>
      <c r="G24" s="262" t="s">
        <v>20</v>
      </c>
      <c r="H24" s="264" t="s">
        <v>29</v>
      </c>
      <c r="I24" s="264" t="s">
        <v>30</v>
      </c>
      <c r="J24" s="262" t="s">
        <v>31</v>
      </c>
      <c r="K24" s="262" t="s">
        <v>217</v>
      </c>
      <c r="L24" s="267" t="s">
        <v>14</v>
      </c>
      <c r="M24" s="262" t="s">
        <v>216</v>
      </c>
    </row>
    <row r="25" spans="1:13" x14ac:dyDescent="0.2">
      <c r="A25" s="266"/>
      <c r="B25" s="266"/>
      <c r="C25" s="262"/>
      <c r="D25" s="262"/>
      <c r="E25" s="262"/>
      <c r="F25" s="262"/>
      <c r="G25" s="262"/>
      <c r="H25" s="265" t="s">
        <v>28</v>
      </c>
      <c r="I25" s="265" t="s">
        <v>26</v>
      </c>
      <c r="J25" s="262" t="s">
        <v>27</v>
      </c>
      <c r="K25" s="262"/>
      <c r="L25" s="268"/>
      <c r="M25" s="262"/>
    </row>
    <row r="26" spans="1:13" x14ac:dyDescent="0.2">
      <c r="A26" s="11"/>
      <c r="B26" s="11"/>
      <c r="C26" s="12"/>
      <c r="D26" s="12"/>
      <c r="E26" s="12"/>
      <c r="F26" s="12"/>
      <c r="G26" s="12"/>
      <c r="H26" s="12"/>
      <c r="I26" s="12"/>
      <c r="J26" s="97" t="str">
        <f>IF((H26+I26)&gt;7,"Stakeholder dominante",IF((H26+I26)&gt;4,"Mantener satisfecho",IF((H26+I26)&gt;2,"Mantener informado",IF((H26+I26)=0,"",""))))</f>
        <v/>
      </c>
      <c r="K26" s="95"/>
      <c r="L26" s="95"/>
      <c r="M26" s="28"/>
    </row>
    <row r="27" spans="1:13" x14ac:dyDescent="0.2">
      <c r="A27" s="11"/>
      <c r="B27" s="11"/>
      <c r="C27" s="12"/>
      <c r="D27" s="12"/>
      <c r="E27" s="12"/>
      <c r="F27" s="12"/>
      <c r="G27" s="12"/>
      <c r="H27" s="12"/>
      <c r="I27" s="12"/>
      <c r="J27" s="97" t="str">
        <f t="shared" ref="J27:J36" si="1">IF((H27+I27)&gt;7,"Stakeholder dominante",IF((H27+I27)&gt;4,"Mantener satisfecho",IF((H27+I27)&gt;2,"Mantener informado",IF((H27+I27)=0,"",""))))</f>
        <v/>
      </c>
      <c r="K27" s="95"/>
      <c r="L27" s="95"/>
      <c r="M27" s="28"/>
    </row>
    <row r="28" spans="1:13" x14ac:dyDescent="0.2">
      <c r="A28" s="11"/>
      <c r="B28" s="13"/>
      <c r="C28" s="12"/>
      <c r="D28" s="12"/>
      <c r="E28" s="12"/>
      <c r="F28" s="12"/>
      <c r="G28" s="12"/>
      <c r="H28" s="12"/>
      <c r="I28" s="12"/>
      <c r="J28" s="97" t="str">
        <f t="shared" si="1"/>
        <v/>
      </c>
      <c r="K28" s="95"/>
      <c r="L28" s="95"/>
      <c r="M28" s="28"/>
    </row>
    <row r="29" spans="1:13" x14ac:dyDescent="0.2">
      <c r="A29" s="11"/>
      <c r="B29" s="13"/>
      <c r="C29" s="12"/>
      <c r="D29" s="12"/>
      <c r="E29" s="12"/>
      <c r="F29" s="12"/>
      <c r="G29" s="12"/>
      <c r="H29" s="12"/>
      <c r="I29" s="12"/>
      <c r="J29" s="97" t="str">
        <f t="shared" si="1"/>
        <v/>
      </c>
      <c r="K29" s="95"/>
      <c r="L29" s="95"/>
      <c r="M29" s="28"/>
    </row>
    <row r="30" spans="1:13" x14ac:dyDescent="0.2">
      <c r="A30" s="11"/>
      <c r="B30" s="13"/>
      <c r="C30" s="12"/>
      <c r="D30" s="12"/>
      <c r="E30" s="12"/>
      <c r="F30" s="12"/>
      <c r="G30" s="12"/>
      <c r="H30" s="12"/>
      <c r="I30" s="12"/>
      <c r="J30" s="97" t="str">
        <f t="shared" si="1"/>
        <v/>
      </c>
      <c r="K30" s="95"/>
      <c r="L30" s="95"/>
      <c r="M30" s="28"/>
    </row>
    <row r="31" spans="1:13" x14ac:dyDescent="0.2">
      <c r="A31" s="11"/>
      <c r="B31" s="13"/>
      <c r="C31" s="12"/>
      <c r="D31" s="12"/>
      <c r="E31" s="12"/>
      <c r="F31" s="12"/>
      <c r="G31" s="12"/>
      <c r="H31" s="12"/>
      <c r="I31" s="12"/>
      <c r="J31" s="97" t="str">
        <f t="shared" si="1"/>
        <v/>
      </c>
      <c r="K31" s="95"/>
      <c r="L31" s="95"/>
      <c r="M31" s="28"/>
    </row>
    <row r="32" spans="1:13" x14ac:dyDescent="0.2">
      <c r="A32" s="11"/>
      <c r="B32" s="13"/>
      <c r="C32" s="12"/>
      <c r="D32" s="12"/>
      <c r="E32" s="12"/>
      <c r="F32" s="12"/>
      <c r="G32" s="12"/>
      <c r="H32" s="12"/>
      <c r="I32" s="12"/>
      <c r="J32" s="97" t="str">
        <f t="shared" si="1"/>
        <v/>
      </c>
      <c r="K32" s="95"/>
      <c r="L32" s="95"/>
      <c r="M32" s="28"/>
    </row>
    <row r="33" spans="1:13" x14ac:dyDescent="0.2">
      <c r="A33" s="11"/>
      <c r="B33" s="13"/>
      <c r="C33" s="12"/>
      <c r="D33" s="12"/>
      <c r="E33" s="12"/>
      <c r="F33" s="12"/>
      <c r="G33" s="12"/>
      <c r="H33" s="12"/>
      <c r="I33" s="12"/>
      <c r="J33" s="97" t="str">
        <f t="shared" si="1"/>
        <v/>
      </c>
      <c r="K33" s="95"/>
      <c r="L33" s="95"/>
      <c r="M33" s="28"/>
    </row>
    <row r="34" spans="1:13" x14ac:dyDescent="0.2">
      <c r="A34" s="11"/>
      <c r="B34" s="13"/>
      <c r="C34" s="12"/>
      <c r="D34" s="12"/>
      <c r="E34" s="12"/>
      <c r="F34" s="12"/>
      <c r="G34" s="12"/>
      <c r="H34" s="12"/>
      <c r="I34" s="12"/>
      <c r="J34" s="97" t="str">
        <f t="shared" si="1"/>
        <v/>
      </c>
      <c r="K34" s="95"/>
      <c r="L34" s="95"/>
      <c r="M34" s="28"/>
    </row>
    <row r="35" spans="1:13" x14ac:dyDescent="0.2">
      <c r="A35" s="11"/>
      <c r="B35" s="13"/>
      <c r="C35" s="12"/>
      <c r="D35" s="12"/>
      <c r="E35" s="12"/>
      <c r="F35" s="12"/>
      <c r="G35" s="12"/>
      <c r="H35" s="12"/>
      <c r="I35" s="12"/>
      <c r="J35" s="97" t="str">
        <f t="shared" si="1"/>
        <v/>
      </c>
      <c r="K35" s="95"/>
      <c r="L35" s="95"/>
      <c r="M35" s="28"/>
    </row>
    <row r="36" spans="1:13" x14ac:dyDescent="0.2">
      <c r="A36" s="13"/>
      <c r="B36" s="13"/>
      <c r="C36" s="12"/>
      <c r="D36" s="12"/>
      <c r="E36" s="12"/>
      <c r="F36" s="12"/>
      <c r="G36" s="12"/>
      <c r="H36" s="12"/>
      <c r="I36" s="12"/>
      <c r="J36" s="97" t="str">
        <f t="shared" si="1"/>
        <v/>
      </c>
      <c r="K36" s="95"/>
      <c r="L36" s="95"/>
      <c r="M36" s="28"/>
    </row>
  </sheetData>
  <dataConsolidate/>
  <mergeCells count="29">
    <mergeCell ref="L6:L7"/>
    <mergeCell ref="L24:L25"/>
    <mergeCell ref="F24:F25"/>
    <mergeCell ref="G24:G25"/>
    <mergeCell ref="K24:K25"/>
    <mergeCell ref="H24:H25"/>
    <mergeCell ref="I24:I25"/>
    <mergeCell ref="J24:J25"/>
    <mergeCell ref="A24:A25"/>
    <mergeCell ref="B24:B25"/>
    <mergeCell ref="C24:C25"/>
    <mergeCell ref="D24:D25"/>
    <mergeCell ref="E24:E25"/>
    <mergeCell ref="M6:M7"/>
    <mergeCell ref="M24:M25"/>
    <mergeCell ref="A23:M23"/>
    <mergeCell ref="A5:M5"/>
    <mergeCell ref="A1:J3"/>
    <mergeCell ref="H6:H7"/>
    <mergeCell ref="I6:I7"/>
    <mergeCell ref="J6:J7"/>
    <mergeCell ref="A6:A7"/>
    <mergeCell ref="B6:B7"/>
    <mergeCell ref="C6:C7"/>
    <mergeCell ref="D6:D7"/>
    <mergeCell ref="E6:E7"/>
    <mergeCell ref="F6:F7"/>
    <mergeCell ref="G6:G7"/>
    <mergeCell ref="K6:K7"/>
  </mergeCells>
  <dataValidations count="2">
    <dataValidation type="list" allowBlank="1" showInputMessage="1" showErrorMessage="1" sqref="H8:I18 H26:I36">
      <formula1>"1,2,3,4,5"</formula1>
    </dataValidation>
    <dataValidation type="list" allowBlank="1" showInputMessage="1" showErrorMessage="1" sqref="K8:L18 K26:L36">
      <formula1>"Activo, Inactivo"</formula1>
    </dataValidation>
  </dataValidations>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749992370372631"/>
  </sheetPr>
  <dimension ref="A1:L26"/>
  <sheetViews>
    <sheetView zoomScale="80" zoomScaleNormal="80" workbookViewId="0">
      <selection activeCell="C26" sqref="C26"/>
    </sheetView>
  </sheetViews>
  <sheetFormatPr baseColWidth="10" defaultColWidth="11.42578125" defaultRowHeight="12.75" x14ac:dyDescent="0.2"/>
  <cols>
    <col min="1" max="1" width="13.7109375" customWidth="1"/>
    <col min="2" max="2" width="15.7109375" customWidth="1"/>
    <col min="3" max="3" width="33.28515625" customWidth="1"/>
    <col min="4" max="4" width="32.42578125" customWidth="1"/>
    <col min="5" max="5" width="13.42578125" customWidth="1"/>
    <col min="6" max="6" width="18.140625" customWidth="1"/>
    <col min="7" max="7" width="23.42578125" customWidth="1"/>
    <col min="8" max="9" width="31.140625" customWidth="1"/>
  </cols>
  <sheetData>
    <row r="1" spans="1:12" ht="27" customHeight="1" x14ac:dyDescent="0.2">
      <c r="A1" s="191" t="s">
        <v>53</v>
      </c>
      <c r="B1" s="191"/>
      <c r="C1" s="191"/>
      <c r="D1" s="191"/>
      <c r="E1" s="191"/>
      <c r="F1" s="191"/>
      <c r="G1" s="191"/>
      <c r="H1" s="191"/>
      <c r="I1" s="191"/>
      <c r="J1" s="191"/>
      <c r="K1" s="191"/>
    </row>
    <row r="2" spans="1:12" ht="27" customHeight="1" x14ac:dyDescent="0.2">
      <c r="A2" s="191"/>
      <c r="B2" s="191"/>
      <c r="C2" s="191"/>
      <c r="D2" s="191"/>
      <c r="E2" s="191"/>
      <c r="F2" s="191"/>
      <c r="G2" s="191"/>
      <c r="H2" s="191"/>
      <c r="I2" s="191"/>
      <c r="J2" s="191"/>
      <c r="K2" s="191"/>
    </row>
    <row r="3" spans="1:12" ht="27" customHeight="1" x14ac:dyDescent="0.2">
      <c r="A3" s="191"/>
      <c r="B3" s="191"/>
      <c r="C3" s="191"/>
      <c r="D3" s="191"/>
      <c r="E3" s="191"/>
      <c r="F3" s="191"/>
      <c r="G3" s="191"/>
      <c r="H3" s="191"/>
      <c r="I3" s="191"/>
      <c r="J3" s="191"/>
      <c r="K3" s="191"/>
    </row>
    <row r="5" spans="1:12" x14ac:dyDescent="0.2">
      <c r="A5" s="269" t="s">
        <v>134</v>
      </c>
      <c r="B5" s="270"/>
      <c r="C5" s="270"/>
      <c r="D5" s="270"/>
      <c r="E5" s="270"/>
      <c r="F5" s="270"/>
      <c r="G5" s="270"/>
      <c r="H5" s="270"/>
      <c r="I5" s="270"/>
      <c r="J5" s="270"/>
      <c r="K5" s="270"/>
    </row>
    <row r="6" spans="1:12" s="23" customFormat="1" ht="53.25" customHeight="1" x14ac:dyDescent="0.2">
      <c r="A6" s="20" t="s">
        <v>12</v>
      </c>
      <c r="B6" s="20" t="s">
        <v>46</v>
      </c>
      <c r="C6" s="20" t="s">
        <v>34</v>
      </c>
      <c r="D6" s="20" t="s">
        <v>218</v>
      </c>
      <c r="E6" s="20" t="s">
        <v>37</v>
      </c>
      <c r="F6" s="20" t="s">
        <v>35</v>
      </c>
      <c r="G6" s="20" t="s">
        <v>219</v>
      </c>
      <c r="H6" s="3" t="s">
        <v>15</v>
      </c>
      <c r="I6" s="16" t="s">
        <v>220</v>
      </c>
      <c r="J6" s="3" t="s">
        <v>36</v>
      </c>
      <c r="K6" s="16" t="s">
        <v>217</v>
      </c>
      <c r="L6" s="22"/>
    </row>
    <row r="7" spans="1:12" x14ac:dyDescent="0.2">
      <c r="A7" s="18"/>
      <c r="B7" s="18"/>
      <c r="C7" s="19"/>
      <c r="D7" s="18"/>
      <c r="E7" s="21"/>
      <c r="F7" s="18"/>
      <c r="G7" s="18"/>
      <c r="H7" s="24"/>
      <c r="I7" s="24"/>
      <c r="J7" s="24"/>
      <c r="K7" s="24"/>
    </row>
    <row r="8" spans="1:12" x14ac:dyDescent="0.2">
      <c r="A8" s="18"/>
      <c r="B8" s="18"/>
      <c r="C8" s="19"/>
      <c r="D8" s="18"/>
      <c r="E8" s="21"/>
      <c r="F8" s="18"/>
      <c r="G8" s="18"/>
      <c r="H8" s="24"/>
      <c r="I8" s="24"/>
      <c r="J8" s="24"/>
      <c r="K8" s="24"/>
    </row>
    <row r="9" spans="1:12" x14ac:dyDescent="0.2">
      <c r="A9" s="18"/>
      <c r="B9" s="18"/>
      <c r="C9" s="19"/>
      <c r="D9" s="18"/>
      <c r="E9" s="21"/>
      <c r="F9" s="18"/>
      <c r="G9" s="18"/>
      <c r="H9" s="24"/>
      <c r="I9" s="24"/>
      <c r="J9" s="24"/>
      <c r="K9" s="24"/>
    </row>
    <row r="10" spans="1:12" x14ac:dyDescent="0.2">
      <c r="A10" s="18"/>
      <c r="B10" s="18"/>
      <c r="C10" s="19"/>
      <c r="D10" s="18"/>
      <c r="E10" s="21"/>
      <c r="F10" s="18"/>
      <c r="G10" s="18"/>
      <c r="H10" s="24"/>
      <c r="I10" s="24"/>
      <c r="J10" s="24"/>
      <c r="K10" s="24"/>
    </row>
    <row r="11" spans="1:12" x14ac:dyDescent="0.2">
      <c r="A11" s="18"/>
      <c r="B11" s="18"/>
      <c r="C11" s="19"/>
      <c r="D11" s="18"/>
      <c r="E11" s="21"/>
      <c r="F11" s="18"/>
      <c r="G11" s="18"/>
      <c r="H11" s="24"/>
      <c r="I11" s="24"/>
      <c r="J11" s="24"/>
      <c r="K11" s="24"/>
    </row>
    <row r="12" spans="1:12" x14ac:dyDescent="0.2">
      <c r="A12" s="18"/>
      <c r="B12" s="18"/>
      <c r="C12" s="19"/>
      <c r="D12" s="18"/>
      <c r="E12" s="21"/>
      <c r="F12" s="18"/>
      <c r="G12" s="18"/>
      <c r="H12" s="24"/>
      <c r="I12" s="24"/>
      <c r="J12" s="24"/>
      <c r="K12" s="24"/>
    </row>
    <row r="13" spans="1:12" x14ac:dyDescent="0.2">
      <c r="A13" s="18"/>
      <c r="B13" s="18"/>
      <c r="C13" s="19"/>
      <c r="D13" s="18"/>
      <c r="E13" s="21"/>
      <c r="F13" s="18"/>
      <c r="G13" s="18"/>
      <c r="H13" s="24"/>
      <c r="I13" s="24"/>
      <c r="J13" s="24"/>
      <c r="K13" s="24"/>
    </row>
    <row r="14" spans="1:12" x14ac:dyDescent="0.2">
      <c r="A14" s="18"/>
      <c r="B14" s="18"/>
      <c r="C14" s="19"/>
      <c r="D14" s="18"/>
      <c r="E14" s="21"/>
      <c r="F14" s="18"/>
      <c r="G14" s="18"/>
      <c r="H14" s="24"/>
      <c r="I14" s="24"/>
      <c r="J14" s="24"/>
      <c r="K14" s="24"/>
    </row>
    <row r="15" spans="1:12" x14ac:dyDescent="0.2">
      <c r="A15" s="18"/>
      <c r="B15" s="18"/>
      <c r="C15" s="19"/>
      <c r="D15" s="18"/>
      <c r="E15" s="21"/>
      <c r="F15" s="18"/>
      <c r="G15" s="18"/>
      <c r="H15" s="24"/>
      <c r="I15" s="24"/>
      <c r="J15" s="24"/>
      <c r="K15" s="24"/>
    </row>
    <row r="16" spans="1:12" x14ac:dyDescent="0.2">
      <c r="A16" s="18"/>
      <c r="B16" s="18"/>
      <c r="C16" s="19"/>
      <c r="D16" s="18"/>
      <c r="E16" s="21"/>
      <c r="F16" s="18"/>
      <c r="G16" s="18"/>
      <c r="H16" s="24"/>
      <c r="I16" s="24"/>
      <c r="J16" s="24"/>
      <c r="K16" s="24"/>
    </row>
    <row r="17" spans="1:11" x14ac:dyDescent="0.2">
      <c r="A17" s="18"/>
      <c r="B17" s="18"/>
      <c r="C17" s="19"/>
      <c r="D17" s="18"/>
      <c r="E17" s="21"/>
      <c r="F17" s="18"/>
      <c r="G17" s="18"/>
      <c r="H17" s="24"/>
      <c r="I17" s="24"/>
      <c r="J17" s="24"/>
      <c r="K17" s="24"/>
    </row>
    <row r="18" spans="1:11" x14ac:dyDescent="0.2">
      <c r="A18" s="18"/>
      <c r="B18" s="18"/>
      <c r="C18" s="19"/>
      <c r="D18" s="18"/>
      <c r="E18" s="21"/>
      <c r="F18" s="18"/>
      <c r="G18" s="18"/>
      <c r="H18" s="24"/>
      <c r="I18" s="24"/>
      <c r="J18" s="24"/>
      <c r="K18" s="24"/>
    </row>
    <row r="19" spans="1:11" x14ac:dyDescent="0.2">
      <c r="A19" s="18"/>
      <c r="B19" s="18"/>
      <c r="C19" s="19"/>
      <c r="D19" s="18"/>
      <c r="E19" s="21"/>
      <c r="F19" s="18"/>
      <c r="G19" s="18"/>
      <c r="H19" s="24"/>
      <c r="I19" s="24"/>
      <c r="J19" s="24"/>
      <c r="K19" s="24"/>
    </row>
    <row r="20" spans="1:11" x14ac:dyDescent="0.2">
      <c r="A20" s="18"/>
      <c r="B20" s="18"/>
      <c r="C20" s="19"/>
      <c r="D20" s="18"/>
      <c r="E20" s="21"/>
      <c r="F20" s="18"/>
      <c r="G20" s="18"/>
      <c r="H20" s="24"/>
      <c r="I20" s="24"/>
      <c r="J20" s="24"/>
      <c r="K20" s="24"/>
    </row>
    <row r="21" spans="1:11" x14ac:dyDescent="0.2">
      <c r="A21" s="18"/>
      <c r="B21" s="18"/>
      <c r="C21" s="19"/>
      <c r="D21" s="18"/>
      <c r="E21" s="21"/>
      <c r="F21" s="18"/>
      <c r="G21" s="18"/>
      <c r="H21" s="24"/>
      <c r="I21" s="24"/>
      <c r="J21" s="24"/>
      <c r="K21" s="24"/>
    </row>
    <row r="22" spans="1:11" x14ac:dyDescent="0.2">
      <c r="A22" s="18"/>
      <c r="B22" s="18"/>
      <c r="C22" s="19"/>
      <c r="D22" s="18"/>
      <c r="E22" s="21"/>
      <c r="F22" s="18"/>
      <c r="G22" s="18"/>
      <c r="H22" s="24"/>
      <c r="I22" s="24"/>
      <c r="J22" s="24"/>
      <c r="K22" s="24"/>
    </row>
    <row r="23" spans="1:11" x14ac:dyDescent="0.2">
      <c r="A23" s="18"/>
      <c r="B23" s="18"/>
      <c r="C23" s="19"/>
      <c r="D23" s="18"/>
      <c r="E23" s="21"/>
      <c r="F23" s="18"/>
      <c r="G23" s="18"/>
      <c r="H23" s="24"/>
      <c r="I23" s="24"/>
      <c r="J23" s="24"/>
      <c r="K23" s="24"/>
    </row>
    <row r="24" spans="1:11" x14ac:dyDescent="0.2">
      <c r="A24" s="18"/>
      <c r="B24" s="18"/>
      <c r="C24" s="19"/>
      <c r="D24" s="18"/>
      <c r="E24" s="21"/>
      <c r="F24" s="18"/>
      <c r="G24" s="18"/>
      <c r="H24" s="24"/>
      <c r="I24" s="24"/>
      <c r="J24" s="24"/>
      <c r="K24" s="24"/>
    </row>
    <row r="25" spans="1:11" x14ac:dyDescent="0.2">
      <c r="A25" s="18"/>
      <c r="B25" s="18"/>
      <c r="C25" s="19"/>
      <c r="D25" s="18"/>
      <c r="E25" s="21"/>
      <c r="F25" s="18"/>
      <c r="G25" s="18"/>
      <c r="H25" s="24"/>
      <c r="I25" s="24"/>
      <c r="J25" s="24"/>
      <c r="K25" s="24"/>
    </row>
    <row r="26" spans="1:11" x14ac:dyDescent="0.2">
      <c r="A26" s="18"/>
      <c r="B26" s="18"/>
      <c r="C26" s="19"/>
      <c r="D26" s="18"/>
      <c r="E26" s="21"/>
      <c r="F26" s="18"/>
      <c r="G26" s="18"/>
      <c r="H26" s="24"/>
      <c r="I26" s="24"/>
      <c r="J26" s="24"/>
      <c r="K26" s="24"/>
    </row>
  </sheetData>
  <mergeCells count="2">
    <mergeCell ref="A5:K5"/>
    <mergeCell ref="A1:K3"/>
  </mergeCells>
  <dataValidations count="2">
    <dataValidation type="list" allowBlank="1" showInputMessage="1" showErrorMessage="1" sqref="F7:F26">
      <formula1>"Sí, No"</formula1>
    </dataValidation>
    <dataValidation type="list" allowBlank="1" showInputMessage="1" showErrorMessage="1" sqref="K7:K26">
      <formula1>"Solicitado, Activo, Inactivo"</formula1>
    </dataValidation>
  </dataValidations>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U71"/>
  <sheetViews>
    <sheetView topLeftCell="A21" zoomScale="90" zoomScaleNormal="90" zoomScalePageLayoutView="110" workbookViewId="0">
      <selection activeCell="G7" sqref="G7"/>
    </sheetView>
  </sheetViews>
  <sheetFormatPr baseColWidth="10" defaultColWidth="10.7109375" defaultRowHeight="15" x14ac:dyDescent="0.25"/>
  <cols>
    <col min="1" max="1" width="13.5703125" style="38" customWidth="1"/>
    <col min="2" max="2" width="23.42578125" style="38" customWidth="1"/>
    <col min="3" max="7" width="16.28515625" style="38" customWidth="1"/>
    <col min="8" max="8" width="13.140625" style="38" customWidth="1"/>
    <col min="9" max="9" width="15.7109375" style="68" customWidth="1"/>
    <col min="10" max="10" width="11.42578125" style="38" customWidth="1"/>
    <col min="11" max="11" width="12.7109375" style="38" customWidth="1"/>
    <col min="12" max="12" width="20.42578125" style="94" customWidth="1"/>
    <col min="13" max="14" width="14.7109375" style="38" customWidth="1"/>
    <col min="15" max="16" width="15" style="38" customWidth="1"/>
    <col min="17" max="17" width="21.7109375" style="38" customWidth="1"/>
    <col min="18" max="18" width="14.140625" style="38" customWidth="1"/>
    <col min="19" max="19" width="14.140625" style="39" customWidth="1"/>
    <col min="20" max="20" width="11.42578125" style="38" customWidth="1"/>
    <col min="21" max="21" width="13.28515625" style="38" customWidth="1"/>
    <col min="22" max="16384" width="10.7109375" style="38"/>
  </cols>
  <sheetData>
    <row r="1" spans="1:21" ht="24.75" customHeight="1" x14ac:dyDescent="0.25">
      <c r="A1" s="279" t="s">
        <v>110</v>
      </c>
      <c r="B1" s="279"/>
      <c r="C1" s="279"/>
      <c r="D1" s="279"/>
      <c r="E1" s="279"/>
      <c r="F1" s="279"/>
      <c r="G1" s="279"/>
      <c r="H1" s="279"/>
      <c r="I1" s="279"/>
      <c r="J1" s="279"/>
      <c r="K1" s="279"/>
      <c r="L1" s="279"/>
      <c r="M1" s="279"/>
      <c r="N1" s="279"/>
      <c r="O1" s="279"/>
      <c r="P1" s="279"/>
      <c r="Q1" s="279"/>
      <c r="R1" s="279"/>
      <c r="S1" s="279"/>
      <c r="T1" s="279"/>
      <c r="U1" s="279"/>
    </row>
    <row r="2" spans="1:21" ht="21.75" customHeight="1" x14ac:dyDescent="0.25">
      <c r="A2" s="279"/>
      <c r="B2" s="279"/>
      <c r="C2" s="279"/>
      <c r="D2" s="279"/>
      <c r="E2" s="279"/>
      <c r="F2" s="279"/>
      <c r="G2" s="279"/>
      <c r="H2" s="279"/>
      <c r="I2" s="279"/>
      <c r="J2" s="279"/>
      <c r="K2" s="279"/>
      <c r="L2" s="279"/>
      <c r="M2" s="279"/>
      <c r="N2" s="279"/>
      <c r="O2" s="279"/>
      <c r="P2" s="279"/>
      <c r="Q2" s="279"/>
      <c r="R2" s="279"/>
      <c r="S2" s="279"/>
      <c r="T2" s="279"/>
      <c r="U2" s="279"/>
    </row>
    <row r="3" spans="1:21" ht="26.25" customHeight="1" thickBot="1" x14ac:dyDescent="0.3">
      <c r="A3" s="280"/>
      <c r="B3" s="280"/>
      <c r="C3" s="280"/>
      <c r="D3" s="280"/>
      <c r="E3" s="280"/>
      <c r="F3" s="280"/>
      <c r="G3" s="280"/>
      <c r="H3" s="280"/>
      <c r="I3" s="280"/>
      <c r="J3" s="280"/>
      <c r="K3" s="280"/>
      <c r="L3" s="280"/>
      <c r="M3" s="280"/>
      <c r="N3" s="280"/>
      <c r="O3" s="280"/>
      <c r="P3" s="280"/>
      <c r="Q3" s="280"/>
      <c r="R3" s="280"/>
      <c r="S3" s="280"/>
      <c r="T3" s="280"/>
      <c r="U3" s="280"/>
    </row>
    <row r="4" spans="1:21" ht="15.75" customHeight="1" x14ac:dyDescent="0.25">
      <c r="A4" s="285" t="s">
        <v>124</v>
      </c>
      <c r="B4" s="286"/>
      <c r="C4" s="286"/>
      <c r="D4" s="286"/>
      <c r="E4" s="286"/>
      <c r="F4" s="286"/>
      <c r="G4" s="286"/>
      <c r="H4" s="286"/>
      <c r="I4" s="286"/>
      <c r="J4" s="286"/>
      <c r="K4" s="286"/>
      <c r="L4" s="286"/>
      <c r="M4" s="286"/>
      <c r="N4" s="286"/>
      <c r="O4" s="286"/>
      <c r="P4" s="286"/>
      <c r="Q4" s="286"/>
      <c r="R4" s="286"/>
      <c r="S4" s="116"/>
      <c r="T4" s="70"/>
      <c r="U4" s="70"/>
    </row>
    <row r="5" spans="1:21" ht="33" customHeight="1" x14ac:dyDescent="0.25">
      <c r="A5" s="281" t="s">
        <v>12</v>
      </c>
      <c r="B5" s="275" t="s">
        <v>108</v>
      </c>
      <c r="C5" s="273" t="s">
        <v>224</v>
      </c>
      <c r="D5" s="273" t="s">
        <v>107</v>
      </c>
      <c r="E5" s="273" t="s">
        <v>226</v>
      </c>
      <c r="F5" s="273" t="s">
        <v>123</v>
      </c>
      <c r="G5" s="273" t="s">
        <v>122</v>
      </c>
      <c r="H5" s="273" t="s">
        <v>121</v>
      </c>
      <c r="I5" s="283" t="s">
        <v>90</v>
      </c>
      <c r="J5" s="276" t="s">
        <v>225</v>
      </c>
      <c r="K5" s="287" t="s">
        <v>166</v>
      </c>
      <c r="L5" s="271" t="s">
        <v>86</v>
      </c>
      <c r="M5" s="271" t="s">
        <v>160</v>
      </c>
      <c r="N5" s="271" t="s">
        <v>120</v>
      </c>
      <c r="O5" s="273" t="s">
        <v>119</v>
      </c>
      <c r="P5" s="273" t="s">
        <v>118</v>
      </c>
      <c r="Q5" s="273" t="s">
        <v>117</v>
      </c>
      <c r="R5" s="273" t="s">
        <v>116</v>
      </c>
      <c r="S5" s="273" t="s">
        <v>229</v>
      </c>
      <c r="T5" s="273" t="s">
        <v>228</v>
      </c>
      <c r="U5" s="273" t="s">
        <v>115</v>
      </c>
    </row>
    <row r="6" spans="1:21" ht="30" customHeight="1" x14ac:dyDescent="0.25">
      <c r="A6" s="282"/>
      <c r="B6" s="275"/>
      <c r="C6" s="274"/>
      <c r="D6" s="274"/>
      <c r="E6" s="278"/>
      <c r="F6" s="274"/>
      <c r="G6" s="274"/>
      <c r="H6" s="274"/>
      <c r="I6" s="284"/>
      <c r="J6" s="277"/>
      <c r="K6" s="288"/>
      <c r="L6" s="272"/>
      <c r="M6" s="272"/>
      <c r="N6" s="272"/>
      <c r="O6" s="274"/>
      <c r="P6" s="274"/>
      <c r="Q6" s="274"/>
      <c r="R6" s="274"/>
      <c r="S6" s="278"/>
      <c r="T6" s="274"/>
      <c r="U6" s="274"/>
    </row>
    <row r="7" spans="1:21" ht="58.5" customHeight="1" x14ac:dyDescent="0.25">
      <c r="A7" s="126"/>
      <c r="B7" s="163"/>
      <c r="C7" s="126" t="e">
        <f>VLOOKUP(B7,Históricos!$A$8:$D$1048576,2,0)</f>
        <v>#N/A</v>
      </c>
      <c r="D7" s="126" t="e">
        <f>VLOOKUP(B7,Históricos!$A$8:$D$1048576,3,0)</f>
        <v>#N/A</v>
      </c>
      <c r="E7" s="127"/>
      <c r="F7" s="127"/>
      <c r="G7" s="127"/>
      <c r="H7" s="126"/>
      <c r="I7" s="128"/>
      <c r="J7" s="129">
        <v>0</v>
      </c>
      <c r="K7" s="130">
        <f>((I7*J7)*100)</f>
        <v>0</v>
      </c>
      <c r="L7" s="131" t="str">
        <f>IF(PlanRiesgos!K7='Estrategia y Manejo de Riesgos'!$K$35,'Estrategia y Manejo de Riesgos'!$L$35, IF(PlanRiesgos!K7&lt;='Estrategia y Manejo de Riesgos'!$K$36,'Estrategia y Manejo de Riesgos'!$L$36,IF(PlanRiesgos!K7&lt;='Estrategia y Manejo de Riesgos'!$K$37,'Estrategia y Manejo de Riesgos'!$L$37,IF(PlanRiesgos!K7&lt;='Estrategia y Manejo de Riesgos'!$K$38,'Estrategia y Manejo de Riesgos'!$L$38,FALSE))))</f>
        <v>Nula</v>
      </c>
      <c r="M7" s="132">
        <f>((K7*'Estrategia y Manejo de Riesgos'!$K$42)/('Estrategia y Manejo de Riesgos'!$L$42))</f>
        <v>0</v>
      </c>
      <c r="N7" s="127"/>
      <c r="O7" s="126"/>
      <c r="P7" s="126"/>
      <c r="Q7" s="126"/>
      <c r="R7" s="133" t="e">
        <f>VLOOKUP(L7,'Estrategia y Manejo de Riesgos'!$L$36:$M$38,2,FALSE)</f>
        <v>#N/A</v>
      </c>
      <c r="S7" s="138"/>
      <c r="T7" s="126"/>
      <c r="U7" s="126"/>
    </row>
    <row r="8" spans="1:21" ht="50.25" customHeight="1" x14ac:dyDescent="0.25">
      <c r="A8" s="126"/>
      <c r="B8" s="126"/>
      <c r="C8" s="126" t="e">
        <f>VLOOKUP(B8,Históricos!$A$8:$D$1048576,2,0)</f>
        <v>#N/A</v>
      </c>
      <c r="D8" s="126" t="e">
        <f>VLOOKUP(B8,Históricos!$A$8:$D$1048576,3,0)</f>
        <v>#N/A</v>
      </c>
      <c r="E8" s="127"/>
      <c r="F8" s="127"/>
      <c r="G8" s="127"/>
      <c r="H8" s="126"/>
      <c r="I8" s="128"/>
      <c r="J8" s="129">
        <v>0</v>
      </c>
      <c r="K8" s="130">
        <f t="shared" ref="K8:K28" si="0">((I8*J8)*100)</f>
        <v>0</v>
      </c>
      <c r="L8" s="131" t="str">
        <f>IF(PlanRiesgos!K8='Estrategia y Manejo de Riesgos'!$K$35,'Estrategia y Manejo de Riesgos'!$L$35, IF(PlanRiesgos!K8&lt;='Estrategia y Manejo de Riesgos'!$K$36,'Estrategia y Manejo de Riesgos'!$L$36,IF(PlanRiesgos!K8&lt;='Estrategia y Manejo de Riesgos'!$K$37,'Estrategia y Manejo de Riesgos'!$L$37,IF(PlanRiesgos!K8&lt;='Estrategia y Manejo de Riesgos'!$K$38,'Estrategia y Manejo de Riesgos'!$L$38,FALSE))))</f>
        <v>Nula</v>
      </c>
      <c r="M8" s="132">
        <f>((K8*'Estrategia y Manejo de Riesgos'!$K$42)/('Estrategia y Manejo de Riesgos'!$L$42))</f>
        <v>0</v>
      </c>
      <c r="N8" s="127"/>
      <c r="O8" s="126"/>
      <c r="P8" s="126"/>
      <c r="Q8" s="126"/>
      <c r="R8" s="133" t="e">
        <f>VLOOKUP(L8,'Estrategia y Manejo de Riesgos'!$L$36:$M$38,2,FALSE)</f>
        <v>#N/A</v>
      </c>
      <c r="S8" s="138"/>
      <c r="T8" s="127"/>
      <c r="U8" s="126"/>
    </row>
    <row r="9" spans="1:21" ht="44.25" customHeight="1" x14ac:dyDescent="0.25">
      <c r="A9" s="126"/>
      <c r="B9" s="126"/>
      <c r="C9" s="126" t="e">
        <f>VLOOKUP(B9,Históricos!$A$8:$D$1048576,2,0)</f>
        <v>#N/A</v>
      </c>
      <c r="D9" s="126" t="e">
        <f>VLOOKUP(B9,Históricos!$A$8:$D$1048576,3,0)</f>
        <v>#N/A</v>
      </c>
      <c r="E9" s="127"/>
      <c r="F9" s="134"/>
      <c r="G9" s="134"/>
      <c r="H9" s="134"/>
      <c r="I9" s="128"/>
      <c r="J9" s="129">
        <v>0</v>
      </c>
      <c r="K9" s="130">
        <f t="shared" si="0"/>
        <v>0</v>
      </c>
      <c r="L9" s="131" t="str">
        <f>IF(PlanRiesgos!K9='Estrategia y Manejo de Riesgos'!$K$35,'Estrategia y Manejo de Riesgos'!$L$35, IF(PlanRiesgos!K9&lt;='Estrategia y Manejo de Riesgos'!$K$36,'Estrategia y Manejo de Riesgos'!$L$36,IF(PlanRiesgos!K9&lt;='Estrategia y Manejo de Riesgos'!$K$37,'Estrategia y Manejo de Riesgos'!$L$37,IF(PlanRiesgos!K9&lt;='Estrategia y Manejo de Riesgos'!$K$38,'Estrategia y Manejo de Riesgos'!$L$38,FALSE))))</f>
        <v>Nula</v>
      </c>
      <c r="M9" s="132">
        <f>((K9*'Estrategia y Manejo de Riesgos'!$K$42)/('Estrategia y Manejo de Riesgos'!$L$42))</f>
        <v>0</v>
      </c>
      <c r="N9" s="127"/>
      <c r="O9" s="134"/>
      <c r="P9" s="134"/>
      <c r="Q9" s="134"/>
      <c r="R9" s="133" t="e">
        <f>VLOOKUP(L9,'Estrategia y Manejo de Riesgos'!$L$36:$M$38,2,FALSE)</f>
        <v>#N/A</v>
      </c>
      <c r="S9" s="138"/>
      <c r="T9" s="134"/>
      <c r="U9" s="126"/>
    </row>
    <row r="10" spans="1:21" x14ac:dyDescent="0.25">
      <c r="A10" s="126"/>
      <c r="B10" s="126"/>
      <c r="C10" s="126" t="e">
        <f>VLOOKUP(B10,Históricos!$A$8:$D$1048576,2,0)</f>
        <v>#N/A</v>
      </c>
      <c r="D10" s="126" t="e">
        <f>VLOOKUP(B10,Históricos!$A$8:$D$1048576,3,0)</f>
        <v>#N/A</v>
      </c>
      <c r="E10" s="127"/>
      <c r="F10" s="134"/>
      <c r="G10" s="134"/>
      <c r="H10" s="134"/>
      <c r="I10" s="128"/>
      <c r="J10" s="129">
        <v>0</v>
      </c>
      <c r="K10" s="130">
        <f t="shared" si="0"/>
        <v>0</v>
      </c>
      <c r="L10" s="131" t="str">
        <f>IF(PlanRiesgos!K10='Estrategia y Manejo de Riesgos'!$K$35,'Estrategia y Manejo de Riesgos'!$L$35, IF(PlanRiesgos!K10&lt;='Estrategia y Manejo de Riesgos'!$K$36,'Estrategia y Manejo de Riesgos'!$L$36,IF(PlanRiesgos!K10&lt;='Estrategia y Manejo de Riesgos'!$K$37,'Estrategia y Manejo de Riesgos'!$L$37,IF(PlanRiesgos!K10&lt;='Estrategia y Manejo de Riesgos'!$K$38,'Estrategia y Manejo de Riesgos'!$L$38,FALSE))))</f>
        <v>Nula</v>
      </c>
      <c r="M10" s="132">
        <f>((K10*'Estrategia y Manejo de Riesgos'!$K$42)/('Estrategia y Manejo de Riesgos'!$L$42))</f>
        <v>0</v>
      </c>
      <c r="N10" s="127"/>
      <c r="O10" s="134"/>
      <c r="P10" s="134"/>
      <c r="Q10" s="134"/>
      <c r="R10" s="133" t="e">
        <f>VLOOKUP(L10,'Estrategia y Manejo de Riesgos'!$L$36:$M$38,2,FALSE)</f>
        <v>#N/A</v>
      </c>
      <c r="S10" s="138"/>
      <c r="T10" s="134"/>
      <c r="U10" s="126"/>
    </row>
    <row r="11" spans="1:21" x14ac:dyDescent="0.25">
      <c r="A11" s="126"/>
      <c r="B11" s="126"/>
      <c r="C11" s="126" t="e">
        <f>VLOOKUP(B11,Históricos!$A$8:$D$1048576,2,0)</f>
        <v>#N/A</v>
      </c>
      <c r="D11" s="126" t="e">
        <f>VLOOKUP(B11,Históricos!$A$8:$D$1048576,3,0)</f>
        <v>#N/A</v>
      </c>
      <c r="E11" s="127"/>
      <c r="F11" s="134"/>
      <c r="G11" s="134"/>
      <c r="H11" s="134"/>
      <c r="I11" s="128"/>
      <c r="J11" s="129">
        <v>0</v>
      </c>
      <c r="K11" s="130">
        <f t="shared" si="0"/>
        <v>0</v>
      </c>
      <c r="L11" s="131" t="str">
        <f>IF(PlanRiesgos!K11='Estrategia y Manejo de Riesgos'!$K$35,'Estrategia y Manejo de Riesgos'!$L$35, IF(PlanRiesgos!K11&lt;='Estrategia y Manejo de Riesgos'!$K$36,'Estrategia y Manejo de Riesgos'!$L$36,IF(PlanRiesgos!K11&lt;='Estrategia y Manejo de Riesgos'!$K$37,'Estrategia y Manejo de Riesgos'!$L$37,IF(PlanRiesgos!K11&lt;='Estrategia y Manejo de Riesgos'!$K$38,'Estrategia y Manejo de Riesgos'!$L$38,FALSE))))</f>
        <v>Nula</v>
      </c>
      <c r="M11" s="132">
        <f>((K11*'Estrategia y Manejo de Riesgos'!$K$42)/('Estrategia y Manejo de Riesgos'!$L$42))</f>
        <v>0</v>
      </c>
      <c r="N11" s="127"/>
      <c r="O11" s="134"/>
      <c r="P11" s="134"/>
      <c r="Q11" s="134"/>
      <c r="R11" s="133" t="e">
        <f>VLOOKUP(L11,'Estrategia y Manejo de Riesgos'!$L$36:$M$38,2,FALSE)</f>
        <v>#N/A</v>
      </c>
      <c r="S11" s="138"/>
      <c r="T11" s="134"/>
      <c r="U11" s="126"/>
    </row>
    <row r="12" spans="1:21" x14ac:dyDescent="0.25">
      <c r="A12" s="126"/>
      <c r="B12" s="126"/>
      <c r="C12" s="126" t="e">
        <f>VLOOKUP(B12,Históricos!$A$8:$D$1048576,2,0)</f>
        <v>#N/A</v>
      </c>
      <c r="D12" s="126" t="e">
        <f>VLOOKUP(B12,Históricos!$A$8:$D$1048576,3,0)</f>
        <v>#N/A</v>
      </c>
      <c r="E12" s="127"/>
      <c r="F12" s="134"/>
      <c r="G12" s="134"/>
      <c r="H12" s="134"/>
      <c r="I12" s="128"/>
      <c r="J12" s="129">
        <v>0</v>
      </c>
      <c r="K12" s="130">
        <f t="shared" si="0"/>
        <v>0</v>
      </c>
      <c r="L12" s="131" t="str">
        <f>IF(PlanRiesgos!K12='Estrategia y Manejo de Riesgos'!$K$35,'Estrategia y Manejo de Riesgos'!$L$35, IF(PlanRiesgos!K12&lt;='Estrategia y Manejo de Riesgos'!$K$36,'Estrategia y Manejo de Riesgos'!$L$36,IF(PlanRiesgos!K12&lt;='Estrategia y Manejo de Riesgos'!$K$37,'Estrategia y Manejo de Riesgos'!$L$37,IF(PlanRiesgos!K12&lt;='Estrategia y Manejo de Riesgos'!$K$38,'Estrategia y Manejo de Riesgos'!$L$38,FALSE))))</f>
        <v>Nula</v>
      </c>
      <c r="M12" s="132">
        <f>((K12*'Estrategia y Manejo de Riesgos'!$K$42)/('Estrategia y Manejo de Riesgos'!$L$42))</f>
        <v>0</v>
      </c>
      <c r="N12" s="127"/>
      <c r="O12" s="134"/>
      <c r="P12" s="134"/>
      <c r="Q12" s="134"/>
      <c r="R12" s="133" t="e">
        <f>VLOOKUP(L12,'Estrategia y Manejo de Riesgos'!$L$36:$M$38,2,FALSE)</f>
        <v>#N/A</v>
      </c>
      <c r="S12" s="138"/>
      <c r="T12" s="134"/>
      <c r="U12" s="126"/>
    </row>
    <row r="13" spans="1:21" x14ac:dyDescent="0.25">
      <c r="A13" s="126"/>
      <c r="B13" s="126"/>
      <c r="C13" s="126" t="e">
        <f>VLOOKUP(B13,Históricos!$A$8:$D$1048576,2,0)</f>
        <v>#N/A</v>
      </c>
      <c r="D13" s="126" t="e">
        <f>VLOOKUP(B13,Históricos!$A$8:$D$1048576,3,0)</f>
        <v>#N/A</v>
      </c>
      <c r="E13" s="127"/>
      <c r="F13" s="134"/>
      <c r="G13" s="134"/>
      <c r="H13" s="134"/>
      <c r="I13" s="128"/>
      <c r="J13" s="129">
        <v>0</v>
      </c>
      <c r="K13" s="130">
        <f t="shared" si="0"/>
        <v>0</v>
      </c>
      <c r="L13" s="131" t="str">
        <f>IF(PlanRiesgos!K13='Estrategia y Manejo de Riesgos'!$K$35,'Estrategia y Manejo de Riesgos'!$L$35, IF(PlanRiesgos!K13&lt;='Estrategia y Manejo de Riesgos'!$K$36,'Estrategia y Manejo de Riesgos'!$L$36,IF(PlanRiesgos!K13&lt;='Estrategia y Manejo de Riesgos'!$K$37,'Estrategia y Manejo de Riesgos'!$L$37,IF(PlanRiesgos!K13&lt;='Estrategia y Manejo de Riesgos'!$K$38,'Estrategia y Manejo de Riesgos'!$L$38,FALSE))))</f>
        <v>Nula</v>
      </c>
      <c r="M13" s="132">
        <f>((K13*'Estrategia y Manejo de Riesgos'!$K$42)/('Estrategia y Manejo de Riesgos'!$L$42))</f>
        <v>0</v>
      </c>
      <c r="N13" s="127"/>
      <c r="O13" s="134"/>
      <c r="P13" s="134"/>
      <c r="Q13" s="134"/>
      <c r="R13" s="133" t="e">
        <f>VLOOKUP(L13,'Estrategia y Manejo de Riesgos'!$L$36:$M$38,2,FALSE)</f>
        <v>#N/A</v>
      </c>
      <c r="S13" s="138"/>
      <c r="T13" s="134"/>
      <c r="U13" s="126"/>
    </row>
    <row r="14" spans="1:21" x14ac:dyDescent="0.25">
      <c r="A14" s="126"/>
      <c r="B14" s="126"/>
      <c r="C14" s="126" t="e">
        <f>VLOOKUP(B14,Históricos!$A$8:$D$1048576,2,0)</f>
        <v>#N/A</v>
      </c>
      <c r="D14" s="126" t="e">
        <f>VLOOKUP(B14,Históricos!$A$8:$D$1048576,3,0)</f>
        <v>#N/A</v>
      </c>
      <c r="E14" s="127"/>
      <c r="F14" s="134"/>
      <c r="G14" s="134"/>
      <c r="H14" s="134"/>
      <c r="I14" s="128"/>
      <c r="J14" s="129">
        <v>0</v>
      </c>
      <c r="K14" s="130">
        <f t="shared" si="0"/>
        <v>0</v>
      </c>
      <c r="L14" s="131" t="str">
        <f>IF(PlanRiesgos!K14='Estrategia y Manejo de Riesgos'!$K$35,'Estrategia y Manejo de Riesgos'!$L$35, IF(PlanRiesgos!K14&lt;='Estrategia y Manejo de Riesgos'!$K$36,'Estrategia y Manejo de Riesgos'!$L$36,IF(PlanRiesgos!K14&lt;='Estrategia y Manejo de Riesgos'!$K$37,'Estrategia y Manejo de Riesgos'!$L$37,IF(PlanRiesgos!K14&lt;='Estrategia y Manejo de Riesgos'!$K$38,'Estrategia y Manejo de Riesgos'!$L$38,FALSE))))</f>
        <v>Nula</v>
      </c>
      <c r="M14" s="132">
        <f>((K14*'Estrategia y Manejo de Riesgos'!$K$42)/('Estrategia y Manejo de Riesgos'!$L$42))</f>
        <v>0</v>
      </c>
      <c r="N14" s="127"/>
      <c r="O14" s="134"/>
      <c r="P14" s="134"/>
      <c r="Q14" s="134"/>
      <c r="R14" s="133" t="e">
        <f>VLOOKUP(L14,'Estrategia y Manejo de Riesgos'!$L$36:$M$38,2,FALSE)</f>
        <v>#N/A</v>
      </c>
      <c r="S14" s="138"/>
      <c r="T14" s="134"/>
      <c r="U14" s="126"/>
    </row>
    <row r="15" spans="1:21" x14ac:dyDescent="0.25">
      <c r="A15" s="126"/>
      <c r="B15" s="126"/>
      <c r="C15" s="126" t="e">
        <f>VLOOKUP(B15,Históricos!$A$8:$D$1048576,2,0)</f>
        <v>#N/A</v>
      </c>
      <c r="D15" s="126" t="e">
        <f>VLOOKUP(B15,Históricos!$A$8:$D$1048576,3,0)</f>
        <v>#N/A</v>
      </c>
      <c r="E15" s="127"/>
      <c r="F15" s="134"/>
      <c r="G15" s="134"/>
      <c r="H15" s="134"/>
      <c r="I15" s="128"/>
      <c r="J15" s="129">
        <v>0</v>
      </c>
      <c r="K15" s="130">
        <f t="shared" si="0"/>
        <v>0</v>
      </c>
      <c r="L15" s="131" t="str">
        <f>IF(PlanRiesgos!K15='Estrategia y Manejo de Riesgos'!$K$35,'Estrategia y Manejo de Riesgos'!$L$35, IF(PlanRiesgos!K15&lt;='Estrategia y Manejo de Riesgos'!$K$36,'Estrategia y Manejo de Riesgos'!$L$36,IF(PlanRiesgos!K15&lt;='Estrategia y Manejo de Riesgos'!$K$37,'Estrategia y Manejo de Riesgos'!$L$37,IF(PlanRiesgos!K15&lt;='Estrategia y Manejo de Riesgos'!$K$38,'Estrategia y Manejo de Riesgos'!$L$38,FALSE))))</f>
        <v>Nula</v>
      </c>
      <c r="M15" s="132">
        <f>((K15*'Estrategia y Manejo de Riesgos'!$K$42)/('Estrategia y Manejo de Riesgos'!$L$42))</f>
        <v>0</v>
      </c>
      <c r="N15" s="127"/>
      <c r="O15" s="134"/>
      <c r="P15" s="134"/>
      <c r="Q15" s="134"/>
      <c r="R15" s="133" t="e">
        <f>VLOOKUP(L15,'Estrategia y Manejo de Riesgos'!$L$36:$M$38,2,FALSE)</f>
        <v>#N/A</v>
      </c>
      <c r="S15" s="138"/>
      <c r="T15" s="134"/>
      <c r="U15" s="126"/>
    </row>
    <row r="16" spans="1:21" x14ac:dyDescent="0.25">
      <c r="A16" s="126"/>
      <c r="B16" s="126"/>
      <c r="C16" s="126" t="e">
        <f>VLOOKUP(B16,Históricos!$A$8:$D$1048576,2,0)</f>
        <v>#N/A</v>
      </c>
      <c r="D16" s="126" t="e">
        <f>VLOOKUP(B16,Históricos!$A$8:$D$1048576,3,0)</f>
        <v>#N/A</v>
      </c>
      <c r="E16" s="127"/>
      <c r="F16" s="134"/>
      <c r="G16" s="134"/>
      <c r="H16" s="134"/>
      <c r="I16" s="128"/>
      <c r="J16" s="129">
        <v>0</v>
      </c>
      <c r="K16" s="130">
        <f t="shared" si="0"/>
        <v>0</v>
      </c>
      <c r="L16" s="131" t="str">
        <f>IF(PlanRiesgos!K16='Estrategia y Manejo de Riesgos'!$K$35,'Estrategia y Manejo de Riesgos'!$L$35, IF(PlanRiesgos!K16&lt;='Estrategia y Manejo de Riesgos'!$K$36,'Estrategia y Manejo de Riesgos'!$L$36,IF(PlanRiesgos!K16&lt;='Estrategia y Manejo de Riesgos'!$K$37,'Estrategia y Manejo de Riesgos'!$L$37,IF(PlanRiesgos!K16&lt;='Estrategia y Manejo de Riesgos'!$K$38,'Estrategia y Manejo de Riesgos'!$L$38,FALSE))))</f>
        <v>Nula</v>
      </c>
      <c r="M16" s="132">
        <f>((K16*'Estrategia y Manejo de Riesgos'!$K$42)/('Estrategia y Manejo de Riesgos'!$L$42))</f>
        <v>0</v>
      </c>
      <c r="N16" s="127"/>
      <c r="O16" s="134"/>
      <c r="P16" s="134"/>
      <c r="Q16" s="134"/>
      <c r="R16" s="133" t="e">
        <f>VLOOKUP(L16,'Estrategia y Manejo de Riesgos'!$L$36:$M$38,2,FALSE)</f>
        <v>#N/A</v>
      </c>
      <c r="S16" s="138"/>
      <c r="T16" s="134"/>
      <c r="U16" s="126"/>
    </row>
    <row r="17" spans="1:21" x14ac:dyDescent="0.25">
      <c r="A17" s="126"/>
      <c r="B17" s="126"/>
      <c r="C17" s="126" t="e">
        <f>VLOOKUP(B17,Históricos!$A$8:$D$1048576,2,0)</f>
        <v>#N/A</v>
      </c>
      <c r="D17" s="126" t="e">
        <f>VLOOKUP(B17,Históricos!$A$8:$D$1048576,3,0)</f>
        <v>#N/A</v>
      </c>
      <c r="E17" s="127"/>
      <c r="F17" s="134"/>
      <c r="G17" s="134"/>
      <c r="H17" s="134"/>
      <c r="I17" s="128"/>
      <c r="J17" s="129">
        <v>0</v>
      </c>
      <c r="K17" s="130">
        <f t="shared" si="0"/>
        <v>0</v>
      </c>
      <c r="L17" s="131" t="str">
        <f>IF(PlanRiesgos!K17='Estrategia y Manejo de Riesgos'!$K$35,'Estrategia y Manejo de Riesgos'!$L$35, IF(PlanRiesgos!K17&lt;='Estrategia y Manejo de Riesgos'!$K$36,'Estrategia y Manejo de Riesgos'!$L$36,IF(PlanRiesgos!K17&lt;='Estrategia y Manejo de Riesgos'!$K$37,'Estrategia y Manejo de Riesgos'!$L$37,IF(PlanRiesgos!K17&lt;='Estrategia y Manejo de Riesgos'!$K$38,'Estrategia y Manejo de Riesgos'!$L$38,FALSE))))</f>
        <v>Nula</v>
      </c>
      <c r="M17" s="132">
        <f>((K17*'Estrategia y Manejo de Riesgos'!$K$42)/('Estrategia y Manejo de Riesgos'!$L$42))</f>
        <v>0</v>
      </c>
      <c r="N17" s="127"/>
      <c r="O17" s="134"/>
      <c r="P17" s="134"/>
      <c r="Q17" s="134"/>
      <c r="R17" s="133" t="e">
        <f>VLOOKUP(L17,'Estrategia y Manejo de Riesgos'!$L$36:$M$38,2,FALSE)</f>
        <v>#N/A</v>
      </c>
      <c r="S17" s="138"/>
      <c r="T17" s="134"/>
      <c r="U17" s="126"/>
    </row>
    <row r="18" spans="1:21" ht="24.75" customHeight="1" x14ac:dyDescent="0.25">
      <c r="A18" s="126"/>
      <c r="B18" s="126"/>
      <c r="C18" s="126" t="e">
        <f>VLOOKUP(B18,Históricos!$A$8:$D$1048576,2,0)</f>
        <v>#N/A</v>
      </c>
      <c r="D18" s="126" t="e">
        <f>VLOOKUP(B18,Históricos!$A$8:$D$1048576,3,0)</f>
        <v>#N/A</v>
      </c>
      <c r="E18" s="127"/>
      <c r="F18" s="134"/>
      <c r="G18" s="134"/>
      <c r="H18" s="134"/>
      <c r="I18" s="128"/>
      <c r="J18" s="129">
        <v>0</v>
      </c>
      <c r="K18" s="130">
        <f t="shared" si="0"/>
        <v>0</v>
      </c>
      <c r="L18" s="131" t="str">
        <f>IF(PlanRiesgos!K18='Estrategia y Manejo de Riesgos'!$K$35,'Estrategia y Manejo de Riesgos'!$L$35, IF(PlanRiesgos!K18&lt;='Estrategia y Manejo de Riesgos'!$K$36,'Estrategia y Manejo de Riesgos'!$L$36,IF(PlanRiesgos!K18&lt;='Estrategia y Manejo de Riesgos'!$K$37,'Estrategia y Manejo de Riesgos'!$L$37,IF(PlanRiesgos!K18&lt;='Estrategia y Manejo de Riesgos'!$K$38,'Estrategia y Manejo de Riesgos'!$L$38,FALSE))))</f>
        <v>Nula</v>
      </c>
      <c r="M18" s="132">
        <f>((K18*'Estrategia y Manejo de Riesgos'!$K$42)/('Estrategia y Manejo de Riesgos'!$L$42))</f>
        <v>0</v>
      </c>
      <c r="N18" s="127"/>
      <c r="O18" s="134"/>
      <c r="P18" s="134"/>
      <c r="Q18" s="134"/>
      <c r="R18" s="133" t="e">
        <f>VLOOKUP(L18,'Estrategia y Manejo de Riesgos'!$L$36:$M$38,2,FALSE)</f>
        <v>#N/A</v>
      </c>
      <c r="S18" s="138"/>
      <c r="T18" s="134"/>
      <c r="U18" s="126"/>
    </row>
    <row r="19" spans="1:21" ht="21.75" customHeight="1" x14ac:dyDescent="0.25">
      <c r="A19" s="126"/>
      <c r="B19" s="126"/>
      <c r="C19" s="126" t="e">
        <f>VLOOKUP(B19,Históricos!$A$8:$D$1048576,2,0)</f>
        <v>#N/A</v>
      </c>
      <c r="D19" s="126" t="e">
        <f>VLOOKUP(B19,Históricos!$A$8:$D$1048576,3,0)</f>
        <v>#N/A</v>
      </c>
      <c r="E19" s="127"/>
      <c r="F19" s="134"/>
      <c r="G19" s="134"/>
      <c r="H19" s="134"/>
      <c r="I19" s="128"/>
      <c r="J19" s="129">
        <v>0</v>
      </c>
      <c r="K19" s="130">
        <f t="shared" si="0"/>
        <v>0</v>
      </c>
      <c r="L19" s="131" t="str">
        <f>IF(PlanRiesgos!K19='Estrategia y Manejo de Riesgos'!$K$35,'Estrategia y Manejo de Riesgos'!$L$35, IF(PlanRiesgos!K19&lt;='Estrategia y Manejo de Riesgos'!$K$36,'Estrategia y Manejo de Riesgos'!$L$36,IF(PlanRiesgos!K19&lt;='Estrategia y Manejo de Riesgos'!$K$37,'Estrategia y Manejo de Riesgos'!$L$37,IF(PlanRiesgos!K19&lt;='Estrategia y Manejo de Riesgos'!$K$38,'Estrategia y Manejo de Riesgos'!$L$38,FALSE))))</f>
        <v>Nula</v>
      </c>
      <c r="M19" s="132">
        <f>((K19*'Estrategia y Manejo de Riesgos'!$K$42)/('Estrategia y Manejo de Riesgos'!$L$42))</f>
        <v>0</v>
      </c>
      <c r="N19" s="127"/>
      <c r="O19" s="134"/>
      <c r="P19" s="134"/>
      <c r="Q19" s="134"/>
      <c r="R19" s="133" t="e">
        <f>VLOOKUP(L19,'Estrategia y Manejo de Riesgos'!$L$36:$M$38,2,FALSE)</f>
        <v>#N/A</v>
      </c>
      <c r="S19" s="138"/>
      <c r="T19" s="134"/>
      <c r="U19" s="126"/>
    </row>
    <row r="20" spans="1:21" ht="26.25" customHeight="1" x14ac:dyDescent="0.25">
      <c r="A20" s="126"/>
      <c r="B20" s="126"/>
      <c r="C20" s="126" t="e">
        <f>VLOOKUP(B20,Históricos!$A$8:$D$1048576,2,0)</f>
        <v>#N/A</v>
      </c>
      <c r="D20" s="126" t="e">
        <f>VLOOKUP(B20,Históricos!$A$8:$D$1048576,3,0)</f>
        <v>#N/A</v>
      </c>
      <c r="E20" s="127"/>
      <c r="F20" s="134"/>
      <c r="G20" s="134"/>
      <c r="H20" s="134"/>
      <c r="I20" s="128"/>
      <c r="J20" s="129">
        <v>0</v>
      </c>
      <c r="K20" s="130">
        <f t="shared" si="0"/>
        <v>0</v>
      </c>
      <c r="L20" s="131" t="str">
        <f>IF(PlanRiesgos!K20='Estrategia y Manejo de Riesgos'!$K$35,'Estrategia y Manejo de Riesgos'!$L$35, IF(PlanRiesgos!K20&lt;='Estrategia y Manejo de Riesgos'!$K$36,'Estrategia y Manejo de Riesgos'!$L$36,IF(PlanRiesgos!K20&lt;='Estrategia y Manejo de Riesgos'!$K$37,'Estrategia y Manejo de Riesgos'!$L$37,IF(PlanRiesgos!K20&lt;='Estrategia y Manejo de Riesgos'!$K$38,'Estrategia y Manejo de Riesgos'!$L$38,FALSE))))</f>
        <v>Nula</v>
      </c>
      <c r="M20" s="132">
        <f>((K20*'Estrategia y Manejo de Riesgos'!$K$42)/('Estrategia y Manejo de Riesgos'!$L$42))</f>
        <v>0</v>
      </c>
      <c r="N20" s="127"/>
      <c r="O20" s="134"/>
      <c r="P20" s="134"/>
      <c r="Q20" s="134"/>
      <c r="R20" s="133" t="e">
        <f>VLOOKUP(L20,'Estrategia y Manejo de Riesgos'!$L$36:$M$38,2,FALSE)</f>
        <v>#N/A</v>
      </c>
      <c r="S20" s="138"/>
      <c r="T20" s="134"/>
      <c r="U20" s="126"/>
    </row>
    <row r="21" spans="1:21" ht="15.75" customHeight="1" x14ac:dyDescent="0.25">
      <c r="A21" s="126"/>
      <c r="B21" s="126"/>
      <c r="C21" s="126" t="e">
        <f>VLOOKUP(B21,Históricos!$A$8:$D$1048576,2,0)</f>
        <v>#N/A</v>
      </c>
      <c r="D21" s="126" t="e">
        <f>VLOOKUP(B21,Históricos!$A$8:$D$1048576,3,0)</f>
        <v>#N/A</v>
      </c>
      <c r="E21" s="127"/>
      <c r="F21" s="134"/>
      <c r="G21" s="134"/>
      <c r="H21" s="134"/>
      <c r="I21" s="128"/>
      <c r="J21" s="129">
        <v>0</v>
      </c>
      <c r="K21" s="130">
        <f t="shared" si="0"/>
        <v>0</v>
      </c>
      <c r="L21" s="131" t="str">
        <f>IF(PlanRiesgos!K21='Estrategia y Manejo de Riesgos'!$K$35,'Estrategia y Manejo de Riesgos'!$L$35, IF(PlanRiesgos!K21&lt;='Estrategia y Manejo de Riesgos'!$K$36,'Estrategia y Manejo de Riesgos'!$L$36,IF(PlanRiesgos!K21&lt;='Estrategia y Manejo de Riesgos'!$K$37,'Estrategia y Manejo de Riesgos'!$L$37,IF(PlanRiesgos!K21&lt;='Estrategia y Manejo de Riesgos'!$K$38,'Estrategia y Manejo de Riesgos'!$L$38,FALSE))))</f>
        <v>Nula</v>
      </c>
      <c r="M21" s="132">
        <f>((K21*'Estrategia y Manejo de Riesgos'!$K$42)/('Estrategia y Manejo de Riesgos'!$L$42))</f>
        <v>0</v>
      </c>
      <c r="N21" s="127"/>
      <c r="O21" s="134"/>
      <c r="P21" s="134"/>
      <c r="Q21" s="134"/>
      <c r="R21" s="133" t="e">
        <f>VLOOKUP(L21,'Estrategia y Manejo de Riesgos'!$L$36:$M$38,2,FALSE)</f>
        <v>#N/A</v>
      </c>
      <c r="S21" s="138"/>
      <c r="T21" s="134"/>
      <c r="U21" s="126"/>
    </row>
    <row r="22" spans="1:21" ht="33" customHeight="1" x14ac:dyDescent="0.25">
      <c r="A22" s="126"/>
      <c r="B22" s="126"/>
      <c r="C22" s="126" t="e">
        <f>VLOOKUP(B22,Históricos!$A$8:$D$1048576,2,0)</f>
        <v>#N/A</v>
      </c>
      <c r="D22" s="126" t="e">
        <f>VLOOKUP(B22,Históricos!$A$8:$D$1048576,3,0)</f>
        <v>#N/A</v>
      </c>
      <c r="E22" s="127"/>
      <c r="F22" s="134"/>
      <c r="G22" s="134"/>
      <c r="H22" s="134"/>
      <c r="I22" s="128"/>
      <c r="J22" s="129">
        <v>0</v>
      </c>
      <c r="K22" s="130">
        <f t="shared" si="0"/>
        <v>0</v>
      </c>
      <c r="L22" s="131" t="str">
        <f>IF(PlanRiesgos!K22='Estrategia y Manejo de Riesgos'!$K$35,'Estrategia y Manejo de Riesgos'!$L$35, IF(PlanRiesgos!K22&lt;='Estrategia y Manejo de Riesgos'!$K$36,'Estrategia y Manejo de Riesgos'!$L$36,IF(PlanRiesgos!K22&lt;='Estrategia y Manejo de Riesgos'!$K$37,'Estrategia y Manejo de Riesgos'!$L$37,IF(PlanRiesgos!K22&lt;='Estrategia y Manejo de Riesgos'!$K$38,'Estrategia y Manejo de Riesgos'!$L$38,FALSE))))</f>
        <v>Nula</v>
      </c>
      <c r="M22" s="132">
        <f>((K22*'Estrategia y Manejo de Riesgos'!$K$42)/('Estrategia y Manejo de Riesgos'!$L$42))</f>
        <v>0</v>
      </c>
      <c r="N22" s="127"/>
      <c r="O22" s="134"/>
      <c r="P22" s="134"/>
      <c r="Q22" s="134"/>
      <c r="R22" s="133" t="e">
        <f>VLOOKUP(L22,'Estrategia y Manejo de Riesgos'!$L$36:$M$38,2,FALSE)</f>
        <v>#N/A</v>
      </c>
      <c r="S22" s="138"/>
      <c r="T22" s="134"/>
      <c r="U22" s="126"/>
    </row>
    <row r="23" spans="1:21" ht="30" customHeight="1" x14ac:dyDescent="0.25">
      <c r="A23" s="126"/>
      <c r="B23" s="126"/>
      <c r="C23" s="126" t="e">
        <f>VLOOKUP(B23,Históricos!$A$8:$D$1048576,2,0)</f>
        <v>#N/A</v>
      </c>
      <c r="D23" s="126" t="e">
        <f>VLOOKUP(B23,Históricos!$A$8:$D$1048576,3,0)</f>
        <v>#N/A</v>
      </c>
      <c r="E23" s="127"/>
      <c r="F23" s="134"/>
      <c r="G23" s="134"/>
      <c r="H23" s="134"/>
      <c r="I23" s="128"/>
      <c r="J23" s="129">
        <v>0</v>
      </c>
      <c r="K23" s="130">
        <f t="shared" si="0"/>
        <v>0</v>
      </c>
      <c r="L23" s="131" t="str">
        <f>IF(PlanRiesgos!K23='Estrategia y Manejo de Riesgos'!$K$35,'Estrategia y Manejo de Riesgos'!$L$35, IF(PlanRiesgos!K23&lt;='Estrategia y Manejo de Riesgos'!$K$36,'Estrategia y Manejo de Riesgos'!$L$36,IF(PlanRiesgos!K23&lt;='Estrategia y Manejo de Riesgos'!$K$37,'Estrategia y Manejo de Riesgos'!$L$37,IF(PlanRiesgos!K23&lt;='Estrategia y Manejo de Riesgos'!$K$38,'Estrategia y Manejo de Riesgos'!$L$38,FALSE))))</f>
        <v>Nula</v>
      </c>
      <c r="M23" s="132">
        <f>((K23*'Estrategia y Manejo de Riesgos'!$K$42)/('Estrategia y Manejo de Riesgos'!$L$42))</f>
        <v>0</v>
      </c>
      <c r="N23" s="127"/>
      <c r="O23" s="134"/>
      <c r="P23" s="134"/>
      <c r="Q23" s="134"/>
      <c r="R23" s="133" t="e">
        <f>VLOOKUP(L23,'Estrategia y Manejo de Riesgos'!$L$36:$M$38,2,FALSE)</f>
        <v>#N/A</v>
      </c>
      <c r="S23" s="138"/>
      <c r="T23" s="134"/>
      <c r="U23" s="126"/>
    </row>
    <row r="24" spans="1:21" ht="58.5" customHeight="1" x14ac:dyDescent="0.25">
      <c r="A24" s="126"/>
      <c r="B24" s="126"/>
      <c r="C24" s="126" t="e">
        <f>VLOOKUP(B24,Históricos!$A$8:$D$1048576,2,0)</f>
        <v>#N/A</v>
      </c>
      <c r="D24" s="126" t="e">
        <f>VLOOKUP(B24,Históricos!$A$8:$D$1048576,3,0)</f>
        <v>#N/A</v>
      </c>
      <c r="E24" s="127"/>
      <c r="F24" s="134"/>
      <c r="G24" s="134"/>
      <c r="H24" s="134"/>
      <c r="I24" s="128"/>
      <c r="J24" s="129">
        <v>0</v>
      </c>
      <c r="K24" s="130">
        <f t="shared" si="0"/>
        <v>0</v>
      </c>
      <c r="L24" s="131" t="str">
        <f>IF(PlanRiesgos!K24='Estrategia y Manejo de Riesgos'!$K$35,'Estrategia y Manejo de Riesgos'!$L$35, IF(PlanRiesgos!K24&lt;='Estrategia y Manejo de Riesgos'!$K$36,'Estrategia y Manejo de Riesgos'!$L$36,IF(PlanRiesgos!K24&lt;='Estrategia y Manejo de Riesgos'!$K$37,'Estrategia y Manejo de Riesgos'!$L$37,IF(PlanRiesgos!K24&lt;='Estrategia y Manejo de Riesgos'!$K$38,'Estrategia y Manejo de Riesgos'!$L$38,FALSE))))</f>
        <v>Nula</v>
      </c>
      <c r="M24" s="132">
        <f>((K24*'Estrategia y Manejo de Riesgos'!$K$42)/('Estrategia y Manejo de Riesgos'!$L$42))</f>
        <v>0</v>
      </c>
      <c r="N24" s="127"/>
      <c r="O24" s="134"/>
      <c r="P24" s="134"/>
      <c r="Q24" s="134"/>
      <c r="R24" s="133" t="e">
        <f>VLOOKUP(L24,'Estrategia y Manejo de Riesgos'!$L$36:$M$38,2,FALSE)</f>
        <v>#N/A</v>
      </c>
      <c r="S24" s="138"/>
      <c r="T24" s="134"/>
      <c r="U24" s="126"/>
    </row>
    <row r="25" spans="1:21" ht="23.25" customHeight="1" x14ac:dyDescent="0.25">
      <c r="A25" s="126"/>
      <c r="B25" s="126"/>
      <c r="C25" s="126" t="e">
        <f>VLOOKUP(B25,Históricos!$A$8:$D$1048576,2,0)</f>
        <v>#N/A</v>
      </c>
      <c r="D25" s="126" t="e">
        <f>VLOOKUP(B25,Históricos!$A$8:$D$1048576,3,0)</f>
        <v>#N/A</v>
      </c>
      <c r="E25" s="127"/>
      <c r="F25" s="134"/>
      <c r="G25" s="134"/>
      <c r="H25" s="134"/>
      <c r="I25" s="128"/>
      <c r="J25" s="129">
        <v>0</v>
      </c>
      <c r="K25" s="130">
        <f t="shared" si="0"/>
        <v>0</v>
      </c>
      <c r="L25" s="131" t="str">
        <f>IF(PlanRiesgos!K25='Estrategia y Manejo de Riesgos'!$K$35,'Estrategia y Manejo de Riesgos'!$L$35, IF(PlanRiesgos!K25&lt;='Estrategia y Manejo de Riesgos'!$K$36,'Estrategia y Manejo de Riesgos'!$L$36,IF(PlanRiesgos!K25&lt;='Estrategia y Manejo de Riesgos'!$K$37,'Estrategia y Manejo de Riesgos'!$L$37,IF(PlanRiesgos!K25&lt;='Estrategia y Manejo de Riesgos'!$K$38,'Estrategia y Manejo de Riesgos'!$L$38,FALSE))))</f>
        <v>Nula</v>
      </c>
      <c r="M25" s="132">
        <f>((K25*'Estrategia y Manejo de Riesgos'!$K$42)/('Estrategia y Manejo de Riesgos'!$L$42))</f>
        <v>0</v>
      </c>
      <c r="N25" s="127"/>
      <c r="O25" s="134"/>
      <c r="P25" s="134"/>
      <c r="Q25" s="134"/>
      <c r="R25" s="133" t="e">
        <f>VLOOKUP(L25,'Estrategia y Manejo de Riesgos'!$L$36:$M$38,2,FALSE)</f>
        <v>#N/A</v>
      </c>
      <c r="S25" s="138"/>
      <c r="T25" s="134"/>
      <c r="U25" s="126"/>
    </row>
    <row r="26" spans="1:21" x14ac:dyDescent="0.25">
      <c r="A26" s="126"/>
      <c r="B26" s="126"/>
      <c r="C26" s="126" t="e">
        <f>VLOOKUP(B26,Históricos!$A$8:$D$1048576,2,0)</f>
        <v>#N/A</v>
      </c>
      <c r="D26" s="126" t="e">
        <f>VLOOKUP(B26,Históricos!$A$8:$D$1048576,3,0)</f>
        <v>#N/A</v>
      </c>
      <c r="E26" s="127"/>
      <c r="F26" s="134"/>
      <c r="G26" s="134"/>
      <c r="H26" s="134"/>
      <c r="I26" s="128"/>
      <c r="J26" s="129">
        <v>0</v>
      </c>
      <c r="K26" s="130">
        <f t="shared" si="0"/>
        <v>0</v>
      </c>
      <c r="L26" s="131" t="str">
        <f>IF(PlanRiesgos!K26='Estrategia y Manejo de Riesgos'!$K$35,'Estrategia y Manejo de Riesgos'!$L$35, IF(PlanRiesgos!K26&lt;='Estrategia y Manejo de Riesgos'!$K$36,'Estrategia y Manejo de Riesgos'!$L$36,IF(PlanRiesgos!K26&lt;='Estrategia y Manejo de Riesgos'!$K$37,'Estrategia y Manejo de Riesgos'!$L$37,IF(PlanRiesgos!K26&lt;='Estrategia y Manejo de Riesgos'!$K$38,'Estrategia y Manejo de Riesgos'!$L$38,FALSE))))</f>
        <v>Nula</v>
      </c>
      <c r="M26" s="132">
        <f>((K26*'Estrategia y Manejo de Riesgos'!$K$42)/('Estrategia y Manejo de Riesgos'!$L$42))</f>
        <v>0</v>
      </c>
      <c r="N26" s="127"/>
      <c r="O26" s="134"/>
      <c r="P26" s="134"/>
      <c r="Q26" s="134"/>
      <c r="R26" s="133" t="e">
        <f>VLOOKUP(L26,'Estrategia y Manejo de Riesgos'!$L$36:$M$38,2,FALSE)</f>
        <v>#N/A</v>
      </c>
      <c r="S26" s="138"/>
      <c r="T26" s="134"/>
      <c r="U26" s="126"/>
    </row>
    <row r="27" spans="1:21" x14ac:dyDescent="0.25">
      <c r="A27" s="126"/>
      <c r="B27" s="126"/>
      <c r="C27" s="126" t="e">
        <f>VLOOKUP(B27,Históricos!$A$8:$D$1048576,2,0)</f>
        <v>#N/A</v>
      </c>
      <c r="D27" s="126" t="e">
        <f>VLOOKUP(B27,Históricos!$A$8:$D$1048576,3,0)</f>
        <v>#N/A</v>
      </c>
      <c r="E27" s="127"/>
      <c r="F27" s="134"/>
      <c r="G27" s="134"/>
      <c r="H27" s="134"/>
      <c r="I27" s="128"/>
      <c r="J27" s="129">
        <v>0</v>
      </c>
      <c r="K27" s="130">
        <f t="shared" si="0"/>
        <v>0</v>
      </c>
      <c r="L27" s="131" t="str">
        <f>IF(PlanRiesgos!K27='Estrategia y Manejo de Riesgos'!$K$35,'Estrategia y Manejo de Riesgos'!$L$35, IF(PlanRiesgos!K27&lt;='Estrategia y Manejo de Riesgos'!$K$36,'Estrategia y Manejo de Riesgos'!$L$36,IF(PlanRiesgos!K27&lt;='Estrategia y Manejo de Riesgos'!$K$37,'Estrategia y Manejo de Riesgos'!$L$37,IF(PlanRiesgos!K27&lt;='Estrategia y Manejo de Riesgos'!$K$38,'Estrategia y Manejo de Riesgos'!$L$38,FALSE))))</f>
        <v>Nula</v>
      </c>
      <c r="M27" s="132">
        <f>((K27*'Estrategia y Manejo de Riesgos'!$K$42)/('Estrategia y Manejo de Riesgos'!$L$42))</f>
        <v>0</v>
      </c>
      <c r="N27" s="127"/>
      <c r="O27" s="134"/>
      <c r="P27" s="134"/>
      <c r="Q27" s="134"/>
      <c r="R27" s="133" t="e">
        <f>VLOOKUP(L27,'Estrategia y Manejo de Riesgos'!$L$36:$M$38,2,FALSE)</f>
        <v>#N/A</v>
      </c>
      <c r="S27" s="138"/>
      <c r="T27" s="134"/>
      <c r="U27" s="126"/>
    </row>
    <row r="28" spans="1:21" x14ac:dyDescent="0.25">
      <c r="A28" s="126"/>
      <c r="B28" s="126"/>
      <c r="C28" s="126" t="e">
        <f>VLOOKUP(B28,Históricos!$A$8:$D$1048576,2,0)</f>
        <v>#N/A</v>
      </c>
      <c r="D28" s="126" t="e">
        <f>VLOOKUP(B28,Históricos!$A$8:$D$1048576,3,0)</f>
        <v>#N/A</v>
      </c>
      <c r="E28" s="127"/>
      <c r="F28" s="134"/>
      <c r="G28" s="134"/>
      <c r="H28" s="134"/>
      <c r="I28" s="128"/>
      <c r="J28" s="129">
        <v>0</v>
      </c>
      <c r="K28" s="130">
        <f t="shared" si="0"/>
        <v>0</v>
      </c>
      <c r="L28" s="131" t="str">
        <f>IF(PlanRiesgos!K28='Estrategia y Manejo de Riesgos'!$K$35,'Estrategia y Manejo de Riesgos'!$L$35, IF(PlanRiesgos!K28&lt;='Estrategia y Manejo de Riesgos'!$K$36,'Estrategia y Manejo de Riesgos'!$L$36,IF(PlanRiesgos!K28&lt;='Estrategia y Manejo de Riesgos'!$K$37,'Estrategia y Manejo de Riesgos'!$L$37,IF(PlanRiesgos!K28&lt;='Estrategia y Manejo de Riesgos'!$K$38,'Estrategia y Manejo de Riesgos'!$L$38,FALSE))))</f>
        <v>Nula</v>
      </c>
      <c r="M28" s="132">
        <f>((K28*'Estrategia y Manejo de Riesgos'!$K$42)/('Estrategia y Manejo de Riesgos'!$L$42))</f>
        <v>0</v>
      </c>
      <c r="N28" s="127"/>
      <c r="O28" s="134"/>
      <c r="P28" s="134"/>
      <c r="Q28" s="134"/>
      <c r="R28" s="133" t="e">
        <f>VLOOKUP(L28,'Estrategia y Manejo de Riesgos'!$L$36:$M$38,2,FALSE)</f>
        <v>#N/A</v>
      </c>
      <c r="S28" s="138"/>
      <c r="T28" s="134"/>
      <c r="U28" s="126"/>
    </row>
    <row r="29" spans="1:21" x14ac:dyDescent="0.25">
      <c r="A29" s="69"/>
      <c r="B29" s="69"/>
      <c r="L29" s="93"/>
      <c r="M29" s="92"/>
    </row>
    <row r="30" spans="1:21" x14ac:dyDescent="0.25">
      <c r="A30" s="69"/>
      <c r="B30" s="69"/>
      <c r="L30" s="93"/>
      <c r="M30" s="92"/>
    </row>
    <row r="31" spans="1:21" x14ac:dyDescent="0.25">
      <c r="A31" s="69"/>
      <c r="B31" s="69"/>
      <c r="L31" s="93"/>
      <c r="M31" s="92"/>
    </row>
    <row r="32" spans="1:21" x14ac:dyDescent="0.25">
      <c r="A32" s="69"/>
      <c r="B32" s="69"/>
      <c r="L32" s="93"/>
      <c r="M32" s="92"/>
    </row>
    <row r="33" spans="1:12" x14ac:dyDescent="0.25">
      <c r="A33" s="69"/>
      <c r="B33" s="69"/>
      <c r="L33" s="93"/>
    </row>
    <row r="34" spans="1:12" x14ac:dyDescent="0.25">
      <c r="A34" s="69"/>
      <c r="B34" s="69"/>
      <c r="L34" s="93"/>
    </row>
    <row r="35" spans="1:12" x14ac:dyDescent="0.25">
      <c r="A35" s="69"/>
      <c r="B35" s="69"/>
      <c r="L35" s="93"/>
    </row>
    <row r="36" spans="1:12" x14ac:dyDescent="0.25">
      <c r="L36" s="93"/>
    </row>
    <row r="37" spans="1:12" x14ac:dyDescent="0.25">
      <c r="L37" s="93"/>
    </row>
    <row r="38" spans="1:12" x14ac:dyDescent="0.25">
      <c r="L38" s="93"/>
    </row>
    <row r="39" spans="1:12" x14ac:dyDescent="0.25">
      <c r="L39" s="93"/>
    </row>
    <row r="40" spans="1:12" x14ac:dyDescent="0.25">
      <c r="L40" s="93"/>
    </row>
    <row r="41" spans="1:12" x14ac:dyDescent="0.25">
      <c r="L41" s="93"/>
    </row>
    <row r="42" spans="1:12" x14ac:dyDescent="0.25">
      <c r="L42" s="93"/>
    </row>
    <row r="43" spans="1:12" x14ac:dyDescent="0.25">
      <c r="L43" s="93"/>
    </row>
    <row r="44" spans="1:12" x14ac:dyDescent="0.25">
      <c r="L44" s="93"/>
    </row>
    <row r="45" spans="1:12" x14ac:dyDescent="0.25">
      <c r="L45" s="93"/>
    </row>
    <row r="46" spans="1:12" x14ac:dyDescent="0.25">
      <c r="L46" s="93"/>
    </row>
    <row r="47" spans="1:12" x14ac:dyDescent="0.25">
      <c r="L47" s="93"/>
    </row>
    <row r="48" spans="1:12" x14ac:dyDescent="0.25">
      <c r="L48" s="93"/>
    </row>
    <row r="49" spans="12:12" x14ac:dyDescent="0.25">
      <c r="L49" s="93"/>
    </row>
    <row r="50" spans="12:12" x14ac:dyDescent="0.25">
      <c r="L50" s="93"/>
    </row>
    <row r="51" spans="12:12" x14ac:dyDescent="0.25">
      <c r="L51" s="93"/>
    </row>
    <row r="52" spans="12:12" x14ac:dyDescent="0.25">
      <c r="L52" s="93"/>
    </row>
    <row r="53" spans="12:12" x14ac:dyDescent="0.25">
      <c r="L53" s="93"/>
    </row>
    <row r="54" spans="12:12" x14ac:dyDescent="0.25">
      <c r="L54" s="93"/>
    </row>
    <row r="55" spans="12:12" x14ac:dyDescent="0.25">
      <c r="L55" s="93"/>
    </row>
    <row r="56" spans="12:12" x14ac:dyDescent="0.25">
      <c r="L56" s="93"/>
    </row>
    <row r="57" spans="12:12" x14ac:dyDescent="0.25">
      <c r="L57" s="93"/>
    </row>
    <row r="58" spans="12:12" x14ac:dyDescent="0.25">
      <c r="L58" s="93"/>
    </row>
    <row r="59" spans="12:12" x14ac:dyDescent="0.25">
      <c r="L59" s="93"/>
    </row>
    <row r="60" spans="12:12" x14ac:dyDescent="0.25">
      <c r="L60" s="93"/>
    </row>
    <row r="61" spans="12:12" x14ac:dyDescent="0.25">
      <c r="L61" s="93"/>
    </row>
    <row r="62" spans="12:12" x14ac:dyDescent="0.25">
      <c r="L62" s="93"/>
    </row>
    <row r="63" spans="12:12" x14ac:dyDescent="0.25">
      <c r="L63" s="93"/>
    </row>
    <row r="64" spans="12:12" x14ac:dyDescent="0.25">
      <c r="L64" s="93"/>
    </row>
    <row r="65" spans="12:12" x14ac:dyDescent="0.25">
      <c r="L65" s="93"/>
    </row>
    <row r="66" spans="12:12" x14ac:dyDescent="0.25">
      <c r="L66" s="93"/>
    </row>
    <row r="67" spans="12:12" x14ac:dyDescent="0.25">
      <c r="L67" s="93"/>
    </row>
    <row r="68" spans="12:12" x14ac:dyDescent="0.25">
      <c r="L68" s="93"/>
    </row>
    <row r="69" spans="12:12" x14ac:dyDescent="0.25">
      <c r="L69" s="93"/>
    </row>
    <row r="70" spans="12:12" x14ac:dyDescent="0.25">
      <c r="L70" s="93"/>
    </row>
    <row r="71" spans="12:12" x14ac:dyDescent="0.25">
      <c r="L71" s="93"/>
    </row>
  </sheetData>
  <mergeCells count="23">
    <mergeCell ref="A1:U3"/>
    <mergeCell ref="A5:A6"/>
    <mergeCell ref="C5:C6"/>
    <mergeCell ref="H5:H6"/>
    <mergeCell ref="I5:I6"/>
    <mergeCell ref="L5:L6"/>
    <mergeCell ref="M5:M6"/>
    <mergeCell ref="A4:R4"/>
    <mergeCell ref="Q5:Q6"/>
    <mergeCell ref="O5:O6"/>
    <mergeCell ref="R5:R6"/>
    <mergeCell ref="K5:K6"/>
    <mergeCell ref="P5:P6"/>
    <mergeCell ref="T5:T6"/>
    <mergeCell ref="U5:U6"/>
    <mergeCell ref="S5:S6"/>
    <mergeCell ref="N5:N6"/>
    <mergeCell ref="F5:F6"/>
    <mergeCell ref="B5:B6"/>
    <mergeCell ref="J5:J6"/>
    <mergeCell ref="D5:D6"/>
    <mergeCell ref="G5:G6"/>
    <mergeCell ref="E5:E6"/>
  </mergeCells>
  <conditionalFormatting sqref="J7:J28">
    <cfRule type="cellIs" dxfId="25" priority="34" operator="equal">
      <formula>3</formula>
    </cfRule>
    <cfRule type="cellIs" dxfId="24" priority="35" operator="equal">
      <formula>2</formula>
    </cfRule>
    <cfRule type="cellIs" dxfId="23" priority="36" operator="equal">
      <formula>1</formula>
    </cfRule>
    <cfRule type="cellIs" dxfId="22" priority="37" operator="equal">
      <formula>1</formula>
    </cfRule>
    <cfRule type="cellIs" dxfId="21" priority="38" operator="equal">
      <formula>1</formula>
    </cfRule>
  </conditionalFormatting>
  <conditionalFormatting sqref="K7:K28">
    <cfRule type="cellIs" dxfId="20" priority="1" operator="between">
      <formula>150</formula>
      <formula>297</formula>
    </cfRule>
    <cfRule type="cellIs" dxfId="19" priority="23" operator="between">
      <formula>60</formula>
      <formula>140</formula>
    </cfRule>
    <cfRule type="cellIs" dxfId="18" priority="29" operator="between">
      <formula>1</formula>
      <formula>50</formula>
    </cfRule>
    <cfRule type="cellIs" dxfId="17" priority="41" operator="equal">
      <formula>0</formula>
    </cfRule>
  </conditionalFormatting>
  <conditionalFormatting sqref="L7:L28">
    <cfRule type="cellIs" dxfId="16" priority="26" operator="equal">
      <formula>"Baja"</formula>
    </cfRule>
    <cfRule type="cellIs" dxfId="15" priority="27" operator="equal">
      <formula>"Media"</formula>
    </cfRule>
    <cfRule type="cellIs" dxfId="14" priority="28" operator="equal">
      <formula>"Alta"</formula>
    </cfRule>
  </conditionalFormatting>
  <conditionalFormatting sqref="L7:L1048576">
    <cfRule type="cellIs" dxfId="13" priority="10" operator="equal">
      <formula>"Nula"</formula>
    </cfRule>
    <cfRule type="cellIs" dxfId="12" priority="19" operator="equal">
      <formula>"Alta"</formula>
    </cfRule>
    <cfRule type="cellIs" dxfId="11" priority="20" operator="equal">
      <formula>"Media"</formula>
    </cfRule>
    <cfRule type="cellIs" dxfId="10" priority="21" operator="equal">
      <formula>"Baja"</formula>
    </cfRule>
  </conditionalFormatting>
  <conditionalFormatting sqref="L9:L71">
    <cfRule type="cellIs" dxfId="9" priority="16" operator="equal">
      <formula>"Baja"</formula>
    </cfRule>
  </conditionalFormatting>
  <conditionalFormatting sqref="L9:L28">
    <cfRule type="cellIs" dxfId="8" priority="11" operator="equal">
      <formula>"Baja"</formula>
    </cfRule>
    <cfRule type="cellIs" dxfId="7" priority="12" operator="equal">
      <formula>"Media"</formula>
    </cfRule>
    <cfRule type="cellIs" dxfId="6" priority="13" operator="equal">
      <formula>"Alta"</formula>
    </cfRule>
  </conditionalFormatting>
  <dataValidations count="3">
    <dataValidation type="list" allowBlank="1" showInputMessage="1" showErrorMessage="1" sqref="N7:N28">
      <formula1>"Planeado, No planeado"</formula1>
    </dataValidation>
    <dataValidation type="list" allowBlank="1" showInputMessage="1" showErrorMessage="1" sqref="E7:E28">
      <formula1>"Desarrollo, Administrativo"</formula1>
    </dataValidation>
    <dataValidation type="list" allowBlank="1" showInputMessage="1" showErrorMessage="1" sqref="U7:U28">
      <formula1>"Abierto, En Proceso, Cerrado"</formula1>
    </dataValidation>
  </dataValidation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cellIs" priority="45" operator="equal" id="{2E086EA6-C79E-4276-9D95-D4C4E62BC745}">
            <xm:f>'Estrategia y Manejo de Riesgos'!#REF!</xm:f>
            <x14:dxf>
              <fill>
                <patternFill>
                  <bgColor rgb="FFFFFF00"/>
                </patternFill>
              </fill>
            </x14:dxf>
          </x14:cfRule>
          <x14:cfRule type="cellIs" priority="46" operator="equal" id="{7813D4A9-DB34-4D19-87F9-AC43025B934B}">
            <xm:f>'Estrategia y Manejo de Riesgos'!#REF!</xm:f>
            <x14:dxf>
              <fill>
                <patternFill>
                  <bgColor rgb="FF92D050"/>
                </patternFill>
              </fill>
            </x14:dxf>
          </x14:cfRule>
          <xm:sqref>L7:L28</xm:sqref>
        </x14:conditionalFormatting>
        <x14:conditionalFormatting xmlns:xm="http://schemas.microsoft.com/office/excel/2006/main">
          <x14:cfRule type="cellIs" priority="17" operator="equal" id="{3D4EB609-583F-4961-B85C-7376AE0DB183}">
            <xm:f>'Estrategia y Manejo de Riesgos'!#REF!</xm:f>
            <x14:dxf>
              <fill>
                <patternFill>
                  <bgColor rgb="FFFFFF00"/>
                </patternFill>
              </fill>
            </x14:dxf>
          </x14:cfRule>
          <x14:cfRule type="cellIs" priority="18" operator="equal" id="{1B684389-AC4D-4A20-84CF-915183AC1B06}">
            <xm:f>'Estrategia y Manejo de Riesgos'!#REF!</xm:f>
            <x14:dxf>
              <fill>
                <patternFill>
                  <bgColor rgb="FF92D050"/>
                </patternFill>
              </fill>
            </x14:dxf>
          </x14:cfRule>
          <xm:sqref>L9:L71</xm:sqref>
        </x14:conditionalFormatting>
        <x14:conditionalFormatting xmlns:xm="http://schemas.microsoft.com/office/excel/2006/main">
          <x14:cfRule type="cellIs" priority="14" operator="equal" id="{0D6FAD73-5AE1-4531-BDE1-D48B9A358736}">
            <xm:f>'Estrategia y Manejo de Riesgos'!#REF!</xm:f>
            <x14:dxf>
              <fill>
                <patternFill>
                  <bgColor rgb="FFFFFF00"/>
                </patternFill>
              </fill>
            </x14:dxf>
          </x14:cfRule>
          <x14:cfRule type="cellIs" priority="15" operator="equal" id="{8D558AF3-3233-4D02-B31B-247032E3ADC7}">
            <xm:f>'Estrategia y Manejo de Riesgos'!#REF!</xm:f>
            <x14:dxf>
              <fill>
                <patternFill>
                  <bgColor rgb="FF92D050"/>
                </patternFill>
              </fill>
            </x14:dxf>
          </x14:cfRule>
          <xm:sqref>L9:L28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'Estrategia y Manejo de Riesgos'!$B$38:$B$43</xm:f>
          </x14:formula1>
          <xm:sqref>I7:I28</xm:sqref>
        </x14:dataValidation>
        <x14:dataValidation type="list" allowBlank="1" showInputMessage="1" showErrorMessage="1">
          <x14:formula1>
            <xm:f>'Estrategia y Manejo de Riesgos'!$C$37:$F$37</xm:f>
          </x14:formula1>
          <xm:sqref>J7:J28</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2:R53"/>
  <sheetViews>
    <sheetView topLeftCell="A31" zoomScale="80" zoomScaleNormal="80" zoomScalePageLayoutView="80" workbookViewId="0">
      <selection activeCell="H46" sqref="H46"/>
    </sheetView>
  </sheetViews>
  <sheetFormatPr baseColWidth="10" defaultColWidth="10.7109375" defaultRowHeight="15" x14ac:dyDescent="0.25"/>
  <cols>
    <col min="1" max="5" width="10.7109375" style="38"/>
    <col min="6" max="6" width="13" style="38" customWidth="1"/>
    <col min="7" max="7" width="10.7109375" style="38"/>
    <col min="8" max="8" width="12.28515625" style="38" customWidth="1"/>
    <col min="9" max="9" width="10.28515625" style="38" customWidth="1"/>
    <col min="10" max="10" width="13.7109375" style="38" customWidth="1"/>
    <col min="11" max="11" width="17.28515625" style="38" customWidth="1"/>
    <col min="12" max="12" width="10.7109375" style="38"/>
    <col min="13" max="13" width="15.28515625" style="38" customWidth="1"/>
    <col min="14" max="17" width="10.7109375" style="38"/>
    <col min="18" max="18" width="56.140625" style="38" customWidth="1"/>
    <col min="19" max="16384" width="10.7109375" style="38"/>
  </cols>
  <sheetData>
    <row r="2" spans="1:18" ht="9" customHeight="1" thickBot="1" x14ac:dyDescent="0.3"/>
    <row r="3" spans="1:18" ht="24" customHeight="1" x14ac:dyDescent="0.25">
      <c r="B3" s="312" t="s">
        <v>101</v>
      </c>
      <c r="C3" s="135"/>
      <c r="D3" s="315" t="s">
        <v>100</v>
      </c>
      <c r="E3" s="316"/>
      <c r="F3" s="316"/>
      <c r="G3" s="316"/>
      <c r="H3" s="316"/>
      <c r="I3" s="316"/>
      <c r="J3" s="316"/>
      <c r="K3" s="316"/>
      <c r="L3" s="316"/>
      <c r="M3" s="316"/>
      <c r="N3" s="317"/>
      <c r="O3" s="60"/>
      <c r="P3" s="60"/>
      <c r="Q3" s="60"/>
      <c r="R3" s="60"/>
    </row>
    <row r="4" spans="1:18" ht="12.75" customHeight="1" x14ac:dyDescent="0.25">
      <c r="B4" s="313"/>
      <c r="C4" s="136"/>
      <c r="D4" s="318"/>
      <c r="E4" s="319"/>
      <c r="F4" s="319"/>
      <c r="G4" s="319"/>
      <c r="H4" s="319"/>
      <c r="I4" s="319"/>
      <c r="J4" s="319"/>
      <c r="K4" s="319"/>
      <c r="L4" s="319"/>
      <c r="M4" s="319"/>
      <c r="N4" s="320"/>
      <c r="P4" s="65" t="s">
        <v>99</v>
      </c>
    </row>
    <row r="5" spans="1:18" ht="15" customHeight="1" thickBot="1" x14ac:dyDescent="0.3">
      <c r="B5" s="314"/>
      <c r="C5" s="137"/>
      <c r="D5" s="321"/>
      <c r="E5" s="322"/>
      <c r="F5" s="322"/>
      <c r="G5" s="322"/>
      <c r="H5" s="322"/>
      <c r="I5" s="322"/>
      <c r="J5" s="322"/>
      <c r="K5" s="322"/>
      <c r="L5" s="322"/>
      <c r="M5" s="322"/>
      <c r="N5" s="323"/>
      <c r="P5" s="40"/>
    </row>
    <row r="6" spans="1:18" ht="9.75" customHeight="1" thickBot="1" x14ac:dyDescent="0.3"/>
    <row r="7" spans="1:18" ht="15" customHeight="1" x14ac:dyDescent="0.25">
      <c r="B7" s="324" t="s">
        <v>98</v>
      </c>
      <c r="C7" s="325"/>
      <c r="D7" s="325"/>
      <c r="E7" s="325"/>
      <c r="F7" s="325"/>
      <c r="G7" s="325"/>
      <c r="H7" s="325"/>
      <c r="I7" s="325"/>
      <c r="J7" s="325"/>
      <c r="K7" s="325"/>
      <c r="L7" s="325"/>
      <c r="M7" s="325"/>
      <c r="N7" s="326"/>
    </row>
    <row r="8" spans="1:18" ht="15.75" thickBot="1" x14ac:dyDescent="0.3">
      <c r="B8" s="327"/>
      <c r="C8" s="328"/>
      <c r="D8" s="328"/>
      <c r="E8" s="328"/>
      <c r="F8" s="328"/>
      <c r="G8" s="328"/>
      <c r="H8" s="328"/>
      <c r="I8" s="328"/>
      <c r="J8" s="328"/>
      <c r="K8" s="328"/>
      <c r="L8" s="328"/>
      <c r="M8" s="328"/>
      <c r="N8" s="329"/>
    </row>
    <row r="9" spans="1:18" ht="9.75" customHeight="1" thickBot="1" x14ac:dyDescent="0.3">
      <c r="B9" s="107"/>
      <c r="C9" s="107"/>
      <c r="D9" s="107"/>
      <c r="E9" s="107"/>
      <c r="F9" s="107"/>
      <c r="G9" s="107"/>
      <c r="H9" s="107"/>
      <c r="I9" s="107"/>
      <c r="J9" s="107"/>
      <c r="K9" s="107"/>
      <c r="L9" s="107"/>
      <c r="M9" s="107"/>
      <c r="N9" s="107"/>
      <c r="O9" s="64"/>
    </row>
    <row r="10" spans="1:18" ht="29.25" customHeight="1" thickBot="1" x14ac:dyDescent="0.3">
      <c r="B10" s="330" t="s">
        <v>97</v>
      </c>
      <c r="C10" s="331"/>
      <c r="D10" s="331"/>
      <c r="E10" s="331"/>
      <c r="F10" s="331"/>
      <c r="G10" s="331"/>
      <c r="H10" s="331"/>
      <c r="I10" s="331"/>
      <c r="J10" s="331"/>
      <c r="K10" s="331"/>
      <c r="L10" s="331"/>
      <c r="M10" s="331"/>
      <c r="N10" s="332"/>
      <c r="O10" s="64" t="s">
        <v>96</v>
      </c>
      <c r="Q10" s="40" t="s">
        <v>95</v>
      </c>
    </row>
    <row r="11" spans="1:18" ht="8.25" customHeight="1" thickBot="1" x14ac:dyDescent="0.3">
      <c r="B11" s="107"/>
      <c r="C11" s="107"/>
      <c r="D11" s="107"/>
      <c r="E11" s="107"/>
      <c r="F11" s="107"/>
      <c r="G11" s="107"/>
      <c r="H11" s="107"/>
      <c r="I11" s="107"/>
      <c r="J11" s="107"/>
      <c r="K11" s="107"/>
      <c r="L11" s="107"/>
      <c r="M11" s="107"/>
      <c r="N11" s="107"/>
      <c r="O11" s="64"/>
      <c r="Q11" s="40"/>
    </row>
    <row r="12" spans="1:18" ht="41.25" customHeight="1" thickBot="1" x14ac:dyDescent="0.3">
      <c r="A12" s="62"/>
      <c r="B12" s="333" t="s">
        <v>94</v>
      </c>
      <c r="C12" s="334"/>
      <c r="D12" s="334"/>
      <c r="E12" s="334"/>
      <c r="F12" s="334"/>
      <c r="G12" s="334"/>
      <c r="H12" s="334"/>
      <c r="I12" s="334"/>
      <c r="J12" s="334"/>
      <c r="K12" s="334"/>
      <c r="L12" s="334"/>
      <c r="M12" s="334"/>
      <c r="N12" s="335"/>
      <c r="O12" s="64"/>
      <c r="Q12" s="40"/>
    </row>
    <row r="13" spans="1:18" ht="9" customHeight="1" thickBot="1" x14ac:dyDescent="0.3">
      <c r="B13" s="107"/>
      <c r="C13" s="107"/>
      <c r="D13" s="107"/>
      <c r="E13" s="107"/>
      <c r="F13" s="107"/>
      <c r="G13" s="107"/>
      <c r="H13" s="107"/>
      <c r="I13" s="107"/>
      <c r="J13" s="107"/>
      <c r="K13" s="107"/>
      <c r="L13" s="107"/>
      <c r="M13" s="107"/>
      <c r="N13" s="107"/>
      <c r="O13" s="64"/>
      <c r="Q13" s="40"/>
    </row>
    <row r="14" spans="1:18" ht="15" customHeight="1" x14ac:dyDescent="0.25">
      <c r="B14" s="293" t="s">
        <v>93</v>
      </c>
      <c r="C14" s="294"/>
      <c r="D14" s="295"/>
      <c r="E14" s="295"/>
      <c r="F14" s="295"/>
      <c r="G14" s="295"/>
      <c r="H14" s="295"/>
      <c r="I14" s="295"/>
      <c r="J14" s="295"/>
      <c r="K14" s="295"/>
      <c r="L14" s="295"/>
      <c r="M14" s="295"/>
      <c r="N14" s="296"/>
      <c r="O14" s="64"/>
      <c r="Q14" s="40"/>
    </row>
    <row r="15" spans="1:18" x14ac:dyDescent="0.25">
      <c r="B15" s="297"/>
      <c r="C15" s="298"/>
      <c r="D15" s="298"/>
      <c r="E15" s="298"/>
      <c r="F15" s="298"/>
      <c r="G15" s="298"/>
      <c r="H15" s="298"/>
      <c r="I15" s="298"/>
      <c r="J15" s="298"/>
      <c r="K15" s="298"/>
      <c r="L15" s="298"/>
      <c r="M15" s="298"/>
      <c r="N15" s="299"/>
    </row>
    <row r="16" spans="1:18" ht="15.75" thickBot="1" x14ac:dyDescent="0.3">
      <c r="B16" s="300"/>
      <c r="C16" s="301"/>
      <c r="D16" s="301"/>
      <c r="E16" s="301"/>
      <c r="F16" s="301"/>
      <c r="G16" s="301"/>
      <c r="H16" s="301"/>
      <c r="I16" s="301"/>
      <c r="J16" s="301"/>
      <c r="K16" s="301"/>
      <c r="L16" s="301"/>
      <c r="M16" s="301"/>
      <c r="N16" s="302"/>
    </row>
    <row r="17" spans="2:14" ht="9" customHeight="1" thickBot="1" x14ac:dyDescent="0.3">
      <c r="B17" s="108"/>
      <c r="C17" s="107"/>
      <c r="D17" s="107"/>
      <c r="E17" s="107"/>
      <c r="F17" s="107"/>
      <c r="G17" s="107"/>
      <c r="H17" s="107"/>
      <c r="I17" s="107"/>
      <c r="J17" s="107"/>
      <c r="K17" s="107"/>
      <c r="L17" s="107"/>
      <c r="M17" s="107"/>
      <c r="N17" s="107"/>
    </row>
    <row r="18" spans="2:14" ht="24.75" customHeight="1" x14ac:dyDescent="0.25">
      <c r="B18" s="303" t="s">
        <v>227</v>
      </c>
      <c r="C18" s="304"/>
      <c r="D18" s="304"/>
      <c r="E18" s="304"/>
      <c r="F18" s="304"/>
      <c r="G18" s="304"/>
      <c r="H18" s="304"/>
      <c r="I18" s="304"/>
      <c r="J18" s="304"/>
      <c r="K18" s="304"/>
      <c r="L18" s="304"/>
      <c r="M18" s="304"/>
      <c r="N18" s="305"/>
    </row>
    <row r="19" spans="2:14" ht="18.75" customHeight="1" x14ac:dyDescent="0.25">
      <c r="B19" s="306"/>
      <c r="C19" s="307"/>
      <c r="D19" s="307"/>
      <c r="E19" s="307"/>
      <c r="F19" s="307"/>
      <c r="G19" s="307"/>
      <c r="H19" s="307"/>
      <c r="I19" s="307"/>
      <c r="J19" s="307"/>
      <c r="K19" s="307"/>
      <c r="L19" s="307"/>
      <c r="M19" s="307"/>
      <c r="N19" s="308"/>
    </row>
    <row r="20" spans="2:14" ht="22.5" customHeight="1" thickBot="1" x14ac:dyDescent="0.3">
      <c r="B20" s="309"/>
      <c r="C20" s="310"/>
      <c r="D20" s="310"/>
      <c r="E20" s="310"/>
      <c r="F20" s="310"/>
      <c r="G20" s="310"/>
      <c r="H20" s="310"/>
      <c r="I20" s="310"/>
      <c r="J20" s="310"/>
      <c r="K20" s="310"/>
      <c r="L20" s="310"/>
      <c r="M20" s="310"/>
      <c r="N20" s="311"/>
    </row>
    <row r="21" spans="2:14" ht="15.75" customHeight="1" thickBot="1" x14ac:dyDescent="0.3">
      <c r="B21" s="108"/>
      <c r="C21" s="107"/>
      <c r="D21" s="107"/>
      <c r="E21" s="107"/>
      <c r="F21" s="107"/>
      <c r="G21" s="107"/>
      <c r="H21" s="107"/>
      <c r="I21" s="107"/>
      <c r="J21" s="107"/>
      <c r="K21" s="107"/>
      <c r="L21" s="107"/>
      <c r="M21" s="107"/>
      <c r="N21" s="107"/>
    </row>
    <row r="22" spans="2:14" ht="15.75" customHeight="1" x14ac:dyDescent="0.25">
      <c r="B22" s="336" t="s">
        <v>92</v>
      </c>
      <c r="C22" s="337"/>
      <c r="D22" s="338"/>
      <c r="E22" s="338"/>
      <c r="F22" s="338"/>
      <c r="G22" s="338"/>
      <c r="H22" s="338"/>
      <c r="I22" s="338"/>
      <c r="J22" s="338"/>
      <c r="K22" s="338"/>
      <c r="L22" s="338"/>
      <c r="M22" s="338"/>
      <c r="N22" s="339"/>
    </row>
    <row r="23" spans="2:14" ht="19.5" customHeight="1" x14ac:dyDescent="0.25">
      <c r="B23" s="340"/>
      <c r="C23" s="341"/>
      <c r="D23" s="341"/>
      <c r="E23" s="341"/>
      <c r="F23" s="341"/>
      <c r="G23" s="341"/>
      <c r="H23" s="341"/>
      <c r="I23" s="341"/>
      <c r="J23" s="341"/>
      <c r="K23" s="341"/>
      <c r="L23" s="341"/>
      <c r="M23" s="341"/>
      <c r="N23" s="342"/>
    </row>
    <row r="24" spans="2:14" ht="21.75" customHeight="1" thickBot="1" x14ac:dyDescent="0.3">
      <c r="B24" s="343"/>
      <c r="C24" s="344"/>
      <c r="D24" s="344"/>
      <c r="E24" s="344"/>
      <c r="F24" s="344"/>
      <c r="G24" s="344"/>
      <c r="H24" s="344"/>
      <c r="I24" s="344"/>
      <c r="J24" s="344"/>
      <c r="K24" s="344"/>
      <c r="L24" s="344"/>
      <c r="M24" s="344"/>
      <c r="N24" s="345"/>
    </row>
    <row r="25" spans="2:14" ht="15.75" customHeight="1" thickBot="1" x14ac:dyDescent="0.3">
      <c r="B25" s="108"/>
      <c r="C25" s="107"/>
      <c r="D25" s="107"/>
      <c r="E25" s="107"/>
      <c r="F25" s="107"/>
      <c r="G25" s="107"/>
      <c r="H25" s="107"/>
      <c r="I25" s="107"/>
      <c r="J25" s="107"/>
      <c r="K25" s="107"/>
      <c r="L25" s="107"/>
      <c r="M25" s="107"/>
      <c r="N25" s="107"/>
    </row>
    <row r="26" spans="2:14" ht="19.5" customHeight="1" x14ac:dyDescent="0.25">
      <c r="B26" s="293" t="s">
        <v>275</v>
      </c>
      <c r="C26" s="294"/>
      <c r="D26" s="294"/>
      <c r="E26" s="294"/>
      <c r="F26" s="294"/>
      <c r="G26" s="294"/>
      <c r="H26" s="294"/>
      <c r="I26" s="294"/>
      <c r="J26" s="294"/>
      <c r="K26" s="294"/>
      <c r="L26" s="294"/>
      <c r="M26" s="294"/>
      <c r="N26" s="346"/>
    </row>
    <row r="27" spans="2:14" ht="20.25" customHeight="1" x14ac:dyDescent="0.25">
      <c r="B27" s="347"/>
      <c r="C27" s="348"/>
      <c r="D27" s="348"/>
      <c r="E27" s="348"/>
      <c r="F27" s="348"/>
      <c r="G27" s="348"/>
      <c r="H27" s="348"/>
      <c r="I27" s="348"/>
      <c r="J27" s="348"/>
      <c r="K27" s="348"/>
      <c r="L27" s="348"/>
      <c r="M27" s="348"/>
      <c r="N27" s="349"/>
    </row>
    <row r="28" spans="2:14" ht="23.25" customHeight="1" x14ac:dyDescent="0.25">
      <c r="B28" s="347"/>
      <c r="C28" s="348"/>
      <c r="D28" s="348"/>
      <c r="E28" s="348"/>
      <c r="F28" s="348"/>
      <c r="G28" s="348"/>
      <c r="H28" s="348"/>
      <c r="I28" s="348"/>
      <c r="J28" s="348"/>
      <c r="K28" s="348"/>
      <c r="L28" s="348"/>
      <c r="M28" s="348"/>
      <c r="N28" s="349"/>
    </row>
    <row r="29" spans="2:14" ht="24.75" customHeight="1" x14ac:dyDescent="0.25">
      <c r="B29" s="347"/>
      <c r="C29" s="348"/>
      <c r="D29" s="348"/>
      <c r="E29" s="348"/>
      <c r="F29" s="348"/>
      <c r="G29" s="348"/>
      <c r="H29" s="348"/>
      <c r="I29" s="348"/>
      <c r="J29" s="348"/>
      <c r="K29" s="348"/>
      <c r="L29" s="348"/>
      <c r="M29" s="348"/>
      <c r="N29" s="349"/>
    </row>
    <row r="30" spans="2:14" ht="35.25" customHeight="1" thickBot="1" x14ac:dyDescent="0.3">
      <c r="B30" s="350"/>
      <c r="C30" s="351"/>
      <c r="D30" s="351"/>
      <c r="E30" s="351"/>
      <c r="F30" s="351"/>
      <c r="G30" s="351"/>
      <c r="H30" s="351"/>
      <c r="I30" s="351"/>
      <c r="J30" s="351"/>
      <c r="K30" s="351"/>
      <c r="L30" s="351"/>
      <c r="M30" s="351"/>
      <c r="N30" s="352"/>
    </row>
    <row r="31" spans="2:14" ht="15.75" customHeight="1" x14ac:dyDescent="0.25">
      <c r="B31" s="108"/>
      <c r="C31" s="107"/>
      <c r="D31" s="107"/>
      <c r="E31" s="107"/>
      <c r="F31" s="107"/>
      <c r="G31" s="107"/>
      <c r="H31" s="107"/>
      <c r="I31" s="107"/>
      <c r="J31" s="107"/>
      <c r="K31" s="107"/>
      <c r="L31" s="107"/>
      <c r="M31" s="107"/>
      <c r="N31" s="107"/>
    </row>
    <row r="32" spans="2:14" ht="15.75" customHeight="1" x14ac:dyDescent="0.25">
      <c r="B32" s="108"/>
      <c r="C32" s="107"/>
      <c r="D32" s="107"/>
      <c r="E32" s="107"/>
      <c r="F32" s="107"/>
      <c r="G32" s="107"/>
      <c r="H32" s="107"/>
      <c r="I32" s="107"/>
      <c r="J32" s="107"/>
      <c r="K32" s="107"/>
      <c r="L32" s="107"/>
      <c r="M32" s="107"/>
      <c r="N32" s="107"/>
    </row>
    <row r="33" spans="2:18" ht="15.75" customHeight="1" thickBot="1" x14ac:dyDescent="0.3">
      <c r="B33" s="108"/>
      <c r="C33" s="107"/>
      <c r="D33" s="107"/>
      <c r="E33" s="107"/>
      <c r="F33" s="107"/>
      <c r="G33" s="107"/>
      <c r="H33" s="107"/>
      <c r="I33" s="107"/>
      <c r="J33" s="107"/>
      <c r="K33" s="107"/>
      <c r="L33" s="107"/>
      <c r="M33" s="107"/>
      <c r="N33" s="107"/>
    </row>
    <row r="34" spans="2:18" ht="15.75" thickBot="1" x14ac:dyDescent="0.3">
      <c r="B34" s="353" t="s">
        <v>91</v>
      </c>
      <c r="C34" s="354"/>
      <c r="D34" s="354"/>
      <c r="E34" s="354"/>
      <c r="F34" s="354"/>
      <c r="G34" s="354"/>
      <c r="H34" s="355"/>
      <c r="I34" s="63"/>
      <c r="J34" s="62" t="s">
        <v>88</v>
      </c>
      <c r="K34" s="62" t="s">
        <v>87</v>
      </c>
      <c r="L34" s="62" t="s">
        <v>86</v>
      </c>
      <c r="M34" s="62" t="s">
        <v>85</v>
      </c>
      <c r="N34" s="109"/>
    </row>
    <row r="35" spans="2:18" x14ac:dyDescent="0.25">
      <c r="B35" s="312" t="s">
        <v>90</v>
      </c>
      <c r="C35" s="135"/>
      <c r="D35" s="356" t="s">
        <v>89</v>
      </c>
      <c r="E35" s="356"/>
      <c r="F35" s="356"/>
      <c r="G35" s="356"/>
      <c r="H35" s="357"/>
      <c r="J35" s="55">
        <v>0</v>
      </c>
      <c r="K35" s="54">
        <v>0</v>
      </c>
      <c r="L35" s="123" t="s">
        <v>221</v>
      </c>
      <c r="M35" s="124" t="s">
        <v>222</v>
      </c>
      <c r="R35" s="60"/>
    </row>
    <row r="36" spans="2:18" x14ac:dyDescent="0.25">
      <c r="B36" s="313"/>
      <c r="C36" s="110" t="s">
        <v>223</v>
      </c>
      <c r="D36" s="111" t="s">
        <v>84</v>
      </c>
      <c r="E36" s="111" t="s">
        <v>83</v>
      </c>
      <c r="F36" s="111" t="s">
        <v>82</v>
      </c>
      <c r="G36" s="111"/>
      <c r="H36" s="112"/>
      <c r="J36" s="55">
        <v>1</v>
      </c>
      <c r="K36" s="54">
        <v>50</v>
      </c>
      <c r="L36" s="61" t="s">
        <v>81</v>
      </c>
      <c r="M36" s="38" t="s">
        <v>80</v>
      </c>
      <c r="R36" s="60"/>
    </row>
    <row r="37" spans="2:18" ht="15.75" thickBot="1" x14ac:dyDescent="0.3">
      <c r="B37" s="314"/>
      <c r="C37" s="59">
        <v>0</v>
      </c>
      <c r="D37" s="58">
        <v>1</v>
      </c>
      <c r="E37" s="58">
        <v>2</v>
      </c>
      <c r="F37" s="58">
        <v>3</v>
      </c>
      <c r="G37" s="58"/>
      <c r="H37" s="57"/>
      <c r="J37" s="55">
        <v>60</v>
      </c>
      <c r="K37" s="54">
        <v>140</v>
      </c>
      <c r="L37" s="56" t="s">
        <v>79</v>
      </c>
      <c r="M37" s="38" t="s">
        <v>78</v>
      </c>
    </row>
    <row r="38" spans="2:18" x14ac:dyDescent="0.25">
      <c r="B38" s="50">
        <v>0</v>
      </c>
      <c r="C38" s="125">
        <f t="shared" ref="C38:D43" si="0">(A38*$D$37)*100</f>
        <v>0</v>
      </c>
      <c r="D38" s="125">
        <f t="shared" si="0"/>
        <v>0</v>
      </c>
      <c r="E38" s="125">
        <f t="shared" ref="E38:E43" si="1">(B38*$E$37)*100</f>
        <v>0</v>
      </c>
      <c r="F38" s="125">
        <f t="shared" ref="F38:F43" si="2">(B38*$F$37)*100</f>
        <v>0</v>
      </c>
      <c r="G38" s="47"/>
      <c r="H38" s="46"/>
      <c r="J38" s="55">
        <v>150</v>
      </c>
      <c r="K38" s="54">
        <v>297</v>
      </c>
      <c r="L38" s="53" t="s">
        <v>77</v>
      </c>
      <c r="M38" s="38" t="s">
        <v>76</v>
      </c>
      <c r="O38" s="40"/>
      <c r="P38" s="52"/>
    </row>
    <row r="39" spans="2:18" x14ac:dyDescent="0.25">
      <c r="B39" s="50">
        <v>0.1</v>
      </c>
      <c r="C39" s="51">
        <f t="shared" si="0"/>
        <v>0</v>
      </c>
      <c r="D39" s="51">
        <f t="shared" si="0"/>
        <v>10</v>
      </c>
      <c r="E39" s="51">
        <f t="shared" si="1"/>
        <v>20</v>
      </c>
      <c r="F39" s="51">
        <f t="shared" si="2"/>
        <v>30.000000000000004</v>
      </c>
      <c r="G39" s="47"/>
      <c r="H39" s="46"/>
      <c r="P39" s="40"/>
    </row>
    <row r="40" spans="2:18" x14ac:dyDescent="0.25">
      <c r="B40" s="50">
        <v>0.3</v>
      </c>
      <c r="C40" s="51">
        <f t="shared" si="0"/>
        <v>0</v>
      </c>
      <c r="D40" s="51">
        <f t="shared" si="0"/>
        <v>30</v>
      </c>
      <c r="E40" s="49">
        <f t="shared" si="1"/>
        <v>60</v>
      </c>
      <c r="F40" s="49">
        <f t="shared" si="2"/>
        <v>89.999999999999986</v>
      </c>
      <c r="G40" s="47"/>
      <c r="H40" s="46"/>
      <c r="J40" s="292" t="s">
        <v>161</v>
      </c>
      <c r="K40" s="292"/>
      <c r="L40" s="292" t="s">
        <v>162</v>
      </c>
      <c r="M40" s="292"/>
      <c r="P40" s="40"/>
    </row>
    <row r="41" spans="2:18" x14ac:dyDescent="0.25">
      <c r="B41" s="50">
        <v>0.5</v>
      </c>
      <c r="C41" s="51">
        <f t="shared" si="0"/>
        <v>0</v>
      </c>
      <c r="D41" s="51">
        <f t="shared" si="0"/>
        <v>50</v>
      </c>
      <c r="E41" s="49">
        <f t="shared" si="1"/>
        <v>100</v>
      </c>
      <c r="F41" s="48">
        <f t="shared" si="2"/>
        <v>150</v>
      </c>
      <c r="G41" s="47"/>
      <c r="H41" s="46"/>
      <c r="J41" s="113" t="s">
        <v>163</v>
      </c>
      <c r="K41" s="114">
        <v>0</v>
      </c>
      <c r="L41" s="115">
        <v>1</v>
      </c>
      <c r="P41" s="40"/>
    </row>
    <row r="42" spans="2:18" x14ac:dyDescent="0.25">
      <c r="B42" s="50">
        <v>0.7</v>
      </c>
      <c r="C42" s="49">
        <f t="shared" si="0"/>
        <v>0</v>
      </c>
      <c r="D42" s="49">
        <f t="shared" si="0"/>
        <v>70</v>
      </c>
      <c r="E42" s="49">
        <f t="shared" si="1"/>
        <v>140</v>
      </c>
      <c r="F42" s="48">
        <f t="shared" si="2"/>
        <v>209.99999999999997</v>
      </c>
      <c r="G42" s="47"/>
      <c r="H42" s="46"/>
      <c r="J42" s="113" t="s">
        <v>164</v>
      </c>
      <c r="K42" s="114">
        <v>1</v>
      </c>
      <c r="L42" s="115">
        <v>297</v>
      </c>
      <c r="P42" s="40"/>
    </row>
    <row r="43" spans="2:18" ht="15.75" thickBot="1" x14ac:dyDescent="0.3">
      <c r="B43" s="45">
        <v>0.99</v>
      </c>
      <c r="C43" s="44">
        <f t="shared" si="0"/>
        <v>0</v>
      </c>
      <c r="D43" s="44">
        <f t="shared" si="0"/>
        <v>99</v>
      </c>
      <c r="E43" s="43">
        <f t="shared" si="1"/>
        <v>198</v>
      </c>
      <c r="F43" s="43">
        <f t="shared" si="2"/>
        <v>297</v>
      </c>
      <c r="G43" s="42"/>
      <c r="H43" s="41"/>
      <c r="L43" s="39"/>
    </row>
    <row r="46" spans="2:18" x14ac:dyDescent="0.25">
      <c r="B46" s="290" t="s">
        <v>54</v>
      </c>
      <c r="C46" s="291"/>
      <c r="D46" s="290" t="s">
        <v>276</v>
      </c>
      <c r="E46" s="291"/>
    </row>
    <row r="47" spans="2:18" ht="30" customHeight="1" x14ac:dyDescent="0.25">
      <c r="B47" s="289" t="s">
        <v>64</v>
      </c>
      <c r="C47" s="289"/>
      <c r="D47" s="291"/>
      <c r="E47" s="291"/>
    </row>
    <row r="48" spans="2:18" x14ac:dyDescent="0.25">
      <c r="B48" s="289" t="s">
        <v>60</v>
      </c>
      <c r="C48" s="289"/>
      <c r="D48" s="291"/>
      <c r="E48" s="291"/>
    </row>
    <row r="49" spans="2:5" x14ac:dyDescent="0.25">
      <c r="B49" s="289" t="s">
        <v>56</v>
      </c>
      <c r="C49" s="289"/>
      <c r="D49" s="291"/>
      <c r="E49" s="291"/>
    </row>
    <row r="50" spans="2:5" x14ac:dyDescent="0.25">
      <c r="B50" s="289" t="s">
        <v>62</v>
      </c>
      <c r="C50" s="289"/>
      <c r="D50" s="291"/>
      <c r="E50" s="291"/>
    </row>
    <row r="51" spans="2:5" x14ac:dyDescent="0.25">
      <c r="B51" s="289" t="s">
        <v>68</v>
      </c>
      <c r="C51" s="289"/>
      <c r="D51" s="291"/>
      <c r="E51" s="291"/>
    </row>
    <row r="52" spans="2:5" x14ac:dyDescent="0.25">
      <c r="B52" s="289" t="s">
        <v>74</v>
      </c>
      <c r="C52" s="289"/>
      <c r="D52" s="291"/>
      <c r="E52" s="291"/>
    </row>
    <row r="53" spans="2:5" x14ac:dyDescent="0.25">
      <c r="B53" s="289" t="s">
        <v>66</v>
      </c>
      <c r="C53" s="289"/>
      <c r="D53" s="291"/>
      <c r="E53" s="291"/>
    </row>
  </sheetData>
  <mergeCells count="30">
    <mergeCell ref="B22:N24"/>
    <mergeCell ref="B26:N30"/>
    <mergeCell ref="B34:H34"/>
    <mergeCell ref="B35:B37"/>
    <mergeCell ref="D35:H35"/>
    <mergeCell ref="B14:N16"/>
    <mergeCell ref="B18:N20"/>
    <mergeCell ref="B3:B5"/>
    <mergeCell ref="D3:N5"/>
    <mergeCell ref="B7:N8"/>
    <mergeCell ref="B10:N10"/>
    <mergeCell ref="B12:N12"/>
    <mergeCell ref="D52:E52"/>
    <mergeCell ref="D53:E53"/>
    <mergeCell ref="J40:K40"/>
    <mergeCell ref="D46:E46"/>
    <mergeCell ref="L40:M40"/>
    <mergeCell ref="D47:E47"/>
    <mergeCell ref="D48:E48"/>
    <mergeCell ref="D49:E49"/>
    <mergeCell ref="D50:E50"/>
    <mergeCell ref="D51:E51"/>
    <mergeCell ref="B50:C50"/>
    <mergeCell ref="B51:C51"/>
    <mergeCell ref="B52:C52"/>
    <mergeCell ref="B53:C53"/>
    <mergeCell ref="B46:C46"/>
    <mergeCell ref="B47:C47"/>
    <mergeCell ref="B48:C48"/>
    <mergeCell ref="B49:C49"/>
  </mergeCells>
  <pageMargins left="0.7" right="0.7" top="0.75" bottom="0.75" header="0.3" footer="0.3"/>
  <pageSetup paperSize="0"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Datos!$A$2:$A$11</xm:f>
          </x14:formula1>
          <xm:sqref>B47:B53</xm:sqref>
        </x14:dataValidation>
      </x14:dataValidations>
    </ex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2D219275D74CE47B1974BAB465C0BA5" ma:contentTypeVersion="0" ma:contentTypeDescription="Crear nuevo documento." ma:contentTypeScope="" ma:versionID="1d40241d439ba48316f7cb33622d4ebc">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03E879-C386-4C3C-A532-B8C94733E666}"/>
</file>

<file path=customXml/itemProps2.xml><?xml version="1.0" encoding="utf-8"?>
<ds:datastoreItem xmlns:ds="http://schemas.openxmlformats.org/officeDocument/2006/customXml" ds:itemID="{9F6F40EF-FA10-4991-B59D-BFF567DAB8A6}"/>
</file>

<file path=customXml/itemProps3.xml><?xml version="1.0" encoding="utf-8"?>
<ds:datastoreItem xmlns:ds="http://schemas.openxmlformats.org/officeDocument/2006/customXml" ds:itemID="{D237CC80-F5B1-4DEB-ADE0-19A31003359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MétricasProyecto</vt:lpstr>
      <vt:lpstr>Acciones</vt:lpstr>
      <vt:lpstr>Desviaciones</vt:lpstr>
      <vt:lpstr>PlanComunicaciones</vt:lpstr>
      <vt:lpstr>PlanDatos</vt:lpstr>
      <vt:lpstr>PlanInvolucrados</vt:lpstr>
      <vt:lpstr>PlanRecursos</vt:lpstr>
      <vt:lpstr>PlanRiesgos</vt:lpstr>
      <vt:lpstr>Estrategia y Manejo de Riesgos</vt:lpstr>
      <vt:lpstr>Históricos</vt:lpstr>
      <vt:lpstr>Datos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CMA</dc:creator>
  <cp:lastModifiedBy>JJARAMILLO</cp:lastModifiedBy>
  <cp:lastPrinted>2015-09-28T21:49:26Z</cp:lastPrinted>
  <dcterms:created xsi:type="dcterms:W3CDTF">2008-01-11T18:19:06Z</dcterms:created>
  <dcterms:modified xsi:type="dcterms:W3CDTF">2018-01-09T16:24:42Z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y fmtid="{D5CDD505-2E9C-101B-9397-08002B2CF9AE}" pid="3" name="ContentTypeId">
    <vt:lpwstr>0x010100B2D219275D74CE47B1974BAB465C0BA5</vt:lpwstr>
  </property>
  <property fmtid="{D5CDD505-2E9C-101B-9397-08002B2CF9AE}" pid="4" name="_dlc_DocIdItemGuid">
    <vt:lpwstr>794e14e8-32db-4cdb-bf89-a2c4a6bf68a3</vt:lpwstr>
  </property>
</Properties>
</file>