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Company</t>
        </is>
      </c>
      <c r="C1" s="1" t="inlineStr">
        <is>
          <t>Role</t>
        </is>
      </c>
      <c r="D1" s="1" t="inlineStr">
        <is>
          <t>Deadline</t>
        </is>
      </c>
    </row>
    <row r="2">
      <c r="A2" s="1" t="n">
        <v>0</v>
      </c>
      <c r="B2" t="inlineStr">
        <is>
          <t>MarketAxess</t>
        </is>
      </c>
      <c r="C2">
        <f>HYPERLINK("https://www.brightnetwork.co.uk/graduate-jobs/marketaxess/research-intern?search_id=44ad6b954d6065af5fdad291cdbd62ce&amp;search_position=1", "Research Intern")</f>
        <v/>
      </c>
      <c r="D2" t="inlineStr">
        <is>
          <t>12th February 2024</t>
        </is>
      </c>
    </row>
    <row r="3">
      <c r="A3" s="1" t="n">
        <v>1</v>
      </c>
      <c r="B3" t="inlineStr">
        <is>
          <t>ICBC Standard Bank</t>
        </is>
      </c>
      <c r="C3">
        <f>HYPERLINK("https://www.brightnetwork.co.uk/graduate-jobs/icbc-standard-bank/technology-risk-summer-internship-london-2024?search_id=44ad6b954d6065af5fdad291cdbd62ce&amp;search_position=2", "Technology Risk Summer Internship London 2024")</f>
        <v/>
      </c>
      <c r="D3" t="inlineStr">
        <is>
          <t>29th January 2024</t>
        </is>
      </c>
    </row>
    <row r="4">
      <c r="A4" s="1" t="n">
        <v>2</v>
      </c>
      <c r="B4" t="inlineStr">
        <is>
          <t>Xilinx</t>
        </is>
      </c>
      <c r="C4">
        <f>HYPERLINK("https://www.brightnetwork.co.uk/graduate-jobs/xilinx/core-design-verification-internship-cambridge-2024?search_id=44ad6b954d6065af5fdad291cdbd62ce&amp;search_position=3", "Core Design Verification Internship Cambridge 2024")</f>
        <v/>
      </c>
      <c r="D4" t="inlineStr">
        <is>
          <t>Rolling deadline</t>
        </is>
      </c>
    </row>
    <row r="5">
      <c r="A5" s="1" t="n">
        <v>3</v>
      </c>
      <c r="B5" t="inlineStr">
        <is>
          <t>Xilinx</t>
        </is>
      </c>
      <c r="C5">
        <f>HYPERLINK("https://www.brightnetwork.co.uk/graduate-jobs/xilinx/silicon-physical-design-engineer-internship-cambridge-2024?search_id=44ad6b954d6065af5fdad291cdbd62ce&amp;search_position=4", "Silicon Physical Design Engineer Internship Cambridge 2024")</f>
        <v/>
      </c>
      <c r="D5" t="inlineStr">
        <is>
          <t>Rolling deadline</t>
        </is>
      </c>
    </row>
    <row r="6">
      <c r="A6" s="1" t="n">
        <v>4</v>
      </c>
      <c r="B6" t="inlineStr">
        <is>
          <t>Gibson Robotics</t>
        </is>
      </c>
      <c r="C6">
        <f>HYPERLINK("https://www.brightnetwork.co.uk/graduate-jobs/gibson-robotics/software-internship-glasgow-2024?search_id=44ad6b954d6065af5fdad291cdbd62ce&amp;search_position=5", "Software Internship Glasgow 2024")</f>
        <v/>
      </c>
      <c r="D6" t="inlineStr">
        <is>
          <t>21st February 2024</t>
        </is>
      </c>
    </row>
    <row r="7">
      <c r="A7" s="1" t="n">
        <v>5</v>
      </c>
      <c r="B7" t="inlineStr">
        <is>
          <t>ICBC Standard Bank</t>
        </is>
      </c>
      <c r="C7">
        <f>HYPERLINK("https://www.brightnetwork.co.uk/graduate-jobs/icbc-standard-bank/technology-summer-internship-london-2024?search_id=44ad6b954d6065af5fdad291cdbd62ce&amp;search_position=6", "Technology Summer Internship London 2024")</f>
        <v/>
      </c>
      <c r="D7" t="inlineStr">
        <is>
          <t>29th January 2024</t>
        </is>
      </c>
    </row>
    <row r="8">
      <c r="A8" s="1" t="n">
        <v>6</v>
      </c>
      <c r="B8" t="inlineStr">
        <is>
          <t>ICBC Standard Bank</t>
        </is>
      </c>
      <c r="C8">
        <f>HYPERLINK("https://www.brightnetwork.co.uk/graduate-jobs/icbc-standard-bank/technology-commodities-it-summer-internship-london-2024?search_id=44ad6b954d6065af5fdad291cdbd62ce&amp;search_position=7", "Technology (Commodities IT) Summer Internship London 2024")</f>
        <v/>
      </c>
      <c r="D8" t="inlineStr">
        <is>
          <t>29th January 2024</t>
        </is>
      </c>
    </row>
    <row r="9">
      <c r="A9" s="1" t="n">
        <v>7</v>
      </c>
      <c r="B9" t="inlineStr">
        <is>
          <t>ICBC Standard Bank</t>
        </is>
      </c>
      <c r="C9">
        <f>HYPERLINK("https://www.brightnetwork.co.uk/graduate-jobs/icbc-standard-bank/client-management-unit-summer-internship-london-2024?search_id=44ad6b954d6065af5fdad291cdbd62ce&amp;search_position=8", "Client Management Unit Summer Internship London 2024")</f>
        <v/>
      </c>
      <c r="D9" t="inlineStr">
        <is>
          <t>29th January 2024</t>
        </is>
      </c>
    </row>
    <row r="10">
      <c r="A10" s="1" t="n">
        <v>8</v>
      </c>
      <c r="B10" t="inlineStr">
        <is>
          <t>Moody's</t>
        </is>
      </c>
      <c r="C10">
        <f>HYPERLINK("https://www.brightnetwork.co.uk/graduate-jobs/moodys/quantum-applications-engineer-internship-london-2024?search_id=44ad6b954d6065af5fdad291cdbd62ce&amp;search_position=9", "Quantum Applications Engineer Internship London  2024")</f>
        <v/>
      </c>
      <c r="D10" t="inlineStr">
        <is>
          <t>Rolling deadline</t>
        </is>
      </c>
    </row>
    <row r="11">
      <c r="A11" s="1" t="n">
        <v>9</v>
      </c>
      <c r="B11" t="inlineStr">
        <is>
          <t>Dell</t>
        </is>
      </c>
      <c r="C11">
        <f>HYPERLINK("https://www.brightnetwork.co.uk/graduate-jobs/dell/presales-solutions-architect-internship-may-2024?search_id=44ad6b954d6065af5fdad291cdbd62ce&amp;search_position=10", "Presales Solutions Architect Internship May 2024")</f>
        <v/>
      </c>
      <c r="D11" t="inlineStr">
        <is>
          <t>Rolling deadline</t>
        </is>
      </c>
    </row>
    <row r="12">
      <c r="A12" s="1" t="n">
        <v>10</v>
      </c>
      <c r="B12" t="inlineStr">
        <is>
          <t>Autodesk</t>
        </is>
      </c>
      <c r="C12">
        <f>HYPERLINK("https://www.brightnetwork.co.uk/graduate-jobs/autodesk/dynamics-data-assimilation-internship-london-2024?search_id=dd887d3f9b55daef179434d8616a013b&amp;search_position=1", "Dynamics Data Assimilation Internship London 2024")</f>
        <v/>
      </c>
      <c r="D12" t="inlineStr">
        <is>
          <t>Rolling deadline</t>
        </is>
      </c>
    </row>
    <row r="13">
      <c r="A13" s="1" t="n">
        <v>11</v>
      </c>
      <c r="B13" t="inlineStr">
        <is>
          <t>Autodesk</t>
        </is>
      </c>
      <c r="C13">
        <f>HYPERLINK("https://www.brightnetwork.co.uk/graduate-jobs/autodesk/research-engineer-ai-internship-london-2024?search_id=dd887d3f9b55daef179434d8616a013b&amp;search_position=2", "Research Engineer (AI) Internship London 2024")</f>
        <v/>
      </c>
      <c r="D13" t="inlineStr">
        <is>
          <t>Rolling deadline</t>
        </is>
      </c>
    </row>
    <row r="14">
      <c r="A14" s="1" t="n">
        <v>12</v>
      </c>
      <c r="B14" t="inlineStr">
        <is>
          <t>Autodesk</t>
        </is>
      </c>
      <c r="C14">
        <f>HYPERLINK("https://www.brightnetwork.co.uk/graduate-jobs/autodesk/machine-learning-internship-london-2024?search_id=dd887d3f9b55daef179434d8616a013b&amp;search_position=3", "Machine Learning Internship London 2024")</f>
        <v/>
      </c>
      <c r="D14" t="inlineStr">
        <is>
          <t>Rolling deadline</t>
        </is>
      </c>
    </row>
    <row r="15">
      <c r="A15" s="1" t="n">
        <v>13</v>
      </c>
      <c r="B15" t="inlineStr">
        <is>
          <t>Apple</t>
        </is>
      </c>
      <c r="C15">
        <f>HYPERLINK("https://www.brightnetwork.co.uk/graduate-jobs/apple/gpu-architecture-validation-internship-saint-albans-2024?search_id=dd887d3f9b55daef179434d8616a013b&amp;search_position=4", "GPU Architecture Validation Internship Saint Albans 2024")</f>
        <v/>
      </c>
      <c r="D15" t="inlineStr">
        <is>
          <t>Rolling deadline</t>
        </is>
      </c>
    </row>
    <row r="16">
      <c r="A16" s="1" t="n">
        <v>14</v>
      </c>
      <c r="B16" t="inlineStr">
        <is>
          <t>Autodesk</t>
        </is>
      </c>
      <c r="C16">
        <f>HYPERLINK("https://www.brightnetwork.co.uk/graduate-jobs/autodesk/rd-generative-design-internship-london-2024?search_id=dd887d3f9b55daef179434d8616a013b&amp;search_position=5", "R&amp;D (Generative Design) Internship London 2024")</f>
        <v/>
      </c>
      <c r="D16" t="inlineStr">
        <is>
          <t>Rolling deadline</t>
        </is>
      </c>
    </row>
    <row r="17">
      <c r="A17" s="1" t="n">
        <v>15</v>
      </c>
      <c r="B17" t="inlineStr">
        <is>
          <t>CrowdStrike</t>
        </is>
      </c>
      <c r="C17">
        <f>HYPERLINK("https://www.brightnetwork.co.uk/graduate-jobs/crowdstrike/intelligence-analyst-internship-remote-2024?search_id=dd887d3f9b55daef179434d8616a013b&amp;search_position=6", "Intelligence Analyst Internship Remote 2024")</f>
        <v/>
      </c>
      <c r="D17" t="inlineStr">
        <is>
          <t>Rolling deadline</t>
        </is>
      </c>
    </row>
    <row r="18">
      <c r="A18" s="1" t="n">
        <v>16</v>
      </c>
      <c r="B18" t="inlineStr">
        <is>
          <t>CrowdStrike</t>
        </is>
      </c>
      <c r="C18">
        <f>HYPERLINK("https://www.brightnetwork.co.uk/graduate-jobs/crowdstrike/associate-cao-elite-analyst-internship-remote-2024?search_id=dd887d3f9b55daef179434d8616a013b&amp;search_position=7", "Associate CAO Elite Analyst Internship Remote 2024")</f>
        <v/>
      </c>
      <c r="D18" t="inlineStr">
        <is>
          <t>Rolling deadline</t>
        </is>
      </c>
    </row>
    <row r="19">
      <c r="A19" s="1" t="n">
        <v>17</v>
      </c>
      <c r="B19" t="inlineStr">
        <is>
          <t>TPP</t>
        </is>
      </c>
      <c r="C19">
        <f>HYPERLINK("https://www.brightnetwork.co.uk/graduate-jobs/tpp/software-developer-summer-internship-2024?search_id=dd887d3f9b55daef179434d8616a013b&amp;search_position=8", "Software Developer Summer Internship 2024")</f>
        <v/>
      </c>
      <c r="D19" t="inlineStr">
        <is>
          <t>Rolling deadline</t>
        </is>
      </c>
    </row>
    <row r="20">
      <c r="A20" s="1" t="n">
        <v>18</v>
      </c>
      <c r="B20" t="inlineStr">
        <is>
          <t>Avanade</t>
        </is>
      </c>
      <c r="C20">
        <f>HYPERLINK("https://www.brightnetwork.co.uk/graduate-jobs/avanade/technology-summer-internship-dublin-2024?search_id=dd887d3f9b55daef179434d8616a013b&amp;search_position=9", "Technology Summer Internship Dublin 2024")</f>
        <v/>
      </c>
      <c r="D20" t="inlineStr">
        <is>
          <t>Rolling deadline</t>
        </is>
      </c>
    </row>
    <row r="21">
      <c r="A21" s="1" t="n">
        <v>19</v>
      </c>
      <c r="B21" t="inlineStr">
        <is>
          <t>Avanade</t>
        </is>
      </c>
      <c r="C21">
        <f>HYPERLINK("https://www.brightnetwork.co.uk/graduate-jobs/avanade/technology-summer-internship-london-2024?search_id=dd887d3f9b55daef179434d8616a013b&amp;search_position=10", "Technology Summer Internship London 2024")</f>
        <v/>
      </c>
      <c r="D21" t="inlineStr">
        <is>
          <t>Rolling deadline</t>
        </is>
      </c>
    </row>
    <row r="22">
      <c r="A22" s="1" t="n">
        <v>20</v>
      </c>
      <c r="B22" t="inlineStr">
        <is>
          <t>Jacobs</t>
        </is>
      </c>
      <c r="C22">
        <f>HYPERLINK("https://www.brightnetwork.co.uk/graduate-jobs/jacobs/project-support-summer-internship-bristol-2024?search_id=b9a4458734a33ea2a9ca73f5a4fb41a7&amp;search_position=1", "Project Support Summer Internship Bristol 2024")</f>
        <v/>
      </c>
      <c r="D22" t="inlineStr">
        <is>
          <t>22nd January 2024</t>
        </is>
      </c>
    </row>
    <row r="23">
      <c r="A23" s="1" t="n">
        <v>21</v>
      </c>
      <c r="B23" t="inlineStr">
        <is>
          <t>Jacobs</t>
        </is>
      </c>
      <c r="C23">
        <f>HYPERLINK("https://www.brightnetwork.co.uk/graduate-jobs/jacobs/robotics-software-engineer-summer-internship-warrington-2024?search_id=b9a4458734a33ea2a9ca73f5a4fb41a7&amp;search_position=2", "Robotics Software  Engineer Summer Internship Warrington 2024")</f>
        <v/>
      </c>
      <c r="D23" t="inlineStr">
        <is>
          <t>22nd January 2024</t>
        </is>
      </c>
    </row>
    <row r="24">
      <c r="A24" s="1" t="n">
        <v>22</v>
      </c>
      <c r="B24" t="inlineStr">
        <is>
          <t>Keysight Technologies</t>
        </is>
      </c>
      <c r="C24">
        <f>HYPERLINK("https://www.brightnetwork.co.uk/graduate-jobs/keysight-technologies/technical-and-commercial-internship-winnersh-2024?search_id=b9a4458734a33ea2a9ca73f5a4fb41a7&amp;search_position=3", "Technical and Commercial Internship Winnersh 2024")</f>
        <v/>
      </c>
      <c r="D24" t="inlineStr">
        <is>
          <t>Rolling deadline</t>
        </is>
      </c>
    </row>
    <row r="25">
      <c r="A25" s="1" t="n">
        <v>23</v>
      </c>
      <c r="B25" t="inlineStr">
        <is>
          <t>Dow Jones</t>
        </is>
      </c>
      <c r="C25">
        <f>HYPERLINK("https://www.brightnetwork.co.uk/graduate-jobs/dow-jones/partnerships-alliances-emea-summer-internship-london-2024?search_id=b9a4458734a33ea2a9ca73f5a4fb41a7&amp;search_position=4", "Partnerships &amp; Alliances (EMEA) Summer Internship London 2024")</f>
        <v/>
      </c>
      <c r="D25" t="inlineStr">
        <is>
          <t>29th February 2024</t>
        </is>
      </c>
    </row>
    <row r="26">
      <c r="A26" s="1" t="n">
        <v>24</v>
      </c>
      <c r="B26" t="inlineStr">
        <is>
          <t>The Lubrizol Corporation</t>
        </is>
      </c>
      <c r="C26">
        <f>HYPERLINK("https://www.brightnetwork.co.uk/graduate-jobs/the-lubrizol-corporation/data-scientist-statistician-internship-msphd-students-Hazelwood-2024?search_id=b9a4458734a33ea2a9ca73f5a4fb41a7&amp;search_position=5", "Data Scientist / Statistician Internship (MS/PhD Students) Hazelwood 2024")</f>
        <v/>
      </c>
      <c r="D26" t="inlineStr">
        <is>
          <t>Rolling deadline</t>
        </is>
      </c>
    </row>
    <row r="27">
      <c r="A27" s="1" t="n">
        <v>25</v>
      </c>
      <c r="B27" t="inlineStr">
        <is>
          <t>Dow Jones</t>
        </is>
      </c>
      <c r="C27">
        <f>HYPERLINK("https://www.brightnetwork.co.uk/graduate-jobs/dow-jones/mccloskey-by-opis-coal-metals-mining-research-team-emea-summer-internship-london-2024?search_id=b9a4458734a33ea2a9ca73f5a4fb41a7&amp;search_position=6", "McCloskey by OPIS Coal, Metals &amp; Mining Research Team (EMEA) Summer Internship London 2024")</f>
        <v/>
      </c>
      <c r="D27" t="inlineStr">
        <is>
          <t>29th February 2024</t>
        </is>
      </c>
    </row>
    <row r="28">
      <c r="A28" s="1" t="n">
        <v>26</v>
      </c>
      <c r="B28" t="inlineStr">
        <is>
          <t>S&amp;P Global</t>
        </is>
      </c>
      <c r="C28">
        <f>HYPERLINK("https://www.brightnetwork.co.uk/graduate-jobs/sp-global/python-developer-summer-intern?search_id=b9a4458734a33ea2a9ca73f5a4fb41a7&amp;search_position=7", "Python Developer Summer Intern")</f>
        <v/>
      </c>
      <c r="D28" t="inlineStr">
        <is>
          <t>1st March 2024</t>
        </is>
      </c>
    </row>
    <row r="29">
      <c r="A29" s="1" t="n">
        <v>27</v>
      </c>
      <c r="B29" t="inlineStr">
        <is>
          <t>S&amp;P Global</t>
        </is>
      </c>
      <c r="C29">
        <f>HYPERLINK("https://www.brightnetwork.co.uk/graduate-jobs/sp-global/big-data-software-engineer-summer-intern?search_id=b9a4458734a33ea2a9ca73f5a4fb41a7&amp;search_position=8", "Big Data Software Engineer Summer Intern")</f>
        <v/>
      </c>
      <c r="D29" t="inlineStr">
        <is>
          <t>1st March 2024</t>
        </is>
      </c>
    </row>
    <row r="30">
      <c r="A30" s="1" t="n">
        <v>28</v>
      </c>
      <c r="B30" t="inlineStr">
        <is>
          <t>S&amp;P Global</t>
        </is>
      </c>
      <c r="C30">
        <f>HYPERLINK("https://www.brightnetwork.co.uk/graduate-jobs/sp-global/cloud-engineer-summer-intern?search_id=b9a4458734a33ea2a9ca73f5a4fb41a7&amp;search_position=9", "Cloud Engineer Summer Intern")</f>
        <v/>
      </c>
      <c r="D30" t="inlineStr">
        <is>
          <t>1st March 2024</t>
        </is>
      </c>
    </row>
    <row r="31">
      <c r="A31" s="1" t="n">
        <v>29</v>
      </c>
      <c r="B31" t="inlineStr">
        <is>
          <t>S&amp;P Global</t>
        </is>
      </c>
      <c r="C31">
        <f>HYPERLINK("https://www.brightnetwork.co.uk/graduate-jobs/sp-global/ui-software-engineer-summer-intern?search_id=b9a4458734a33ea2a9ca73f5a4fb41a7&amp;search_position=10", "UI Software Engineer Summer Intern")</f>
        <v/>
      </c>
      <c r="D31" t="inlineStr">
        <is>
          <t>1st March 2024</t>
        </is>
      </c>
    </row>
    <row r="32">
      <c r="A32" s="1" t="n">
        <v>30</v>
      </c>
      <c r="B32" t="inlineStr">
        <is>
          <t>S&amp;P Global</t>
        </is>
      </c>
      <c r="C32">
        <f>HYPERLINK("https://www.brightnetwork.co.uk/graduate-jobs/sp-global/aws-cloud-engineering-summer-intern?search_id=e12108c7abb182186887661474cc131b&amp;search_position=1", "AWS Cloud Engineering Summer Intern")</f>
        <v/>
      </c>
      <c r="D32" t="inlineStr">
        <is>
          <t>1st March 2024</t>
        </is>
      </c>
    </row>
    <row r="33">
      <c r="A33" s="1" t="n">
        <v>31</v>
      </c>
      <c r="B33" t="inlineStr">
        <is>
          <t>Swisslog</t>
        </is>
      </c>
      <c r="C33">
        <f>HYPERLINK("https://www.brightnetwork.co.uk/graduate-jobs/swisslog/sap-master-data-mgmt-internship-redditch-2024?search_id=e12108c7abb182186887661474cc131b&amp;search_position=2", "SAP Master Data Mgmt. Internship Redditch 2024")</f>
        <v/>
      </c>
      <c r="D33" t="inlineStr">
        <is>
          <t>Rolling deadline</t>
        </is>
      </c>
    </row>
    <row r="34">
      <c r="A34" s="1" t="n">
        <v>32</v>
      </c>
      <c r="B34" t="inlineStr">
        <is>
          <t>Huawei</t>
        </is>
      </c>
      <c r="C34">
        <f>HYPERLINK("https://www.brightnetwork.co.uk/graduate-jobs/huawei/indoor-positioning-research-internship-edinburgh-2024?search_id=e12108c7abb182186887661474cc131b&amp;search_position=3", "Indoor Positioning Research Internship Edinburgh 2024")</f>
        <v/>
      </c>
      <c r="D34" t="inlineStr">
        <is>
          <t>Rolling deadline</t>
        </is>
      </c>
    </row>
    <row r="35">
      <c r="A35" s="1" t="n">
        <v>33</v>
      </c>
      <c r="B35" t="inlineStr">
        <is>
          <t>Johnson Controls</t>
        </is>
      </c>
      <c r="C35">
        <f>HYPERLINK("https://www.brightnetwork.co.uk/graduate-jobs/johnson-controls/software-engineering-internship-sunbury-on-thames-2024?search_id=e12108c7abb182186887661474cc131b&amp;search_position=4", "Software Engineering Internship Sunbury-on-Thames 2024")</f>
        <v/>
      </c>
      <c r="D35" t="inlineStr">
        <is>
          <t>Rolling deadline</t>
        </is>
      </c>
    </row>
    <row r="36">
      <c r="A36" s="1" t="n">
        <v>34</v>
      </c>
      <c r="B36" t="inlineStr">
        <is>
          <t>Johnson Controls</t>
        </is>
      </c>
      <c r="C36">
        <f>HYPERLINK("https://www.brightnetwork.co.uk/graduate-jobs/johnson-controls/technical-support-administration-internship-belfast-2024?search_id=e12108c7abb182186887661474cc131b&amp;search_position=5", "Technical Support Administration Internship Belfast 2024")</f>
        <v/>
      </c>
      <c r="D36" t="inlineStr">
        <is>
          <t>Rolling deadline</t>
        </is>
      </c>
    </row>
    <row r="37">
      <c r="A37" s="1" t="n">
        <v>35</v>
      </c>
      <c r="B37" t="inlineStr">
        <is>
          <t>Ripple</t>
        </is>
      </c>
      <c r="C37">
        <f>HYPERLINK("https://www.brightnetwork.co.uk/graduate-jobs/ripple/research-associate-internship-ripple-impact-london-summer-2024?search_id=e12108c7abb182186887661474cc131b&amp;search_position=6", "Research Associate Internship Ripple Impact London Summer 2024")</f>
        <v/>
      </c>
      <c r="D37" t="inlineStr">
        <is>
          <t>Rolling deadline</t>
        </is>
      </c>
    </row>
    <row r="38">
      <c r="A38" s="1" t="n">
        <v>36</v>
      </c>
      <c r="B38" t="inlineStr">
        <is>
          <t>Renishaw</t>
        </is>
      </c>
      <c r="C38">
        <f>HYPERLINK("https://www.brightnetwork.co.uk/graduate-jobs/plc-renishaw-plc/software-summer-internship-wotton-under-edge-2024?search_id=e12108c7abb182186887661474cc131b&amp;search_position=7", "Software Summer Internship Wotton-under-Edge 2024")</f>
        <v/>
      </c>
      <c r="D38" t="inlineStr">
        <is>
          <t>5th February 2024</t>
        </is>
      </c>
    </row>
    <row r="39">
      <c r="A39" s="1" t="n">
        <v>37</v>
      </c>
      <c r="B39" t="inlineStr">
        <is>
          <t>Eaton</t>
        </is>
      </c>
      <c r="C39">
        <f>HYPERLINK("https://www.brightnetwork.co.uk/graduate-jobs/eaton/operational-excellence-ci-non-technical-internship-nottingham-2024?search_id=e12108c7abb182186887661474cc131b&amp;search_position=8", "Operational Excellence (CI - Non-Technical) Internship Nottingham 2024")</f>
        <v/>
      </c>
      <c r="D39" t="inlineStr">
        <is>
          <t>Rolling deadline</t>
        </is>
      </c>
    </row>
    <row r="40">
      <c r="A40" s="1" t="n">
        <v>38</v>
      </c>
      <c r="B40" t="inlineStr">
        <is>
          <t>Microsoft</t>
        </is>
      </c>
      <c r="C40">
        <f>HYPERLINK("https://www.brightnetwork.co.uk/graduate-jobs/microsoft/machine-learning-internship-inclusive-multi-modal-models-cambridge-2024?search_id=e12108c7abb182186887661474cc131b&amp;search_position=9", "Machine Learning Internship (Inclusive Multi-modal Models) Cambridge 2024")</f>
        <v/>
      </c>
      <c r="D40" t="inlineStr">
        <is>
          <t>Rolling deadline</t>
        </is>
      </c>
    </row>
    <row r="41">
      <c r="A41" s="1" t="n">
        <v>39</v>
      </c>
      <c r="B41" t="inlineStr">
        <is>
          <t>Microsoft</t>
        </is>
      </c>
      <c r="C41">
        <f>HYPERLINK("https://www.brightnetwork.co.uk/graduate-jobs/microsoft/hci-internship-data-ecosystems-for-large-models-cambridge-2024?search_id=e12108c7abb182186887661474cc131b&amp;search_position=10", "HCI Internship (Data Ecosystems for Large Models) Cambridge 2024")</f>
        <v/>
      </c>
      <c r="D41" t="inlineStr">
        <is>
          <t>Rolling deadline</t>
        </is>
      </c>
    </row>
    <row r="42">
      <c r="A42" s="1" t="n">
        <v>40</v>
      </c>
      <c r="B42" t="inlineStr">
        <is>
          <t>Microsoft</t>
        </is>
      </c>
      <c r="C42">
        <f>HYPERLINK("https://www.brightnetwork.co.uk/graduate-jobs/microsoft/phd-research-internship-multimodal-ai-for-healthcare-cambridge-2024?search_id=f251ee476eaf887ff8f4ecfbb494ac8c&amp;search_position=1", "PhD Research Internship (Multimodal AI for Healthcare) Cambridge 2024")</f>
        <v/>
      </c>
      <c r="D42" t="inlineStr">
        <is>
          <t>Rolling deadline</t>
        </is>
      </c>
    </row>
    <row r="43">
      <c r="A43" s="1" t="n">
        <v>41</v>
      </c>
      <c r="B43" t="inlineStr">
        <is>
          <t>Centrica</t>
        </is>
      </c>
      <c r="C43">
        <f>HYPERLINK("https://www.brightnetwork.co.uk/graduate-jobs/centrica/commercial-analyst-summer-internship-programme-windsor-2024?search_id=f251ee476eaf887ff8f4ecfbb494ac8c&amp;search_position=2", "Commercial Analyst Summer Internship Programme Windsor 2024")</f>
        <v/>
      </c>
      <c r="D43" t="inlineStr">
        <is>
          <t>4th February 2024</t>
        </is>
      </c>
    </row>
    <row r="44">
      <c r="A44" s="1" t="n">
        <v>42</v>
      </c>
      <c r="B44" t="inlineStr">
        <is>
          <t>Centrica</t>
        </is>
      </c>
      <c r="C44">
        <f>HYPERLINK("https://www.brightnetwork.co.uk/graduate-jobs/centrica/dts-software-engineering-summer-internship-programme-windsor-2024?search_id=f251ee476eaf887ff8f4ecfbb494ac8c&amp;search_position=3", "DTS Software Engineering Summer internship Programme Windsor 2024")</f>
        <v/>
      </c>
      <c r="D44" t="inlineStr">
        <is>
          <t>4th February 2024</t>
        </is>
      </c>
    </row>
    <row r="45">
      <c r="A45" s="1" t="n">
        <v>43</v>
      </c>
      <c r="B45" t="inlineStr">
        <is>
          <t>Centrica</t>
        </is>
      </c>
      <c r="C45">
        <f>HYPERLINK("https://www.brightnetwork.co.uk/graduate-jobs/centrica/controls-instrumentation-engineering-summer-internship-programme-windsor-2024?search_id=f251ee476eaf887ff8f4ecfbb494ac8c&amp;search_position=4", "Controls &amp; Instrumentation Engineering Summer Internship Programme Windsor 2024")</f>
        <v/>
      </c>
      <c r="D45" t="inlineStr">
        <is>
          <t>4th February 2024</t>
        </is>
      </c>
    </row>
    <row r="46">
      <c r="A46" s="1" t="n">
        <v>44</v>
      </c>
      <c r="B46" t="inlineStr">
        <is>
          <t>Vantage Power</t>
        </is>
      </c>
      <c r="C46">
        <f>HYPERLINK("https://www.brightnetwork.co.uk/graduate-jobs/vantage-power/project-manager-internship-2024?search_id=f251ee476eaf887ff8f4ecfbb494ac8c&amp;search_position=5", "Project Manager Internship 2024")</f>
        <v/>
      </c>
      <c r="D46" t="inlineStr">
        <is>
          <t>Rolling deadline</t>
        </is>
      </c>
    </row>
    <row r="47">
      <c r="A47" s="1" t="n">
        <v>45</v>
      </c>
      <c r="B47" t="inlineStr">
        <is>
          <t>Jacobs</t>
        </is>
      </c>
      <c r="C47">
        <f>HYPERLINK("https://www.brightnetwork.co.uk/graduate-jobs/jacobs/robotics-engineer-summer-internship-warrington-2024?search_id=f251ee476eaf887ff8f4ecfbb494ac8c&amp;search_position=6", "Robotics Engineer Summer Internship Warrington 2024")</f>
        <v/>
      </c>
      <c r="D47" t="inlineStr">
        <is>
          <t>22nd January 2024</t>
        </is>
      </c>
    </row>
    <row r="48">
      <c r="A48" s="1" t="n">
        <v>46</v>
      </c>
      <c r="B48" t="inlineStr">
        <is>
          <t>CrowdStrike</t>
        </is>
      </c>
      <c r="C48">
        <f>HYPERLINK("https://www.brightnetwork.co.uk/graduate-jobs/crowdstrike/professional-services-incident-response-summer-internship-2024?search_id=f251ee476eaf887ff8f4ecfbb494ac8c&amp;search_position=7", "Professional Services Incident Response Summer Internship 2024")</f>
        <v/>
      </c>
      <c r="D48" t="inlineStr">
        <is>
          <t>Rolling deadline</t>
        </is>
      </c>
    </row>
    <row r="49">
      <c r="A49" s="1" t="n">
        <v>47</v>
      </c>
      <c r="B49" t="inlineStr">
        <is>
          <t>TD Cowen</t>
        </is>
      </c>
      <c r="C49">
        <f>HYPERLINK("https://www.brightnetwork.co.uk/graduate-jobs/td-cowen/technology-summer-internship-belfast-2024?search_id=f251ee476eaf887ff8f4ecfbb494ac8c&amp;search_position=8", "Technology Summer Internship Belfast 2024")</f>
        <v/>
      </c>
      <c r="D49" t="inlineStr">
        <is>
          <t>Rolling deadline</t>
        </is>
      </c>
    </row>
    <row r="50">
      <c r="A50" s="1" t="n">
        <v>48</v>
      </c>
      <c r="B50" t="inlineStr">
        <is>
          <t>Bosch</t>
        </is>
      </c>
      <c r="C50">
        <f>HYPERLINK("https://www.brightnetwork.co.uk/graduate-jobs/bosch/engineering-student-internship-Castletroy-2024?search_id=f251ee476eaf887ff8f4ecfbb494ac8c&amp;search_position=9", "Engineering Student Internship Castletroy 2024")</f>
        <v/>
      </c>
      <c r="D50" t="inlineStr">
        <is>
          <t>Rolling deadline</t>
        </is>
      </c>
    </row>
    <row r="51">
      <c r="A51" s="1" t="n">
        <v>49</v>
      </c>
      <c r="B51" t="inlineStr">
        <is>
          <t>CrowdStrike</t>
        </is>
      </c>
      <c r="C51">
        <f>HYPERLINK("https://www.brightnetwork.co.uk/graduate-jobs/crowdstrike/professional-services-red-team-summer-internship-remote-2024?search_id=f251ee476eaf887ff8f4ecfbb494ac8c&amp;search_position=10", "Professional Services Red Team Summer Internship Remote 2024")</f>
        <v/>
      </c>
      <c r="D51" t="inlineStr">
        <is>
          <t>Rolling deadline</t>
        </is>
      </c>
    </row>
    <row r="52">
      <c r="A52" s="1" t="n">
        <v>50</v>
      </c>
      <c r="B52" t="inlineStr">
        <is>
          <t>CrowdStrike</t>
        </is>
      </c>
      <c r="C52">
        <f>HYPERLINK("https://www.brightnetwork.co.uk/graduate-jobs/crowdstrike/falcon-complete-internship-reading-2024?search_id=cb9ca8653ad22d53602b42ea2daf72f7&amp;search_position=1", "Falcon Complete Internship Reading 2024")</f>
        <v/>
      </c>
      <c r="D52" t="inlineStr">
        <is>
          <t>Rolling deadline</t>
        </is>
      </c>
    </row>
    <row r="53">
      <c r="A53" s="1" t="n">
        <v>51</v>
      </c>
      <c r="B53" t="inlineStr">
        <is>
          <t>NXP Semiconductors</t>
        </is>
      </c>
      <c r="C53">
        <f>HYPERLINK("https://www.brightnetwork.co.uk/graduate-jobs/nxp-semiconductors/software-engineering-internship-glasgow-2024?search_id=cb9ca8653ad22d53602b42ea2daf72f7&amp;search_position=2", "Software Engineering Internship Glasgow 2024")</f>
        <v/>
      </c>
      <c r="D53" t="inlineStr">
        <is>
          <t>Rolling deadline</t>
        </is>
      </c>
    </row>
    <row r="54">
      <c r="A54" s="1" t="n">
        <v>52</v>
      </c>
      <c r="B54" t="inlineStr">
        <is>
          <t>BT</t>
        </is>
      </c>
      <c r="C54">
        <f>HYPERLINK("https://www.brightnetwork.co.uk/graduate-jobs/bt/research-network-strategy-summer-placement-ipswich-2024?search_id=cb9ca8653ad22d53602b42ea2daf72f7&amp;search_position=3", "Research &amp; Network Strategy Summer Placement Ipswich 2024")</f>
        <v/>
      </c>
      <c r="D54" t="inlineStr">
        <is>
          <t>Rolling deadline</t>
        </is>
      </c>
    </row>
    <row r="55">
      <c r="A55" s="1" t="n">
        <v>53</v>
      </c>
      <c r="B55" t="inlineStr">
        <is>
          <t>BT</t>
        </is>
      </c>
      <c r="C55">
        <f>HYPERLINK("https://www.brightnetwork.co.uk/graduate-jobs/bt/technical-designer-summer-placement-manchester-2024?search_id=cb9ca8653ad22d53602b42ea2daf72f7&amp;search_position=4", "Technical Designer Summer Placement Manchester 2024")</f>
        <v/>
      </c>
      <c r="D55" t="inlineStr">
        <is>
          <t>Rolling deadline</t>
        </is>
      </c>
    </row>
    <row r="56">
      <c r="A56" s="1" t="n">
        <v>54</v>
      </c>
      <c r="B56" t="inlineStr">
        <is>
          <t>BT</t>
        </is>
      </c>
      <c r="C56">
        <f>HYPERLINK("https://www.brightnetwork.co.uk/graduate-jobs/bt/technical-designer-summer-placement-leeds-2024?search_id=cb9ca8653ad22d53602b42ea2daf72f7&amp;search_position=5", "Technical Designer Summer Placement Leeds 2024")</f>
        <v/>
      </c>
      <c r="D56" t="inlineStr">
        <is>
          <t>Rolling deadline</t>
        </is>
      </c>
    </row>
    <row r="57">
      <c r="A57" s="1" t="n">
        <v>55</v>
      </c>
      <c r="B57" t="inlineStr">
        <is>
          <t>BT</t>
        </is>
      </c>
      <c r="C57">
        <f>HYPERLINK("https://www.brightnetwork.co.uk/graduate-jobs/bt/technical-designer-summer-placement-newcastle-2024?search_id=cb9ca8653ad22d53602b42ea2daf72f7&amp;search_position=6", "Technical Designer Summer Placement Newcastle 2024")</f>
        <v/>
      </c>
      <c r="D57" t="inlineStr">
        <is>
          <t>Rolling deadline</t>
        </is>
      </c>
    </row>
    <row r="58">
      <c r="A58" s="1" t="n">
        <v>56</v>
      </c>
      <c r="B58" t="inlineStr">
        <is>
          <t>BT</t>
        </is>
      </c>
      <c r="C58">
        <f>HYPERLINK("https://www.brightnetwork.co.uk/graduate-jobs/bt/technical-designer-summer-placement-birmingham-2024?search_id=cb9ca8653ad22d53602b42ea2daf72f7&amp;search_position=7", "Technical Designer Summer Placement Birmingham 2024")</f>
        <v/>
      </c>
      <c r="D58" t="inlineStr">
        <is>
          <t>Rolling deadline</t>
        </is>
      </c>
    </row>
    <row r="59">
      <c r="A59" s="1" t="n">
        <v>57</v>
      </c>
      <c r="B59" t="inlineStr">
        <is>
          <t>Dassault Systèmes</t>
        </is>
      </c>
      <c r="C59">
        <f>HYPERLINK("https://www.brightnetwork.co.uk/graduate-jobs/dassault-systemes/scientific-solutions-developer-internship-cambridge-2024?search_id=cb9ca8653ad22d53602b42ea2daf72f7&amp;search_position=8", "Scientific Solutions Developer Internship Cambridge 2024")</f>
        <v/>
      </c>
      <c r="D59" t="inlineStr">
        <is>
          <t>Rolling deadline</t>
        </is>
      </c>
    </row>
    <row r="60">
      <c r="A60" s="1" t="n">
        <v>58</v>
      </c>
      <c r="B60" t="inlineStr">
        <is>
          <t>KAL</t>
        </is>
      </c>
      <c r="C60">
        <f>HYPERLINK("https://www.brightnetwork.co.uk/graduate-jobs/kal/software-engineer-internship-Edinburgh-2024?search_id=cb9ca8653ad22d53602b42ea2daf72f7&amp;search_position=9", "Software Engineer Internship Edinburgh 2024")</f>
        <v/>
      </c>
      <c r="D60" t="inlineStr">
        <is>
          <t>Rolling deadline</t>
        </is>
      </c>
    </row>
    <row r="61">
      <c r="A61" s="1" t="n">
        <v>59</v>
      </c>
      <c r="B61" t="inlineStr">
        <is>
          <t>HP</t>
        </is>
      </c>
      <c r="C61">
        <f>HYPERLINK("https://www.brightnetwork.co.uk/graduate-jobs/hp/software-engineer-internship-hp-wolf-security-cambridge-2024?search_id=cb9ca8653ad22d53602b42ea2daf72f7&amp;search_position=10", "Software Engineer Internship (HP Wolf Security) Cambridge 2024")</f>
        <v/>
      </c>
      <c r="D61" t="inlineStr">
        <is>
          <t>Rolling deadline</t>
        </is>
      </c>
    </row>
    <row r="62">
      <c r="A62" s="1" t="n">
        <v>60</v>
      </c>
      <c r="B62" t="inlineStr">
        <is>
          <t>Balyasny Asset Management</t>
        </is>
      </c>
      <c r="C62">
        <f>HYPERLINK("https://www.brightnetwork.co.uk/graduate-jobs/balyasny-asset-management/business-development-winter-summer-internship-london-2024?search_id=dc28e270e789b5ad963e5df672493ef2&amp;search_position=1", "Business Development Winter/Summer Internship London 2024")</f>
        <v/>
      </c>
      <c r="D62" t="inlineStr">
        <is>
          <t>Rolling deadline</t>
        </is>
      </c>
    </row>
    <row r="63">
      <c r="A63" s="1" t="n">
        <v>61</v>
      </c>
      <c r="B63" t="inlineStr">
        <is>
          <t>Crédit Agricole Group</t>
        </is>
      </c>
      <c r="C63">
        <f>HYPERLINK("https://www.brightnetwork.co.uk/graduate-jobs/credit-agricole-group/xva-12-month-internship-london-2024?search_id=dc28e270e789b5ad963e5df672493ef2&amp;search_position=2", "XVA 12 Month Internship London 2024")</f>
        <v/>
      </c>
      <c r="D63" t="inlineStr">
        <is>
          <t>Rolling deadline</t>
        </is>
      </c>
    </row>
    <row r="64">
      <c r="A64" s="1" t="n">
        <v>62</v>
      </c>
      <c r="B64" t="inlineStr">
        <is>
          <t>ServiceNow</t>
        </is>
      </c>
      <c r="C64">
        <f>HYPERLINK("https://www.brightnetwork.co.uk/graduate-jobs/servicenow/associate-software-engineer-internship-ireland-2024?search_id=dc28e270e789b5ad963e5df672493ef2&amp;search_position=3", "Associate Software Engineer Internship Ireland 2024")</f>
        <v/>
      </c>
      <c r="D64" t="inlineStr">
        <is>
          <t>Rolling deadline</t>
        </is>
      </c>
    </row>
    <row r="65">
      <c r="A65" s="1" t="n">
        <v>63</v>
      </c>
      <c r="B65" t="inlineStr">
        <is>
          <t>Jacobs</t>
        </is>
      </c>
      <c r="C65">
        <f>HYPERLINK("https://www.brightnetwork.co.uk/graduate-jobs/jacobs/data-analytics-summer-internship-london-2024?search_id=dc28e270e789b5ad963e5df672493ef2&amp;search_position=4", "Data Analytics Summer Internship London 2024")</f>
        <v/>
      </c>
      <c r="D65" t="inlineStr">
        <is>
          <t>Rolling deadline</t>
        </is>
      </c>
    </row>
    <row r="66">
      <c r="A66" s="1" t="n">
        <v>64</v>
      </c>
      <c r="B66" t="inlineStr">
        <is>
          <t>Jacobs</t>
        </is>
      </c>
      <c r="C66">
        <f>HYPERLINK("https://www.brightnetwork.co.uk/graduate-jobs/jacobs/flood-risk-management-analyst-summer-internship-2024?search_id=dc28e270e789b5ad963e5df672493ef2&amp;search_position=5", "Flood Risk Management Analyst Summer Internship 2024")</f>
        <v/>
      </c>
      <c r="D66" t="inlineStr">
        <is>
          <t>Rolling deadline</t>
        </is>
      </c>
    </row>
    <row r="67">
      <c r="A67" s="1" t="n">
        <v>65</v>
      </c>
      <c r="B67" t="inlineStr">
        <is>
          <t>HP</t>
        </is>
      </c>
      <c r="C67">
        <f>HYPERLINK("https://www.brightnetwork.co.uk/graduate-jobs/hp/cryptography-internship-bristol-2024?search_id=dc28e270e789b5ad963e5df672493ef2&amp;search_position=6", "Cryptography Internship Bristol 2024")</f>
        <v/>
      </c>
      <c r="D67" t="inlineStr">
        <is>
          <t>Rolling deadline</t>
        </is>
      </c>
    </row>
    <row r="68">
      <c r="A68" s="1" t="n">
        <v>66</v>
      </c>
      <c r="B68" t="inlineStr">
        <is>
          <t>HP</t>
        </is>
      </c>
      <c r="C68">
        <f>HYPERLINK("https://www.brightnetwork.co.uk/graduate-jobs/hp/software-security-research-internship-bristol-2024?search_id=dc28e270e789b5ad963e5df672493ef2&amp;search_position=7", "Software Security Research Internship Bristol 2024")</f>
        <v/>
      </c>
      <c r="D68" t="inlineStr">
        <is>
          <t>Rolling deadline</t>
        </is>
      </c>
    </row>
    <row r="69">
      <c r="A69" s="1" t="n">
        <v>67</v>
      </c>
      <c r="B69" t="inlineStr">
        <is>
          <t>HP</t>
        </is>
      </c>
      <c r="C69">
        <f>HYPERLINK("https://www.brightnetwork.co.uk/graduate-jobs/hp/computer-systems-security-research-internship-bristol-2024?search_id=dc28e270e789b5ad963e5df672493ef2&amp;search_position=8", "Computer Systems Security Research Internship Bristol 2024")</f>
        <v/>
      </c>
      <c r="D69" t="inlineStr">
        <is>
          <t>Rolling deadline</t>
        </is>
      </c>
    </row>
    <row r="70">
      <c r="A70" s="1" t="n">
        <v>68</v>
      </c>
      <c r="B70" t="inlineStr">
        <is>
          <t>Cirrus Logic</t>
        </is>
      </c>
      <c r="C70">
        <f>HYPERLINK("https://www.brightnetwork.co.uk/graduate-jobs/cirrus-logic/hardware-engineering-internship-2024?search_id=dc28e270e789b5ad963e5df672493ef2&amp;search_position=9", "Hardware Engineering Internship 2024")</f>
        <v/>
      </c>
      <c r="D70" t="inlineStr">
        <is>
          <t>Rolling deadline</t>
        </is>
      </c>
    </row>
    <row r="71">
      <c r="A71" s="1" t="n">
        <v>69</v>
      </c>
      <c r="B71" t="inlineStr">
        <is>
          <t>McLaren Racing</t>
        </is>
      </c>
      <c r="C71">
        <f>HYPERLINK("https://www.brightnetwork.co.uk/graduate-jobs/mclaren-racing/cfd-rd-phd-4-month-internship-woking-2024?search_id=dc28e270e789b5ad963e5df672493ef2&amp;search_position=10", "CFD R&amp;D PhD 4 Month Internship Woking 2024")</f>
        <v/>
      </c>
      <c r="D71" t="inlineStr">
        <is>
          <t>Rolling deadline</t>
        </is>
      </c>
    </row>
    <row r="72">
      <c r="A72" s="1" t="n">
        <v>70</v>
      </c>
      <c r="B72" t="inlineStr">
        <is>
          <t>Cadence</t>
        </is>
      </c>
      <c r="C72">
        <f>HYPERLINK("https://www.brightnetwork.co.uk/graduate-jobs/cadence/software-summer-internship-edinburgh-2024?search_id=0ec9754dcab2656faf0156c364f4dbd9&amp;search_position=1", "Software Summer Internship Edinburgh 2024")</f>
        <v/>
      </c>
      <c r="D72" t="inlineStr">
        <is>
          <t>Rolling deadline</t>
        </is>
      </c>
    </row>
    <row r="73">
      <c r="A73" s="1" t="n">
        <v>71</v>
      </c>
      <c r="B73" t="inlineStr">
        <is>
          <t>King</t>
        </is>
      </c>
      <c r="C73">
        <f>HYPERLINK("https://www.brightnetwork.co.uk/graduate-jobs/king/summer-product-manager-mba-internship-2024?search_id=0ec9754dcab2656faf0156c364f4dbd9&amp;search_position=2", "Summer Product Manager MBA Internship 2024")</f>
        <v/>
      </c>
      <c r="D73" t="inlineStr">
        <is>
          <t>Rolling deadline</t>
        </is>
      </c>
    </row>
    <row r="74">
      <c r="A74" s="1" t="n">
        <v>72</v>
      </c>
      <c r="B74" t="inlineStr">
        <is>
          <t>Jacobs</t>
        </is>
      </c>
      <c r="C74">
        <f>HYPERLINK("https://www.brightnetwork.co.uk/graduate-jobs/jacobs/project-controls-data-analyst-summer-internship-manchester-2024?search_id=0ec9754dcab2656faf0156c364f4dbd9&amp;search_position=3", "Project Controls (Data Analyst) Summer Internship Manchester 2024")</f>
        <v/>
      </c>
      <c r="D74" t="inlineStr">
        <is>
          <t>Rolling deadline</t>
        </is>
      </c>
    </row>
    <row r="75">
      <c r="A75" s="1" t="n">
        <v>73</v>
      </c>
      <c r="B75" t="inlineStr">
        <is>
          <t>Autodesk</t>
        </is>
      </c>
      <c r="C75">
        <f>HYPERLINK("https://www.brightnetwork.co.uk/graduate-jobs/autodesk/software-engineer-internship-ireland-2024?search_id=0ec9754dcab2656faf0156c364f4dbd9&amp;search_position=4", "Software Engineer Internship Ireland 2024")</f>
        <v/>
      </c>
      <c r="D75" t="inlineStr">
        <is>
          <t>Rolling deadline</t>
        </is>
      </c>
    </row>
    <row r="76">
      <c r="A76" s="1" t="n">
        <v>74</v>
      </c>
      <c r="B76" t="inlineStr">
        <is>
          <t>Crédit Agricole Group</t>
        </is>
      </c>
      <c r="C76">
        <f>HYPERLINK("https://www.brightnetwork.co.uk/graduate-jobs/credit-agricole-group/it-department-summer-internship-programme-london-2024?search_id=0ec9754dcab2656faf0156c364f4dbd9&amp;search_position=5", "IT Department Summer Internship Programme London 2024")</f>
        <v/>
      </c>
      <c r="D76" t="inlineStr">
        <is>
          <t>Rolling deadline</t>
        </is>
      </c>
    </row>
    <row r="77">
      <c r="A77" s="1" t="n">
        <v>75</v>
      </c>
      <c r="B77" t="inlineStr">
        <is>
          <t>Verisk</t>
        </is>
      </c>
      <c r="C77">
        <f>HYPERLINK("https://www.brightnetwork.co.uk/graduate-jobs/verisk/business-project-management-summer-internship-programme-esher-2024?search_id=0ec9754dcab2656faf0156c364f4dbd9&amp;search_position=6", "Business (Project Management) Summer Internship Programme Esher 2024")</f>
        <v/>
      </c>
      <c r="D77" t="inlineStr">
        <is>
          <t>Rolling deadline</t>
        </is>
      </c>
    </row>
    <row r="78">
      <c r="A78" s="1" t="n">
        <v>76</v>
      </c>
      <c r="B78" t="inlineStr">
        <is>
          <t>Crédit Agricole Group</t>
        </is>
      </c>
      <c r="C78">
        <f>HYPERLINK("https://www.brightnetwork.co.uk/graduate-jobs/credit-agricole-group/project-management-12-month-internship-london-2024?search_id=0ec9754dcab2656faf0156c364f4dbd9&amp;search_position=7", "Project Management 12 Month Internship London 2024")</f>
        <v/>
      </c>
      <c r="D78" t="inlineStr">
        <is>
          <t>Rolling deadline</t>
        </is>
      </c>
    </row>
    <row r="79">
      <c r="A79" s="1" t="n">
        <v>77</v>
      </c>
      <c r="B79" t="inlineStr">
        <is>
          <t>Options</t>
        </is>
      </c>
      <c r="C79">
        <f>HYPERLINK("https://www.brightnetwork.co.uk/graduate-jobs/options/junior-network-engineer-belfast-2024?search_id=0ec9754dcab2656faf0156c364f4dbd9&amp;search_position=8", "Junior Network Engineer Belfast 2024")</f>
        <v/>
      </c>
      <c r="D79" t="inlineStr">
        <is>
          <t>Rolling deadline</t>
        </is>
      </c>
    </row>
    <row r="80">
      <c r="A80" s="1" t="n">
        <v>78</v>
      </c>
      <c r="B80" t="inlineStr">
        <is>
          <t>Balyasny Asset Management</t>
        </is>
      </c>
      <c r="C80">
        <f>HYPERLINK("https://www.brightnetwork.co.uk/graduate-jobs/balyasny-asset-management/quantitative-risk-strategist-summer-internship-london-2024?search_id=0ec9754dcab2656faf0156c364f4dbd9&amp;search_position=9", "Quantitative Risk Strategist Summer Internship London 2024")</f>
        <v/>
      </c>
      <c r="D80" t="inlineStr">
        <is>
          <t>Rolling deadline</t>
        </is>
      </c>
    </row>
    <row r="81">
      <c r="A81" s="1" t="n">
        <v>79</v>
      </c>
      <c r="B81" t="inlineStr">
        <is>
          <t>Schlumberger</t>
        </is>
      </c>
      <c r="C81">
        <f>HYPERLINK("https://www.brightnetwork.co.uk/graduate-jobs/schlumberger/software-engineer-internship-cambridge-2024?search_id=0ec9754dcab2656faf0156c364f4dbd9&amp;search_position=10", "Software Engineer Internship Cambridge 2024")</f>
        <v/>
      </c>
      <c r="D81" t="inlineStr">
        <is>
          <t>Rolling deadline</t>
        </is>
      </c>
    </row>
    <row r="82">
      <c r="A82" s="1" t="n">
        <v>80</v>
      </c>
      <c r="B82" t="inlineStr">
        <is>
          <t>Schlumberger</t>
        </is>
      </c>
      <c r="C82">
        <f>HYPERLINK("https://www.brightnetwork.co.uk/graduate-jobs/schlumberger/biphasic-liquid-energy-storage-internship-cambridge-2024?search_id=b697f7af9691be1731fe4b372e22008f&amp;search_position=1", "Biphasic Liquid Energy Storage Internship Cambridge 2024")</f>
        <v/>
      </c>
      <c r="D82" t="inlineStr">
        <is>
          <t>Rolling deadline</t>
        </is>
      </c>
    </row>
    <row r="83">
      <c r="A83" s="1" t="n">
        <v>81</v>
      </c>
      <c r="B83" t="inlineStr">
        <is>
          <t>Schlumberger</t>
        </is>
      </c>
      <c r="C83">
        <f>HYPERLINK("https://www.brightnetwork.co.uk/graduate-jobs/schlumberger/battery-component-characterisation-energy-storage-internship-cambridge-2024?search_id=b697f7af9691be1731fe4b372e22008f&amp;search_position=2", "Battery Component Characterisation Energy Storage Internship Cambridge 2024")</f>
        <v/>
      </c>
      <c r="D83" t="inlineStr">
        <is>
          <t>Rolling deadline</t>
        </is>
      </c>
    </row>
    <row r="84">
      <c r="A84" s="1" t="n">
        <v>82</v>
      </c>
      <c r="B84" t="inlineStr">
        <is>
          <t>Textron</t>
        </is>
      </c>
      <c r="C84">
        <f>HYPERLINK("https://www.brightnetwork.co.uk/graduate-jobs/textron/it-summer-internship-ipswich-2024?search_id=b697f7af9691be1731fe4b372e22008f&amp;search_position=3", "IT Summer Internship Ipswich 2024")</f>
        <v/>
      </c>
      <c r="D84" t="inlineStr">
        <is>
          <t>Rolling deadline</t>
        </is>
      </c>
    </row>
    <row r="85">
      <c r="A85" s="1" t="n">
        <v>83</v>
      </c>
      <c r="B85" t="inlineStr">
        <is>
          <t>Atradius</t>
        </is>
      </c>
      <c r="C85">
        <f>HYPERLINK("https://www.brightnetwork.co.uk/graduate-jobs/atradius/devsecops-platform-engineer-internship-cardiff-2024?search_id=b697f7af9691be1731fe4b372e22008f&amp;search_position=4", "DevSecOps Platform Engineer Internship Cardiff 2024")</f>
        <v/>
      </c>
      <c r="D85" t="inlineStr">
        <is>
          <t>31st January 2024</t>
        </is>
      </c>
    </row>
    <row r="86">
      <c r="A86" s="1" t="n">
        <v>84</v>
      </c>
      <c r="B86" t="inlineStr">
        <is>
          <t>Cisco</t>
        </is>
      </c>
      <c r="C86">
        <f>HYPERLINK("https://www.brightnetwork.co.uk/graduate-jobs/cisco/network-support-engineer-meraki-summer-internship-london-2024?search_id=b697f7af9691be1731fe4b372e22008f&amp;search_position=5", "Network Support Engineer (Meraki) Summer Internship London 2024")</f>
        <v/>
      </c>
      <c r="D86" t="inlineStr">
        <is>
          <t>Rolling deadline</t>
        </is>
      </c>
    </row>
    <row r="87">
      <c r="A87" s="1" t="n">
        <v>85</v>
      </c>
      <c r="B87" t="inlineStr">
        <is>
          <t>Cisco</t>
        </is>
      </c>
      <c r="C87">
        <f>HYPERLINK("https://www.brightnetwork.co.uk/graduate-jobs/cisco/software-engineer-micro-internship-harpenden-2024?search_id=b697f7af9691be1731fe4b372e22008f&amp;search_position=6", "Software Engineer Micro Internship Harpenden 2024")</f>
        <v/>
      </c>
      <c r="D87" t="inlineStr">
        <is>
          <t>Rolling deadline</t>
        </is>
      </c>
    </row>
    <row r="88">
      <c r="A88" s="1" t="n">
        <v>86</v>
      </c>
      <c r="B88" t="inlineStr">
        <is>
          <t>ServiceNow</t>
        </is>
      </c>
      <c r="C88">
        <f>HYPERLINK("https://www.brightnetwork.co.uk/graduate-jobs/servicenow/localization-internship-dublin-2024?search_id=b697f7af9691be1731fe4b372e22008f&amp;search_position=7", "Localization Internship Dublin 2024")</f>
        <v/>
      </c>
      <c r="D88" t="inlineStr">
        <is>
          <t>Rolling deadline</t>
        </is>
      </c>
    </row>
    <row r="89">
      <c r="A89" s="1" t="n">
        <v>87</v>
      </c>
      <c r="B89" t="inlineStr">
        <is>
          <t>ServiceNow</t>
        </is>
      </c>
      <c r="C89">
        <f>HYPERLINK("https://www.brightnetwork.co.uk/graduate-jobs/servicenow/associate-software-engineer-internship-dublin-2024?search_id=b697f7af9691be1731fe4b372e22008f&amp;search_position=8", "Associate Software Engineer Internship Dublin 2024")</f>
        <v/>
      </c>
      <c r="D89" t="inlineStr">
        <is>
          <t>Rolling deadline</t>
        </is>
      </c>
    </row>
    <row r="90">
      <c r="A90" s="1" t="n">
        <v>88</v>
      </c>
      <c r="B90" t="inlineStr">
        <is>
          <t>Schlumberger</t>
        </is>
      </c>
      <c r="C90">
        <f>HYPERLINK("https://www.brightnetwork.co.uk/graduate-jobs/schlumberger/data-scientist-internship-cambridge-2024?search_id=b697f7af9691be1731fe4b372e22008f&amp;search_position=9", "Data Scientist Internship Cambridge 2024")</f>
        <v/>
      </c>
      <c r="D90" t="inlineStr">
        <is>
          <t>Rolling deadline</t>
        </is>
      </c>
    </row>
    <row r="91">
      <c r="A91" s="1" t="n">
        <v>89</v>
      </c>
      <c r="B91" t="inlineStr">
        <is>
          <t>Schlumberger</t>
        </is>
      </c>
      <c r="C91">
        <f>HYPERLINK("https://www.brightnetwork.co.uk/graduate-jobs/schlumberger/desktop-support-internship-cambridge-2024?search_id=b697f7af9691be1731fe4b372e22008f&amp;search_position=10", "Desktop Support Internship Cambridge 2024")</f>
        <v/>
      </c>
      <c r="D91" t="inlineStr">
        <is>
          <t>Rolling deadline</t>
        </is>
      </c>
    </row>
    <row r="92">
      <c r="A92" s="1" t="n">
        <v>90</v>
      </c>
      <c r="B92" t="inlineStr">
        <is>
          <t>MathWorks</t>
        </is>
      </c>
      <c r="C92">
        <f>HYPERLINK("https://www.brightnetwork.co.uk/graduate-jobs/mathworks/ux-design-engineering-development-group-internship-cambridge-2024?search_id=71c1fe088b95346ec48912a1b401d17e&amp;search_position=1", "UX Design Engineering Development Group Internship Cambridge 2024")</f>
        <v/>
      </c>
      <c r="D92" t="inlineStr">
        <is>
          <t>Rolling deadline</t>
        </is>
      </c>
    </row>
    <row r="93">
      <c r="A93" s="1" t="n">
        <v>91</v>
      </c>
      <c r="B93" t="inlineStr">
        <is>
          <t>Schlumberger</t>
        </is>
      </c>
      <c r="C93">
        <f>HYPERLINK("https://www.brightnetwork.co.uk/graduate-jobs/schlumberger/energy-storage-internship-cambridge-2024?search_id=71c1fe088b95346ec48912a1b401d17e&amp;search_position=2", "Energy Storage Internship Cambridge 2024")</f>
        <v/>
      </c>
      <c r="D93" t="inlineStr">
        <is>
          <t>Rolling deadline</t>
        </is>
      </c>
    </row>
    <row r="94">
      <c r="A94" s="1" t="n">
        <v>92</v>
      </c>
      <c r="B94" t="inlineStr">
        <is>
          <t>Schlumberger</t>
        </is>
      </c>
      <c r="C94">
        <f>HYPERLINK("https://www.brightnetwork.co.uk/graduate-jobs/schlumberger/geothermal-instrumentation-internship-cambridge-2024?search_id=71c1fe088b95346ec48912a1b401d17e&amp;search_position=3", "Geothermal Instrumentation Internship Cambridge 2024")</f>
        <v/>
      </c>
      <c r="D94" t="inlineStr">
        <is>
          <t>Rolling deadline</t>
        </is>
      </c>
    </row>
    <row r="95">
      <c r="A95" s="1" t="n">
        <v>93</v>
      </c>
      <c r="B95" t="inlineStr">
        <is>
          <t>FactSet</t>
        </is>
      </c>
      <c r="C95">
        <f>HYPERLINK("https://www.brightnetwork.co.uk/graduate-jobs/factset/software-engineer-data-solutions-internship-london-2024?search_id=71c1fe088b95346ec48912a1b401d17e&amp;search_position=4", "Software Engineer (Data Solutions) Internship London 2024")</f>
        <v/>
      </c>
      <c r="D95" t="inlineStr">
        <is>
          <t>Rolling deadline</t>
        </is>
      </c>
    </row>
    <row r="96">
      <c r="A96" s="1" t="n">
        <v>94</v>
      </c>
      <c r="B96" t="inlineStr">
        <is>
          <t>Digital For Humanity</t>
        </is>
      </c>
      <c r="C96">
        <f>HYPERLINK("https://www.brightnetwork.co.uk/graduate-jobs/digital-for-humanity/project-management-internship-remote-2024?search_id=71c1fe088b95346ec48912a1b401d17e&amp;search_position=5", "Project Management Internship Remote 2024")</f>
        <v/>
      </c>
      <c r="D96" t="inlineStr">
        <is>
          <t>Rolling deadline</t>
        </is>
      </c>
    </row>
    <row r="97">
      <c r="A97" s="1" t="n">
        <v>95</v>
      </c>
      <c r="B97" t="inlineStr">
        <is>
          <t>MongoDB</t>
        </is>
      </c>
      <c r="C97">
        <f>HYPERLINK("https://www.brightnetwork.co.uk/graduate-jobs/mongodb/security-engineering-internship-london-2024?search_id=71c1fe088b95346ec48912a1b401d17e&amp;search_position=6", "Security Engineering Internship London 2024")</f>
        <v/>
      </c>
      <c r="D97" t="inlineStr">
        <is>
          <t>Rolling deadline</t>
        </is>
      </c>
    </row>
    <row r="98">
      <c r="A98" s="1" t="n">
        <v>96</v>
      </c>
      <c r="B98" t="inlineStr">
        <is>
          <t>Cadence</t>
        </is>
      </c>
      <c r="C98">
        <f>HYPERLINK("https://www.brightnetwork.co.uk/graduate-jobs/cadence/machine-learning-internship-cork-2024?search_id=71c1fe088b95346ec48912a1b401d17e&amp;search_position=7", "Machine Learning Internship Cork 2024")</f>
        <v/>
      </c>
      <c r="D98" t="inlineStr">
        <is>
          <t>Rolling deadline</t>
        </is>
      </c>
    </row>
    <row r="99">
      <c r="A99" s="1" t="n">
        <v>97</v>
      </c>
      <c r="B99" t="inlineStr">
        <is>
          <t>Apple</t>
        </is>
      </c>
      <c r="C99">
        <f>HYPERLINK("https://www.brightnetwork.co.uk/graduate-jobs/apple/gpu-architecture-validation-internship-Saint-Albans-2024?search_id=71c1fe088b95346ec48912a1b401d17e&amp;search_position=8", "GPU Architecture Validation Internship Saint Albans 2024")</f>
        <v/>
      </c>
      <c r="D99" t="inlineStr">
        <is>
          <t>Rolling deadline</t>
        </is>
      </c>
    </row>
    <row r="100">
      <c r="A100" s="1" t="n">
        <v>98</v>
      </c>
      <c r="B100" t="inlineStr">
        <is>
          <t>MathWorks</t>
        </is>
      </c>
      <c r="C100">
        <f>HYPERLINK("https://www.brightnetwork.co.uk/graduate-jobs/mathworks/software-development-internship-cambridge-2024?search_id=71c1fe088b95346ec48912a1b401d17e&amp;search_position=9", "Software Development Internship Cambridge 2024")</f>
        <v/>
      </c>
      <c r="D100" t="inlineStr">
        <is>
          <t>Rolling deadline</t>
        </is>
      </c>
    </row>
    <row r="101">
      <c r="A101" s="1" t="n">
        <v>99</v>
      </c>
      <c r="B101" t="inlineStr">
        <is>
          <t>Apple</t>
        </is>
      </c>
      <c r="C101">
        <f>HYPERLINK("https://www.brightnetwork.co.uk/graduate-jobs/apple/gpu-performance-modeling-internship-cambridge-2024?search_id=71c1fe088b95346ec48912a1b401d17e&amp;search_position=10", "GPU Performance Modeling Internship Cambridge 2024")</f>
        <v/>
      </c>
      <c r="D101" t="inlineStr">
        <is>
          <t>Rolling deadline</t>
        </is>
      </c>
    </row>
    <row r="102">
      <c r="A102" s="1" t="n">
        <v>100</v>
      </c>
      <c r="B102" t="inlineStr">
        <is>
          <t>Apple</t>
        </is>
      </c>
      <c r="C102">
        <f>HYPERLINK("https://www.brightnetwork.co.uk/graduate-jobs/apple/pmu-software-engineering-internship-swindon-2024?search_id=bb0671c34e7238dadfd0d8125cfb928f&amp;search_position=1", "PMU Software Engineering Internship Swindon 2024")</f>
        <v/>
      </c>
      <c r="D102" t="inlineStr">
        <is>
          <t>Rolling deadline</t>
        </is>
      </c>
    </row>
    <row r="103">
      <c r="A103" s="1" t="n">
        <v>101</v>
      </c>
      <c r="B103" t="inlineStr">
        <is>
          <t>Apple</t>
        </is>
      </c>
      <c r="C103">
        <f>HYPERLINK("https://www.brightnetwork.co.uk/graduate-jobs/apple/gpu-rtl-design-internship-saint-albans-2024?search_id=bb0671c34e7238dadfd0d8125cfb928f&amp;search_position=2", "GPU RTL Design Internship Saint Albans 2024")</f>
        <v/>
      </c>
      <c r="D103" t="inlineStr">
        <is>
          <t>Rolling deadline</t>
        </is>
      </c>
    </row>
    <row r="104">
      <c r="A104" s="1" t="n">
        <v>102</v>
      </c>
      <c r="B104" t="inlineStr">
        <is>
          <t>Tencent</t>
        </is>
      </c>
      <c r="C104">
        <f>HYPERLINK("https://www.brightnetwork.co.uk/graduate-jobs/tencent/artificial-intelligence-ai-developer-tencent-games-lightspeed-studios-internship-london-2024?search_id=bb0671c34e7238dadfd0d8125cfb928f&amp;search_position=3", "Artificial Intelligence (AI) Developer (Tencent Games Lightspeed Studios) Internship London 2024")</f>
        <v/>
      </c>
      <c r="D104" t="inlineStr">
        <is>
          <t>Rolling deadline</t>
        </is>
      </c>
    </row>
    <row r="105">
      <c r="A105" s="1" t="n">
        <v>103</v>
      </c>
      <c r="B105" t="inlineStr">
        <is>
          <t>Barclays</t>
        </is>
      </c>
      <c r="C105">
        <f>HYPERLINK("https://www.brightnetwork.co.uk/graduate-jobs/barclays/technology-developer-summer-internship-programme?search_id=bb0671c34e7238dadfd0d8125cfb928f&amp;search_position=4", "Technology Developer Summer Internship Programme Northampton")</f>
        <v/>
      </c>
      <c r="D105" t="inlineStr">
        <is>
          <t>31st March 2024</t>
        </is>
      </c>
    </row>
    <row r="106">
      <c r="A106" s="1" t="n">
        <v>104</v>
      </c>
      <c r="B106" t="inlineStr">
        <is>
          <t>TikTok</t>
        </is>
      </c>
      <c r="C106">
        <f>HYPERLINK("https://www.brightnetwork.co.uk/graduate-jobs/tiktok/system-software-engineer-summer-intern-2024-start-fixed-term-contract?search_id=bb0671c34e7238dadfd0d8125cfb928f&amp;search_position=5", "System Software Engineer Summer Internship (Fixed-Term Contract) 2024")</f>
        <v/>
      </c>
      <c r="D106" t="inlineStr">
        <is>
          <t>Rolling deadline</t>
        </is>
      </c>
    </row>
    <row r="107">
      <c r="A107" s="1" t="n">
        <v>105</v>
      </c>
      <c r="B107" t="inlineStr">
        <is>
          <t>Barclays</t>
        </is>
      </c>
      <c r="C107">
        <f>HYPERLINK("https://www.brightnetwork.co.uk/graduate-jobs/barclays/technology-developer-summer-internship-programme-2024-knutsford?search_id=bb0671c34e7238dadfd0d8125cfb928f&amp;search_position=6", "Technology Developer Summer Internship Programme 2024 (Knutsford)")</f>
        <v/>
      </c>
      <c r="D107" t="inlineStr">
        <is>
          <t>Rolling deadline</t>
        </is>
      </c>
    </row>
    <row r="108">
      <c r="A108" s="1" t="n">
        <v>106</v>
      </c>
      <c r="B108" t="inlineStr">
        <is>
          <t>Barclays</t>
        </is>
      </c>
      <c r="C108">
        <f>HYPERLINK("https://www.brightnetwork.co.uk/graduate-jobs/barclays/technology-developer-summer-internship-programme-2024-glasgow?search_id=bb0671c34e7238dadfd0d8125cfb928f&amp;search_position=7", "Technology Developer Summer Internship Programme 2024 (Glasgow)")</f>
        <v/>
      </c>
      <c r="D108" t="inlineStr">
        <is>
          <t>Rolling deadline</t>
        </is>
      </c>
    </row>
    <row r="109">
      <c r="A109" s="1" t="n">
        <v>107</v>
      </c>
      <c r="B109" t="inlineStr">
        <is>
          <t>Gartner</t>
        </is>
      </c>
      <c r="C109">
        <f>HYPERLINK("https://www.brightnetwork.co.uk/graduate-jobs/gartner/european-consulting-internship-summer-2024-masters-2025-graduates-multiple-locations?search_id=bb0671c34e7238dadfd0d8125cfb928f&amp;search_position=8", "European Consulting Graduate Internship Summer 2024")</f>
        <v/>
      </c>
      <c r="D109" t="inlineStr">
        <is>
          <t>29th February 2024</t>
        </is>
      </c>
    </row>
    <row r="110">
      <c r="A110" s="1" t="n">
        <v>108</v>
      </c>
      <c r="B110" t="inlineStr">
        <is>
          <t>BNP Paribas</t>
        </is>
      </c>
      <c r="C110">
        <f>HYPERLINK("https://www.brightnetwork.co.uk/graduate-jobs/bnp-paribas/data-ai-lab-long-term-internship-london-2024?search_id=bb0671c34e7238dadfd0d8125cfb928f&amp;search_position=9", "Data &amp; AI Lab Long Term Internship London 2024")</f>
        <v/>
      </c>
      <c r="D110" t="inlineStr">
        <is>
          <t>Rolling deadline</t>
        </is>
      </c>
    </row>
    <row r="111">
      <c r="A111" s="1" t="n">
        <v>109</v>
      </c>
      <c r="B111" t="inlineStr">
        <is>
          <t>Citadel</t>
        </is>
      </c>
      <c r="C111">
        <f>HYPERLINK("https://www.brightnetwork.co.uk/graduate-jobs/citadel/software-engineer-internship-london-2023?search_id=bb0671c34e7238dadfd0d8125cfb928f&amp;search_position=10", "Software Engineer Internship London 2023")</f>
        <v/>
      </c>
      <c r="D111" t="inlineStr">
        <is>
          <t>Rolling deadline</t>
        </is>
      </c>
    </row>
    <row r="112">
      <c r="A112" s="1" t="n">
        <v>110</v>
      </c>
      <c r="B112" t="inlineStr">
        <is>
          <t>Citadel</t>
        </is>
      </c>
      <c r="C112">
        <f>HYPERLINK("https://www.brightnetwork.co.uk/graduate-jobs/citadel/quantitative-research-internship-london-2023?search_id=78dfaf99b3a7eace688b79917c509ddf&amp;search_position=1", "Quantitative Research Internship London 2023")</f>
        <v/>
      </c>
      <c r="D112" t="inlineStr">
        <is>
          <t>Rolling deadline</t>
        </is>
      </c>
    </row>
    <row r="113">
      <c r="A113" s="1" t="n">
        <v>111</v>
      </c>
      <c r="B113" t="inlineStr">
        <is>
          <t>Intellium AI</t>
        </is>
      </c>
      <c r="C113">
        <f>HYPERLINK("https://www.brightnetwork.co.uk/graduate-jobs/intellium-ai/data-scientist-internship-bristol-2023?search_id=78dfaf99b3a7eace688b79917c509ddf&amp;search_position=2", "Data Scientist Internship Bristol 2023")</f>
        <v/>
      </c>
      <c r="D113" t="inlineStr">
        <is>
          <t>Rolling deadline</t>
        </is>
      </c>
    </row>
    <row r="114">
      <c r="A114" s="1" t="n">
        <v>112</v>
      </c>
      <c r="B114" t="inlineStr">
        <is>
          <t>McKinsey &amp; Company</t>
        </is>
      </c>
      <c r="C114">
        <f>HYPERLINK("https://www.brightnetwork.co.uk/graduate-jobs/mckinsey-co/business-analyst-intern-london-2022?search_id=78dfaf99b3a7eace688b79917c509ddf&amp;search_position=3", "Business Analyst Intern London")</f>
        <v/>
      </c>
      <c r="D114" t="inlineStr">
        <is>
          <t>Rolling deadline</t>
        </is>
      </c>
    </row>
    <row r="115">
      <c r="A115" s="1" t="n">
        <v>113</v>
      </c>
      <c r="B115" t="inlineStr">
        <is>
          <t>Arthur D. Little</t>
        </is>
      </c>
      <c r="C115">
        <f>HYPERLINK("https://www.brightnetwork.co.uk/graduate-jobs/arthur-d-little/business-analyst-internship-london-2024?search_id=78dfaf99b3a7eace688b79917c509ddf&amp;search_position=4", "Business Analyst Internship London 2024")</f>
        <v/>
      </c>
      <c r="D115" t="inlineStr">
        <is>
          <t>Rolling deadline</t>
        </is>
      </c>
    </row>
    <row r="116">
      <c r="A116" s="1" t="n">
        <v>114</v>
      </c>
      <c r="B116" t="inlineStr">
        <is>
          <t>Adobe</t>
        </is>
      </c>
      <c r="C116">
        <f>HYPERLINK("https://www.brightnetwork.co.uk/graduate-jobs/adobe/research-internship-london-2024?search_id=78dfaf99b3a7eace688b79917c509ddf&amp;search_position=5", "Research Internship London 2024")</f>
        <v/>
      </c>
      <c r="D116" t="inlineStr">
        <is>
          <t>Rolling deadline</t>
        </is>
      </c>
    </row>
    <row r="117">
      <c r="A117" s="1" t="n">
        <v>115</v>
      </c>
      <c r="B117" t="inlineStr">
        <is>
          <t>Amazon</t>
        </is>
      </c>
      <c r="C117">
        <f>HYPERLINK("https://www.brightnetwork.co.uk/graduate-jobs/amazon/2024-data-scientist-internship-multiple-locations?search_id=78dfaf99b3a7eace688b79917c509ddf&amp;search_position=6", "Data Scientist Internship (Multiple Locations) 2024")</f>
        <v/>
      </c>
      <c r="D117" t="inlineStr">
        <is>
          <t>Rolling deadline</t>
        </is>
      </c>
    </row>
    <row r="118">
      <c r="A118" s="1" t="n">
        <v>116</v>
      </c>
      <c r="B118" t="inlineStr">
        <is>
          <t>MUFG</t>
        </is>
      </c>
      <c r="C118">
        <f>HYPERLINK("https://www.brightnetwork.co.uk/graduate-jobs/mufg/technology-summer-internship-programme-london-2024?search_id=78dfaf99b3a7eace688b79917c509ddf&amp;search_position=7", "Technology Summer Internship Programme London 2024")</f>
        <v/>
      </c>
      <c r="D118" t="inlineStr">
        <is>
          <t>26th February 2024</t>
        </is>
      </c>
    </row>
    <row r="119">
      <c r="A119" s="1" t="n">
        <v>117</v>
      </c>
      <c r="B119" t="inlineStr">
        <is>
          <t>Arctic Lake</t>
        </is>
      </c>
      <c r="C119">
        <f>HYPERLINK("https://www.brightnetwork.co.uk/graduate-jobs/arctic-lake/it-internships-london-2023?search_id=78dfaf99b3a7eace688b79917c509ddf&amp;search_position=8", "IT Internships London")</f>
        <v/>
      </c>
      <c r="D119" t="inlineStr">
        <is>
          <t>Rolling deadline</t>
        </is>
      </c>
    </row>
    <row r="120">
      <c r="A120" s="1" t="n">
        <v>118</v>
      </c>
      <c r="B120" t="inlineStr">
        <is>
          <t>DRW</t>
        </is>
      </c>
      <c r="C120">
        <f>HYPERLINK("https://www.brightnetwork.co.uk/graduate-jobs/drw/quantitative-trading-analyst-internship-london-2023?search_id=78dfaf99b3a7eace688b79917c509ddf&amp;search_position=9", "Quantitative Trading Analyst Internship London 2024")</f>
        <v/>
      </c>
      <c r="D120" t="inlineStr">
        <is>
          <t>Rolling deadline</t>
        </is>
      </c>
    </row>
    <row r="121">
      <c r="A121" s="1" t="n">
        <v>119</v>
      </c>
      <c r="B121" t="inlineStr">
        <is>
          <t>Advanced Design Technology</t>
        </is>
      </c>
      <c r="C121">
        <f>HYPERLINK("https://www.brightnetwork.co.uk/graduate-jobs/advanced-design-technology/software-development-department-internship-2023?search_id=78dfaf99b3a7eace688b79917c509ddf&amp;search_position=10", "Software Development Department Internship 2023")</f>
        <v/>
      </c>
      <c r="D121" t="inlineStr">
        <is>
          <t>Rolling deadline</t>
        </is>
      </c>
    </row>
    <row r="122">
      <c r="A122" s="1" t="n">
        <v>120</v>
      </c>
      <c r="B122" t="inlineStr">
        <is>
          <t>bp</t>
        </is>
      </c>
      <c r="C122">
        <f>HYPERLINK("https://www.brightnetwork.co.uk/graduate-jobs/bp/software-engineering-internship-2024?search_id=e796c4ce9c38d7ac411fd4794b53ac5b&amp;search_position=1", "Software Engineering Internship 2024")</f>
        <v/>
      </c>
      <c r="D122" t="inlineStr">
        <is>
          <t>Rolling deadline</t>
        </is>
      </c>
    </row>
    <row r="123">
      <c r="A123" s="1" t="n">
        <v>121</v>
      </c>
      <c r="B123" t="inlineStr">
        <is>
          <t>Deloitte</t>
        </is>
      </c>
      <c r="C123">
        <f>HYPERLINK("https://www.brightnetwork.co.uk/graduate-jobs/deloitte/technology-summer-vacation-scheme-2024?search_id=e796c4ce9c38d7ac411fd4794b53ac5b&amp;search_position=2", "Technology Summer Vacation Scheme 2024")</f>
        <v/>
      </c>
      <c r="D123" t="inlineStr">
        <is>
          <t>Rolling deadline</t>
        </is>
      </c>
    </row>
    <row r="124">
      <c r="A124" s="1" t="n">
        <v>122</v>
      </c>
      <c r="B124" t="inlineStr">
        <is>
          <t>bp</t>
        </is>
      </c>
      <c r="C124">
        <f>HYPERLINK("https://www.brightnetwork.co.uk/graduate-jobs/bp/information-security-internship-2024?search_id=e796c4ce9c38d7ac411fd4794b53ac5b&amp;search_position=3", "Information Security Internship 2024")</f>
        <v/>
      </c>
      <c r="D124" t="inlineStr">
        <is>
          <t>Rolling deadline</t>
        </is>
      </c>
    </row>
    <row r="125">
      <c r="A125" s="1" t="n">
        <v>123</v>
      </c>
      <c r="B125" t="inlineStr">
        <is>
          <t>Amazon</t>
        </is>
      </c>
      <c r="C125">
        <f>HYPERLINK("https://www.brightnetwork.co.uk/graduate-jobs/amazon/2024-business-intelligence-engineer-internship?search_id=e796c4ce9c38d7ac411fd4794b53ac5b&amp;search_position=4", "Business Intelligence Engineer Internship 2024")</f>
        <v/>
      </c>
      <c r="D125" t="inlineStr">
        <is>
          <t>Rolling deadline</t>
        </is>
      </c>
    </row>
    <row r="126">
      <c r="A126" s="1" t="n">
        <v>124</v>
      </c>
      <c r="B126" t="inlineStr">
        <is>
          <t>DRW</t>
        </is>
      </c>
      <c r="C126">
        <f>HYPERLINK("https://www.brightnetwork.co.uk/graduate-jobs/drw/quantitative-research-internship-london-2023?search_id=e796c4ce9c38d7ac411fd4794b53ac5b&amp;search_position=5", "Quantitative Research Internship London 2024")</f>
        <v/>
      </c>
      <c r="D126" t="inlineStr">
        <is>
          <t>Rolling deadline</t>
        </is>
      </c>
    </row>
    <row r="127">
      <c r="A127" s="1" t="n">
        <v>125</v>
      </c>
      <c r="B127" t="inlineStr">
        <is>
          <t>G-Research</t>
        </is>
      </c>
      <c r="C127">
        <f>HYPERLINK("https://www.brightnetwork.co.uk/graduate-jobs/g-research/internship-in-quantitative-research-1?search_id=e796c4ce9c38d7ac411fd4794b53ac5b&amp;search_position=6", "Internship in Quantitative Research")</f>
        <v/>
      </c>
      <c r="D127" t="inlineStr">
        <is>
          <t>Rolling deadline</t>
        </is>
      </c>
    </row>
    <row r="128">
      <c r="A128" s="1" t="n">
        <v>126</v>
      </c>
      <c r="B128" t="inlineStr">
        <is>
          <t>Optiver</t>
        </is>
      </c>
      <c r="C128">
        <f>HYPERLINK("https://www.brightnetwork.co.uk/graduate-jobs/optiver/data-science-internship-amsterdam-2024?search_id=e796c4ce9c38d7ac411fd4794b53ac5b&amp;search_position=7", "Data Science Internship Amsterdam 2024")</f>
        <v/>
      </c>
      <c r="D128" t="inlineStr">
        <is>
          <t>Rolling deadline</t>
        </is>
      </c>
    </row>
    <row r="129">
      <c r="A129" s="1" t="n">
        <v>127</v>
      </c>
      <c r="B129" t="inlineStr">
        <is>
          <t>Apple</t>
        </is>
      </c>
      <c r="C129">
        <f>HYPERLINK("https://www.brightnetwork.co.uk/graduate-jobs/apple/accessibility-developer-advocate-apple-ist-internship-london-2024?search_id=e796c4ce9c38d7ac411fd4794b53ac5b&amp;search_position=8", "Accessibility Developer/Advocate (Apple IS&amp;T) Internship London 2024")</f>
        <v/>
      </c>
      <c r="D129" t="inlineStr">
        <is>
          <t>2nd February 2024</t>
        </is>
      </c>
    </row>
    <row r="130">
      <c r="A130" s="1" t="n">
        <v>128</v>
      </c>
      <c r="B130" t="inlineStr">
        <is>
          <t>Tesco</t>
        </is>
      </c>
      <c r="C130">
        <f>HYPERLINK("https://www.brightnetwork.co.uk/graduate-jobs/tesco/technology-product-summer-internship-2024?search_id=e796c4ce9c38d7ac411fd4794b53ac5b&amp;search_position=9", "Technology Product Summer Internship 2024")</f>
        <v/>
      </c>
      <c r="D130" t="inlineStr">
        <is>
          <t>Rolling deadline</t>
        </is>
      </c>
    </row>
    <row r="131">
      <c r="A131" s="1" t="n">
        <v>129</v>
      </c>
      <c r="B131" t="inlineStr">
        <is>
          <t>TikTok</t>
        </is>
      </c>
      <c r="C131">
        <f>HYPERLINK("https://www.brightnetwork.co.uk/graduate-jobs/tiktok/tiktok-ecommerce-strategy-internship-london-2024-ftc?search_id=e796c4ce9c38d7ac411fd4794b53ac5b&amp;search_position=10", "TikTok eCommerce Strategy Internship (FTC) London 2024")</f>
        <v/>
      </c>
      <c r="D131" t="inlineStr">
        <is>
          <t>Rolling deadline</t>
        </is>
      </c>
    </row>
    <row r="132">
      <c r="A132" s="1" t="n">
        <v>130</v>
      </c>
      <c r="B132" t="inlineStr">
        <is>
          <t>Marshall Wace</t>
        </is>
      </c>
      <c r="C132">
        <f>HYPERLINK("https://www.brightnetwork.co.uk/graduate-jobs/marshall-wace/technology-internship-programme-2024-new-york?search_id=1be8adb90e50045701d5e6912847898e&amp;search_position=1", "Technology Internship Programme 2024 - New York")</f>
        <v/>
      </c>
      <c r="D132" t="inlineStr">
        <is>
          <t>Rolling deadline</t>
        </is>
      </c>
    </row>
    <row r="133">
      <c r="A133" s="1" t="n">
        <v>131</v>
      </c>
      <c r="B133" t="inlineStr">
        <is>
          <t>G-Research</t>
        </is>
      </c>
      <c r="C133">
        <f>HYPERLINK("https://www.brightnetwork.co.uk/graduate-jobs/g-research/machine-learning-research-internship-1?search_id=1be8adb90e50045701d5e6912847898e&amp;search_position=2", "Machine Learning Research Internship")</f>
        <v/>
      </c>
      <c r="D133" t="inlineStr">
        <is>
          <t>Rolling deadline</t>
        </is>
      </c>
    </row>
    <row r="134">
      <c r="A134" s="1" t="n">
        <v>132</v>
      </c>
      <c r="B134" t="inlineStr">
        <is>
          <t>Optiver</t>
        </is>
      </c>
      <c r="C134">
        <f>HYPERLINK("https://www.brightnetwork.co.uk/graduate-jobs/optiver/software-engineer-internship-amsterdam-2024?search_id=1be8adb90e50045701d5e6912847898e&amp;search_position=3", "Software Engineer Internship Amsterdam 2024")</f>
        <v/>
      </c>
      <c r="D134" t="inlineStr">
        <is>
          <t>Rolling deadline</t>
        </is>
      </c>
    </row>
    <row r="135">
      <c r="A135" s="1" t="n">
        <v>133</v>
      </c>
      <c r="B135" t="inlineStr">
        <is>
          <t>Cadence</t>
        </is>
      </c>
      <c r="C135">
        <f>HYPERLINK("https://www.brightnetwork.co.uk/graduate-jobs/cadence/ae-internship-london-2024?search_id=1be8adb90e50045701d5e6912847898e&amp;search_position=4", "AE Internship London 2024")</f>
        <v/>
      </c>
      <c r="D135" t="inlineStr">
        <is>
          <t>Rolling deadline</t>
        </is>
      </c>
    </row>
    <row r="136">
      <c r="A136" s="1" t="n">
        <v>134</v>
      </c>
      <c r="B136" t="inlineStr">
        <is>
          <t>Ripple</t>
        </is>
      </c>
      <c r="C136">
        <f>HYPERLINK("https://www.brightnetwork.co.uk/graduate-jobs/ripple/software-engineer-internship-crypto-compliance-finance-london-summer-2024?search_id=1be8adb90e50045701d5e6912847898e&amp;search_position=5", "Software Engineer Internship (Crypto Compliance &amp; Finance) London Summer 2024")</f>
        <v/>
      </c>
      <c r="D136" t="inlineStr">
        <is>
          <t>Rolling deadline</t>
        </is>
      </c>
    </row>
    <row r="137">
      <c r="A137" s="1" t="n">
        <v>135</v>
      </c>
      <c r="B137" t="inlineStr">
        <is>
          <t>Hadean</t>
        </is>
      </c>
      <c r="C137">
        <f>HYPERLINK("https://www.brightnetwork.co.uk/graduate-jobs/hadean/research-engineer-internship-london-2024?search_id=1be8adb90e50045701d5e6912847898e&amp;search_position=6", "Research Engineer Internship London 2024")</f>
        <v/>
      </c>
      <c r="D137" t="inlineStr">
        <is>
          <t>Rolling deadline</t>
        </is>
      </c>
    </row>
    <row r="138">
      <c r="A138" s="1" t="n">
        <v>136</v>
      </c>
      <c r="B138" t="inlineStr">
        <is>
          <t>Oxford Nanopore Technologies</t>
        </is>
      </c>
      <c r="C138">
        <f>HYPERLINK("https://www.brightnetwork.co.uk/graduate-jobs/oxford-nanopore-technologies/scientific-platform-integration-internships-oxford-2024?search_id=1be8adb90e50045701d5e6912847898e&amp;search_position=7", "Scientific (Platform Integration) Internships Oxford 2024")</f>
        <v/>
      </c>
      <c r="D138" t="inlineStr">
        <is>
          <t>Rolling deadline</t>
        </is>
      </c>
    </row>
    <row r="139">
      <c r="A139" s="1" t="n">
        <v>137</v>
      </c>
      <c r="B139" t="inlineStr">
        <is>
          <t>Apple</t>
        </is>
      </c>
      <c r="C139">
        <f>HYPERLINK("https://www.brightnetwork.co.uk/graduate-jobs/apple/formal-verification-internship-st-albans-2024?search_id=1be8adb90e50045701d5e6912847898e&amp;search_position=8", "Formal Verification Internship St Albans 2024")</f>
        <v/>
      </c>
      <c r="D139" t="inlineStr">
        <is>
          <t>Rolling deadline</t>
        </is>
      </c>
    </row>
    <row r="140">
      <c r="A140" s="1" t="n">
        <v>138</v>
      </c>
      <c r="B140" t="inlineStr">
        <is>
          <t>Optiver</t>
        </is>
      </c>
      <c r="C140">
        <f>HYPERLINK("https://www.brightnetwork.co.uk/graduate-jobs/optiver/quantitative-research-internship-amsterdam-2024?search_id=1be8adb90e50045701d5e6912847898e&amp;search_position=9", "Quantitative Research Internship Amsterdam 2024")</f>
        <v/>
      </c>
      <c r="D140" t="inlineStr">
        <is>
          <t>Rolling deadline</t>
        </is>
      </c>
    </row>
    <row r="141">
      <c r="A141" s="1" t="n">
        <v>139</v>
      </c>
      <c r="B141" t="inlineStr">
        <is>
          <t>Apple</t>
        </is>
      </c>
      <c r="C141">
        <f>HYPERLINK("https://www.brightnetwork.co.uk/graduate-jobs/apple/gpu-physical-design-internship-cambridge-2024?search_id=1be8adb90e50045701d5e6912847898e&amp;search_position=10", "GPU Physical Design Internship Cambridge 2024")</f>
        <v/>
      </c>
      <c r="D141" t="inlineStr">
        <is>
          <t>Rolling deadline</t>
        </is>
      </c>
    </row>
    <row r="142">
      <c r="A142" s="1" t="n">
        <v>140</v>
      </c>
      <c r="B142" t="inlineStr">
        <is>
          <t>Tesco</t>
        </is>
      </c>
      <c r="C142">
        <f>HYPERLINK("https://www.brightnetwork.co.uk/graduate-jobs/tesco/technology-programme-summer-internship-2024?search_id=b92f982f08702e6ca37711e5335ab927&amp;search_position=1", "Technology Programme Summer Internship 2024")</f>
        <v/>
      </c>
      <c r="D142" t="inlineStr">
        <is>
          <t>Rolling deadline</t>
        </is>
      </c>
    </row>
    <row r="143">
      <c r="A143" s="1" t="n">
        <v>141</v>
      </c>
      <c r="B143" t="inlineStr">
        <is>
          <t>Microsoft</t>
        </is>
      </c>
      <c r="C143">
        <f>HYPERLINK("https://www.brightnetwork.co.uk/graduate-jobs/microsoft/machine-learning-in-inclusive-multi-modal-models-internship-cambridge-2024?search_id=b92f982f08702e6ca37711e5335ab927&amp;search_position=2", "Machine Learning in Inclusive Multi-Modal Models Internship Cambridge 2024")</f>
        <v/>
      </c>
      <c r="D143" t="inlineStr">
        <is>
          <t>Rolling deadline</t>
        </is>
      </c>
    </row>
    <row r="144">
      <c r="A144" s="1" t="n">
        <v>142</v>
      </c>
      <c r="B144" t="inlineStr">
        <is>
          <t>TikTok</t>
        </is>
      </c>
      <c r="C144">
        <f>HYPERLINK("https://www.brightnetwork.co.uk/graduate-jobs/tiktok/tiktok-global-e-commerce-uk-operations-fmcg-internship-london-fixed-term-contract-2024?search_id=b92f982f08702e6ca37711e5335ab927&amp;search_position=3", "TikTok Global E-Commerce-UK Operations-FMCG Internship, London Fixed Term Contract, 2024")</f>
        <v/>
      </c>
      <c r="D144" t="inlineStr">
        <is>
          <t>Rolling deadline</t>
        </is>
      </c>
    </row>
    <row r="145">
      <c r="A145" s="1" t="n">
        <v>143</v>
      </c>
      <c r="B145" t="inlineStr">
        <is>
          <t>Meta</t>
        </is>
      </c>
      <c r="C145">
        <f>HYPERLINK("https://www.brightnetwork.co.uk/graduate-jobs/facebook/research-scientist-human-understanding-phd-internship-london-2024?search_id=b92f982f08702e6ca37711e5335ab927&amp;search_position=4", "Research Scientist (Human Understanding) PhD Internship London 2024")</f>
        <v/>
      </c>
      <c r="D145" t="inlineStr">
        <is>
          <t>Rolling deadline</t>
        </is>
      </c>
    </row>
    <row r="146">
      <c r="A146" s="1" t="n">
        <v>144</v>
      </c>
      <c r="B146" t="inlineStr">
        <is>
          <t>DRW</t>
        </is>
      </c>
      <c r="C146">
        <f>HYPERLINK("https://www.brightnetwork.co.uk/graduate-jobs/drw/network-architect-rf-internship-london-2023?search_id=b92f982f08702e6ca37711e5335ab927&amp;search_position=5", "Network Architect RF Internship London 2024")</f>
        <v/>
      </c>
      <c r="D146" t="inlineStr">
        <is>
          <t>Rolling deadline</t>
        </is>
      </c>
    </row>
    <row r="147">
      <c r="A147" s="1" t="n">
        <v>145</v>
      </c>
      <c r="B147" t="inlineStr">
        <is>
          <t>Cadence</t>
        </is>
      </c>
      <c r="C147">
        <f>HYPERLINK("https://www.brightnetwork.co.uk/graduate-jobs/cadence/ae-internship-cambridge-2024?search_id=b92f982f08702e6ca37711e5335ab927&amp;search_position=6", "AE Internship Cambridge 2024")</f>
        <v/>
      </c>
      <c r="D147" t="inlineStr">
        <is>
          <t>Rolling deadline</t>
        </is>
      </c>
    </row>
    <row r="148">
      <c r="A148" s="1" t="n">
        <v>146</v>
      </c>
      <c r="B148" t="inlineStr">
        <is>
          <t>Hewlett Packard Enterprise</t>
        </is>
      </c>
      <c r="C148">
        <f>HYPERLINK("https://www.brightnetwork.co.uk/graduate-jobs/hewlett-packard-enterprise/network-simulation-engineer-internship-bristol-2024?search_id=b92f982f08702e6ca37711e5335ab927&amp;search_position=7", "Network Simulation Engineer Internship Bristol 2024")</f>
        <v/>
      </c>
      <c r="D148" t="inlineStr">
        <is>
          <t>Rolling deadline</t>
        </is>
      </c>
    </row>
    <row r="149">
      <c r="A149" s="1" t="n">
        <v>147</v>
      </c>
      <c r="B149" t="inlineStr">
        <is>
          <t>Huawei</t>
        </is>
      </c>
      <c r="C149">
        <f>HYPERLINK("https://www.brightnetwork.co.uk/graduate-jobs/huawei/system-infrastructure-phd-internship-edinburgh-2024?search_id=b92f982f08702e6ca37711e5335ab927&amp;search_position=8", "System Infrastructure PhD Internship Edinburgh 2024")</f>
        <v/>
      </c>
      <c r="D149" t="inlineStr">
        <is>
          <t>Rolling deadline</t>
        </is>
      </c>
    </row>
    <row r="150">
      <c r="A150" s="1" t="n">
        <v>148</v>
      </c>
      <c r="B150" t="inlineStr">
        <is>
          <t>Meta</t>
        </is>
      </c>
      <c r="C150">
        <f>HYPERLINK("https://www.brightnetwork.co.uk/graduate-jobs/facebook/research-scientist-language-generative-ai-phd-internship-london-2024?search_id=b92f982f08702e6ca37711e5335ab927&amp;search_position=9", "Research Scientist (Language Generative AI) PhD Internship London 2024")</f>
        <v/>
      </c>
      <c r="D150" t="inlineStr">
        <is>
          <t>Rolling deadline</t>
        </is>
      </c>
    </row>
    <row r="151">
      <c r="A151" s="1" t="n">
        <v>149</v>
      </c>
      <c r="B151" t="inlineStr">
        <is>
          <t>Meta</t>
        </is>
      </c>
      <c r="C151">
        <f>HYPERLINK("https://www.brightnetwork.co.uk/graduate-jobs/facebook/research-scientist-large-language-models-phd-internship-london-2024?search_id=b92f982f08702e6ca37711e5335ab927&amp;search_position=10", "Research Scientist (Large Language Models) PhD Internship London 2024")</f>
        <v/>
      </c>
      <c r="D151" t="inlineStr">
        <is>
          <t>Rolling deadline</t>
        </is>
      </c>
    </row>
    <row r="152">
      <c r="A152" s="1" t="n">
        <v>150</v>
      </c>
      <c r="B152" t="inlineStr">
        <is>
          <t>Cadence</t>
        </is>
      </c>
      <c r="C152">
        <f>HYPERLINK("https://www.brightnetwork.co.uk/graduate-jobs/cadence/software-engineering-summer-internship-chelmsford-2024?search_id=764cb9dddf2ef9eeb074be5a0b975e4f&amp;search_position=1", "Software Engineering Summer Internship Chelmsford 2024")</f>
        <v/>
      </c>
      <c r="D152" t="inlineStr">
        <is>
          <t>Rolling deadline</t>
        </is>
      </c>
    </row>
    <row r="153">
      <c r="A153" s="1" t="n">
        <v>151</v>
      </c>
      <c r="B153" t="inlineStr">
        <is>
          <t>Cadence</t>
        </is>
      </c>
      <c r="C153">
        <f>HYPERLINK("https://www.brightnetwork.co.uk/graduate-jobs/cadence/ae-internship-bracknell-2024?search_id=764cb9dddf2ef9eeb074be5a0b975e4f&amp;search_position=2", "AE Internship Bracknell 2024")</f>
        <v/>
      </c>
      <c r="D153" t="inlineStr">
        <is>
          <t>Rolling deadline</t>
        </is>
      </c>
    </row>
    <row r="154">
      <c r="A154" s="1" t="n">
        <v>152</v>
      </c>
      <c r="B154" t="inlineStr">
        <is>
          <t>Faith Associates</t>
        </is>
      </c>
      <c r="C154">
        <f>HYPERLINK("https://www.brightnetwork.co.uk/graduate-jobs/faith-associates/systems-development-it-support-graduate-high-wycombe-2023?search_id=764cb9dddf2ef9eeb074be5a0b975e4f&amp;search_position=3", "Systems Development &amp; IT Support Graduate High Wycombe 2023")</f>
        <v/>
      </c>
      <c r="D154" t="inlineStr">
        <is>
          <t>Rolling deadline</t>
        </is>
      </c>
    </row>
    <row r="155">
      <c r="A155" s="1" t="n">
        <v>153</v>
      </c>
      <c r="B155" t="inlineStr">
        <is>
          <t>Meta</t>
        </is>
      </c>
      <c r="C155">
        <f>HYPERLINK("https://www.brightnetwork.co.uk/graduate-jobs/facebook/research-scientist-generative-ai-phd-internship-london-2024?search_id=764cb9dddf2ef9eeb074be5a0b975e4f&amp;search_position=4", "Research Scientist (Generative AI) PhD Internship London 2024")</f>
        <v/>
      </c>
      <c r="D155" t="inlineStr">
        <is>
          <t>Rolling deadline</t>
        </is>
      </c>
    </row>
    <row r="156">
      <c r="A156" s="1" t="n">
        <v>154</v>
      </c>
      <c r="B156" t="inlineStr">
        <is>
          <t>Schlumberger</t>
        </is>
      </c>
      <c r="C156">
        <f>HYPERLINK("https://www.brightnetwork.co.uk/graduate-jobs/schlumberger/power-to-x-internship-12-months-2024?search_id=764cb9dddf2ef9eeb074be5a0b975e4f&amp;search_position=5", "Power-to-X Internship (12 months) 2024")</f>
        <v/>
      </c>
      <c r="D156" t="inlineStr">
        <is>
          <t>Rolling deadline</t>
        </is>
      </c>
    </row>
    <row r="157">
      <c r="A157" s="1" t="n">
        <v>155</v>
      </c>
      <c r="B157" t="inlineStr">
        <is>
          <t>Meta</t>
        </is>
      </c>
      <c r="C157">
        <f>HYPERLINK("https://www.brightnetwork.co.uk/graduate-jobs/facebook/research-scientist-audio-machine-learning-and-computer-vision-phd-internship-cambridge-2024?search_id=764cb9dddf2ef9eeb074be5a0b975e4f&amp;search_position=6", "Research Scientist (Audio, Machine Learning and Computer Vision) PhD Internship Cambridge 2024")</f>
        <v/>
      </c>
      <c r="D157" t="inlineStr">
        <is>
          <t>Rolling deadline</t>
        </is>
      </c>
    </row>
    <row r="158">
      <c r="A158" s="1" t="n">
        <v>156</v>
      </c>
      <c r="B158" t="inlineStr">
        <is>
          <t>Meta</t>
        </is>
      </c>
      <c r="C158">
        <f>HYPERLINK("https://www.brightnetwork.co.uk/graduate-jobs/facebook/research-scientist-computer-vision-phd-internship-london-2024?search_id=764cb9dddf2ef9eeb074be5a0b975e4f&amp;search_position=7", "Research Scientist (Computer Vision) PhD Internship London 2024")</f>
        <v/>
      </c>
      <c r="D158" t="inlineStr">
        <is>
          <t>Rolling deadline</t>
        </is>
      </c>
    </row>
    <row r="159">
      <c r="A159" s="1" t="n">
        <v>157</v>
      </c>
      <c r="B159" t="inlineStr">
        <is>
          <t>Meta</t>
        </is>
      </c>
      <c r="C159">
        <f>HYPERLINK("https://www.brightnetwork.co.uk/graduate-jobs/facebook/research-scientist-grounded-multimodal-understanding-phd-internship-london-2024?search_id=764cb9dddf2ef9eeb074be5a0b975e4f&amp;search_position=8", "Research Scientist (Grounded Multimodal Understanding) PhD Internship London 2024")</f>
        <v/>
      </c>
      <c r="D159" t="inlineStr">
        <is>
          <t>Rolling deadline</t>
        </is>
      </c>
    </row>
    <row r="160">
      <c r="A160" s="1" t="n">
        <v>158</v>
      </c>
      <c r="B160" t="inlineStr">
        <is>
          <t>Meta</t>
        </is>
      </c>
      <c r="C160">
        <f>HYPERLINK("https://www.brightnetwork.co.uk/graduate-jobs/facebook/research-scientist-3d-scene-understanding-phd-internship-london-2024?search_id=764cb9dddf2ef9eeb074be5a0b975e4f&amp;search_position=9", "Research Scientist (3D Scene Understanding) PhD Internship London 2024")</f>
        <v/>
      </c>
      <c r="D160" t="inlineStr">
        <is>
          <t>Rolling deadline</t>
        </is>
      </c>
    </row>
    <row r="161">
      <c r="A161" s="1" t="n">
        <v>159</v>
      </c>
      <c r="B161" t="inlineStr">
        <is>
          <t>Schlumberger</t>
        </is>
      </c>
      <c r="C161">
        <f>HYPERLINK("https://www.brightnetwork.co.uk/graduate-jobs/schlumberger/energy-storage-battery-characterization-12-month-internship-2024?search_id=764cb9dddf2ef9eeb074be5a0b975e4f&amp;search_position=10", "Energy Storage (Battery Characterization) 12-month Internship 2024")</f>
        <v/>
      </c>
      <c r="D161" t="inlineStr">
        <is>
          <t>Rolling deadline</t>
        </is>
      </c>
    </row>
    <row r="162">
      <c r="A162" s="1" t="n">
        <v>160</v>
      </c>
      <c r="B162" t="inlineStr">
        <is>
          <t>Cadence</t>
        </is>
      </c>
      <c r="C162">
        <f>HYPERLINK("https://www.brightnetwork.co.uk/graduate-jobs/cadence/software-engineering-internship-chelmsford-2024?search_id=a6c18d926075e3c903f20e8ddbe2d285&amp;search_position=1", "Software Engineering Internship Chelmsford 2024")</f>
        <v/>
      </c>
      <c r="D162" t="inlineStr">
        <is>
          <t>Rolling deadline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2024-01-22T18:29:18Z</dcterms:created>
  <dcterms:modified xmlns:dcterms="http://purl.org/dc/terms/" xmlns:xsi="http://www.w3.org/2001/XMLSchema-instance" xsi:type="dcterms:W3CDTF">2024-01-22T18:29:18Z</dcterms:modified>
</cp:coreProperties>
</file>