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ueenie/Desktop/ORIE5380 Optimization/hw/hw1/"/>
    </mc:Choice>
  </mc:AlternateContent>
  <bookViews>
    <workbookView xWindow="0" yWindow="460" windowWidth="28800" windowHeight="16180" tabRatio="500" activeTab="2"/>
  </bookViews>
  <sheets>
    <sheet name="1" sheetId="1" r:id="rId1"/>
    <sheet name="2" sheetId="2" r:id="rId2"/>
    <sheet name="4" sheetId="3" r:id="rId3"/>
  </sheets>
  <definedNames>
    <definedName name="solver_adj" localSheetId="0" hidden="1">'1'!$B$9:$B$10</definedName>
    <definedName name="solver_adj" localSheetId="1" hidden="1">'2'!$C$6:$C$20</definedName>
    <definedName name="solver_adj" localSheetId="2" hidden="1">'4'!$B$8:$D$9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'1'!$B$12</definedName>
    <definedName name="solver_lhs1" localSheetId="1" hidden="1">'2'!$K$10</definedName>
    <definedName name="solver_lhs1" localSheetId="2" hidden="1">'4'!$B$13</definedName>
    <definedName name="solver_lhs2" localSheetId="0" hidden="1">'1'!$B$13</definedName>
    <definedName name="solver_lhs2" localSheetId="1" hidden="1">'2'!$K$11</definedName>
    <definedName name="solver_lhs2" localSheetId="2" hidden="1">'4'!$B$14</definedName>
    <definedName name="solver_lhs3" localSheetId="0" hidden="1">'1'!$B$14</definedName>
    <definedName name="solver_lhs3" localSheetId="1" hidden="1">'2'!$K$7</definedName>
    <definedName name="solver_lhs3" localSheetId="2" hidden="1">'4'!$B$15</definedName>
    <definedName name="solver_lhs4" localSheetId="0" hidden="1">'1'!$B$15</definedName>
    <definedName name="solver_lhs4" localSheetId="1" hidden="1">'2'!$K$8</definedName>
    <definedName name="solver_lhs4" localSheetId="2" hidden="1">'4'!$B$16</definedName>
    <definedName name="solver_lhs5" localSheetId="1" hidden="1">'2'!$K$9</definedName>
    <definedName name="solver_lhs5" localSheetId="2" hidden="1">'4'!$B$17</definedName>
    <definedName name="solver_lin" localSheetId="0" hidden="1">1</definedName>
    <definedName name="solver_lin" localSheetId="1" hidden="1">1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4</definedName>
    <definedName name="solver_num" localSheetId="1" hidden="1">5</definedName>
    <definedName name="solver_num" localSheetId="2" hidden="1">5</definedName>
    <definedName name="solver_opt" localSheetId="0" hidden="1">'1'!$C$6</definedName>
    <definedName name="solver_opt" localSheetId="1" hidden="1">'2'!$K$5</definedName>
    <definedName name="solver_opt" localSheetId="2" hidden="1">'4'!$C$15</definedName>
    <definedName name="solver_pre" localSheetId="0" hidden="1">0.000001</definedName>
    <definedName name="solver_pre" localSheetId="1" hidden="1">0.1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1</definedName>
    <definedName name="solver_rel3" localSheetId="0" hidden="1">1</definedName>
    <definedName name="solver_rel3" localSheetId="1" hidden="1">3</definedName>
    <definedName name="solver_rel3" localSheetId="2" hidden="1">3</definedName>
    <definedName name="solver_rel4" localSheetId="0" hidden="1">2</definedName>
    <definedName name="solver_rel4" localSheetId="1" hidden="1">3</definedName>
    <definedName name="solver_rel4" localSheetId="2" hidden="1">3</definedName>
    <definedName name="solver_rel5" localSheetId="1" hidden="1">3</definedName>
    <definedName name="solver_rel5" localSheetId="2" hidden="1">3</definedName>
    <definedName name="solver_rhs1" localSheetId="0" hidden="1">'1'!$D$12</definedName>
    <definedName name="solver_rhs1" localSheetId="1" hidden="1">'2'!$M$10</definedName>
    <definedName name="solver_rhs1" localSheetId="2" hidden="1">'4'!$D$13</definedName>
    <definedName name="solver_rhs2" localSheetId="0" hidden="1">'1'!$D$13</definedName>
    <definedName name="solver_rhs2" localSheetId="1" hidden="1">'2'!$M$11</definedName>
    <definedName name="solver_rhs2" localSheetId="2" hidden="1">'4'!$D$14</definedName>
    <definedName name="solver_rhs3" localSheetId="0" hidden="1">'1'!$D$14</definedName>
    <definedName name="solver_rhs3" localSheetId="1" hidden="1">'2'!$M$7</definedName>
    <definedName name="solver_rhs3" localSheetId="2" hidden="1">'4'!$D$15</definedName>
    <definedName name="solver_rhs4" localSheetId="0" hidden="1">'1'!$D$15</definedName>
    <definedName name="solver_rhs4" localSheetId="1" hidden="1">'2'!$M$8</definedName>
    <definedName name="solver_rhs4" localSheetId="2" hidden="1">'4'!$D$16</definedName>
    <definedName name="solver_rhs5" localSheetId="1" hidden="1">'2'!$M$9</definedName>
    <definedName name="solver_rhs5" localSheetId="2" hidden="1">'4'!$D$17</definedName>
    <definedName name="solver_rlx" localSheetId="0" hidden="1">1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3" l="1"/>
  <c r="K5" i="2"/>
  <c r="M11" i="2"/>
  <c r="M10" i="2"/>
  <c r="M9" i="2"/>
  <c r="M8" i="2"/>
  <c r="M7" i="2"/>
  <c r="K11" i="2"/>
  <c r="K10" i="2"/>
  <c r="K9" i="2"/>
  <c r="K8" i="2"/>
  <c r="K7" i="2"/>
  <c r="B17" i="3"/>
  <c r="B16" i="3"/>
  <c r="B15" i="3"/>
  <c r="B14" i="3"/>
  <c r="B13" i="3"/>
  <c r="D17" i="3"/>
  <c r="D16" i="3"/>
  <c r="D15" i="3"/>
  <c r="D14" i="3"/>
  <c r="D13" i="3"/>
  <c r="B11" i="3"/>
  <c r="C6" i="1"/>
  <c r="B15" i="1"/>
  <c r="B14" i="1"/>
  <c r="B13" i="1"/>
  <c r="D15" i="1"/>
  <c r="D14" i="1"/>
  <c r="D13" i="1"/>
  <c r="D12" i="1"/>
  <c r="B12" i="1"/>
</calcChain>
</file>

<file path=xl/sharedStrings.xml><?xml version="1.0" encoding="utf-8"?>
<sst xmlns="http://schemas.openxmlformats.org/spreadsheetml/2006/main" count="97" uniqueCount="68">
  <si>
    <t>Corn</t>
    <phoneticPr fontId="1" type="noConversion"/>
  </si>
  <si>
    <t>Soybean</t>
    <phoneticPr fontId="1" type="noConversion"/>
  </si>
  <si>
    <t>Ca</t>
    <phoneticPr fontId="1" type="noConversion"/>
  </si>
  <si>
    <t>Protein</t>
    <phoneticPr fontId="1" type="noConversion"/>
  </si>
  <si>
    <t>Fiber</t>
    <phoneticPr fontId="1" type="noConversion"/>
  </si>
  <si>
    <t>Cost</t>
    <phoneticPr fontId="1" type="noConversion"/>
  </si>
  <si>
    <t>Constraint</t>
    <phoneticPr fontId="1" type="noConversion"/>
  </si>
  <si>
    <t>Soybean</t>
    <phoneticPr fontId="1" type="noConversion"/>
  </si>
  <si>
    <t>Constraint</t>
    <phoneticPr fontId="1" type="noConversion"/>
  </si>
  <si>
    <t>=</t>
    <phoneticPr fontId="1" type="noConversion"/>
  </si>
  <si>
    <t>&lt;=</t>
    <phoneticPr fontId="1" type="noConversion"/>
  </si>
  <si>
    <t>&lt;=</t>
    <phoneticPr fontId="1" type="noConversion"/>
  </si>
  <si>
    <t>&gt;=</t>
    <phoneticPr fontId="1" type="noConversion"/>
  </si>
  <si>
    <t>Objective</t>
    <phoneticPr fontId="1" type="noConversion"/>
  </si>
  <si>
    <t>min</t>
    <phoneticPr fontId="1" type="noConversion"/>
  </si>
  <si>
    <t>Decision Variable</t>
    <phoneticPr fontId="1" type="noConversion"/>
  </si>
  <si>
    <t>`</t>
    <phoneticPr fontId="1" type="noConversion"/>
  </si>
  <si>
    <t>Factory1</t>
    <phoneticPr fontId="1" type="noConversion"/>
  </si>
  <si>
    <t>Factory2</t>
    <phoneticPr fontId="1" type="noConversion"/>
  </si>
  <si>
    <t>Customer1</t>
    <phoneticPr fontId="1" type="noConversion"/>
  </si>
  <si>
    <t>Customer2</t>
    <phoneticPr fontId="1" type="noConversion"/>
  </si>
  <si>
    <t>Customer3</t>
    <phoneticPr fontId="1" type="noConversion"/>
  </si>
  <si>
    <t>Output</t>
    <phoneticPr fontId="1" type="noConversion"/>
  </si>
  <si>
    <t>Size</t>
    <phoneticPr fontId="1" type="noConversion"/>
  </si>
  <si>
    <t>Objective</t>
  </si>
  <si>
    <t>Decision Variable</t>
  </si>
  <si>
    <t>Decision Variable</t>
    <phoneticPr fontId="1" type="noConversion"/>
  </si>
  <si>
    <t>Objective</t>
    <phoneticPr fontId="1" type="noConversion"/>
  </si>
  <si>
    <t>Constraints</t>
    <phoneticPr fontId="1" type="noConversion"/>
  </si>
  <si>
    <t>&lt;=</t>
    <phoneticPr fontId="1" type="noConversion"/>
  </si>
  <si>
    <t>&lt;=</t>
    <phoneticPr fontId="1" type="noConversion"/>
  </si>
  <si>
    <t>&gt;=</t>
    <phoneticPr fontId="1" type="noConversion"/>
  </si>
  <si>
    <t>&gt;=</t>
    <phoneticPr fontId="1" type="noConversion"/>
  </si>
  <si>
    <t>Month</t>
    <phoneticPr fontId="1" type="noConversion"/>
  </si>
  <si>
    <t>Num_Labor</t>
    <phoneticPr fontId="1" type="noConversion"/>
  </si>
  <si>
    <t>Cost/Labor</t>
    <phoneticPr fontId="1" type="noConversion"/>
  </si>
  <si>
    <t>Decision Variable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</si>
  <si>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</si>
  <si>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</si>
  <si>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</si>
  <si>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</si>
  <si>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</si>
  <si>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x21</t>
    <phoneticPr fontId="1" type="noConversion"/>
  </si>
  <si>
    <t>x22</t>
    <phoneticPr fontId="1" type="noConversion"/>
  </si>
  <si>
    <t>x23</t>
    <phoneticPr fontId="1" type="noConversion"/>
  </si>
  <si>
    <t>x24</t>
    <phoneticPr fontId="1" type="noConversion"/>
  </si>
  <si>
    <t>x31</t>
    <phoneticPr fontId="1" type="noConversion"/>
  </si>
  <si>
    <t>x32</t>
    <phoneticPr fontId="1" type="noConversion"/>
  </si>
  <si>
    <t>x33</t>
    <phoneticPr fontId="1" type="noConversion"/>
  </si>
  <si>
    <t>x41</t>
    <phoneticPr fontId="1" type="noConversion"/>
  </si>
  <si>
    <t>x42</t>
    <phoneticPr fontId="1" type="noConversion"/>
  </si>
  <si>
    <t>x51</t>
    <phoneticPr fontId="1" type="noConversion"/>
  </si>
  <si>
    <t>Optimal Solution</t>
    <phoneticPr fontId="1" type="noConversion"/>
  </si>
  <si>
    <t>min</t>
  </si>
  <si>
    <t>Corn</t>
  </si>
  <si>
    <t>Soybean</t>
  </si>
  <si>
    <t>Optimal Solutions</t>
    <phoneticPr fontId="1" type="noConversion"/>
  </si>
  <si>
    <t>Objective</t>
    <phoneticPr fontId="1" type="noConversion"/>
  </si>
  <si>
    <t>I</t>
    <phoneticPr fontId="1" type="noConversion"/>
  </si>
  <si>
    <t>Optimal Solution</t>
    <phoneticPr fontId="1" type="noConversion"/>
  </si>
  <si>
    <t>Decision Variable</t>
    <phoneticPr fontId="1" type="noConversion"/>
  </si>
  <si>
    <t>Objective</t>
    <phoneticPr fontId="1" type="noConversion"/>
  </si>
  <si>
    <t>Constraint</t>
    <phoneticPr fontId="1" type="noConversion"/>
  </si>
  <si>
    <t>&gt;=</t>
    <phoneticPr fontId="1" type="noConversion"/>
  </si>
  <si>
    <t>&gt;=</t>
    <phoneticPr fontId="1" type="noConversion"/>
  </si>
  <si>
    <t>&gt;=</t>
    <phoneticPr fontId="1" type="noConversion"/>
  </si>
  <si>
    <t>&gt;=</t>
    <phoneticPr fontId="1" type="noConversion"/>
  </si>
  <si>
    <t>&gt;=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</si>
</sst>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2" xfId="0" applyFill="1" applyBorder="1"/>
    <xf numFmtId="0" fontId="4" fillId="4" borderId="10" xfId="0" applyFont="1" applyFill="1" applyBorder="1"/>
    <xf numFmtId="0" fontId="4" fillId="0" borderId="15" xfId="0" applyFont="1" applyBorder="1"/>
    <xf numFmtId="0" fontId="4" fillId="0" borderId="14" xfId="0" applyFont="1" applyBorder="1"/>
    <xf numFmtId="0" fontId="4" fillId="0" borderId="0" xfId="0" applyFont="1"/>
    <xf numFmtId="0" fontId="4" fillId="4" borderId="2" xfId="0" applyFont="1" applyFill="1" applyBorder="1"/>
    <xf numFmtId="0" fontId="4" fillId="4" borderId="16" xfId="0" applyFont="1" applyFill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5" borderId="13" xfId="0" applyFill="1" applyBorder="1"/>
    <xf numFmtId="0" fontId="0" fillId="5" borderId="14" xfId="0" applyFill="1" applyBorder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6" zoomScale="150" workbookViewId="0">
      <selection activeCell="E32" sqref="E32"/>
    </sheetView>
  </sheetViews>
  <sheetFormatPr baseColWidth="10" defaultRowHeight="16" x14ac:dyDescent="0.2"/>
  <sheetData>
    <row r="1" spans="1:5" x14ac:dyDescent="0.2">
      <c r="A1" s="2">
        <v>90</v>
      </c>
      <c r="B1" s="15" t="s">
        <v>2</v>
      </c>
      <c r="C1" s="15" t="s">
        <v>3</v>
      </c>
      <c r="D1" s="15" t="s">
        <v>4</v>
      </c>
      <c r="E1" s="16" t="s">
        <v>5</v>
      </c>
    </row>
    <row r="2" spans="1:5" x14ac:dyDescent="0.2">
      <c r="A2" s="17" t="s">
        <v>0</v>
      </c>
      <c r="B2" s="1">
        <v>1E-3</v>
      </c>
      <c r="C2" s="1">
        <v>0.09</v>
      </c>
      <c r="D2" s="1">
        <v>0.02</v>
      </c>
      <c r="E2" s="6">
        <v>0.2</v>
      </c>
    </row>
    <row r="3" spans="1:5" x14ac:dyDescent="0.2">
      <c r="A3" s="17" t="s">
        <v>1</v>
      </c>
      <c r="B3" s="1">
        <v>2E-3</v>
      </c>
      <c r="C3" s="1">
        <v>0.6</v>
      </c>
      <c r="D3" s="1">
        <v>0.06</v>
      </c>
      <c r="E3" s="6">
        <v>0.6</v>
      </c>
    </row>
    <row r="4" spans="1:5" ht="17" thickBot="1" x14ac:dyDescent="0.25">
      <c r="A4" s="18" t="s">
        <v>6</v>
      </c>
      <c r="B4" s="8">
        <v>0.01</v>
      </c>
      <c r="C4" s="8">
        <v>0.3</v>
      </c>
      <c r="D4" s="8">
        <v>0.05</v>
      </c>
      <c r="E4" s="9"/>
    </row>
    <row r="5" spans="1:5" ht="17" thickBot="1" x14ac:dyDescent="0.25"/>
    <row r="6" spans="1:5" ht="17" thickBot="1" x14ac:dyDescent="0.25">
      <c r="A6" s="19" t="s">
        <v>13</v>
      </c>
      <c r="B6" s="10" t="s">
        <v>14</v>
      </c>
      <c r="C6" s="11">
        <f>E2*B9+E3*B10</f>
        <v>32.823529411764696</v>
      </c>
    </row>
    <row r="7" spans="1:5" ht="17" thickBot="1" x14ac:dyDescent="0.25">
      <c r="D7" t="s">
        <v>16</v>
      </c>
    </row>
    <row r="8" spans="1:5" x14ac:dyDescent="0.2">
      <c r="A8" s="20" t="s">
        <v>15</v>
      </c>
      <c r="B8" s="21"/>
    </row>
    <row r="9" spans="1:5" x14ac:dyDescent="0.2">
      <c r="A9" s="5" t="s">
        <v>0</v>
      </c>
      <c r="B9" s="6">
        <v>52.941176470588232</v>
      </c>
    </row>
    <row r="10" spans="1:5" ht="17" thickBot="1" x14ac:dyDescent="0.25">
      <c r="A10" s="7" t="s">
        <v>7</v>
      </c>
      <c r="B10" s="9">
        <v>37.058823529411754</v>
      </c>
    </row>
    <row r="11" spans="1:5" ht="17" thickBot="1" x14ac:dyDescent="0.25"/>
    <row r="12" spans="1:5" x14ac:dyDescent="0.2">
      <c r="A12" s="20" t="s">
        <v>8</v>
      </c>
      <c r="B12" s="3">
        <f>B2*B9+B3*B10</f>
        <v>0.12705882352941175</v>
      </c>
      <c r="C12" s="13" t="s">
        <v>11</v>
      </c>
      <c r="D12" s="4">
        <f>B4*A1</f>
        <v>0.9</v>
      </c>
    </row>
    <row r="13" spans="1:5" x14ac:dyDescent="0.2">
      <c r="A13" s="5"/>
      <c r="B13" s="1">
        <f>C2*B9+C3*B10</f>
        <v>26.999999999999993</v>
      </c>
      <c r="C13" s="12" t="s">
        <v>12</v>
      </c>
      <c r="D13" s="6">
        <f>C4*A1</f>
        <v>27</v>
      </c>
    </row>
    <row r="14" spans="1:5" x14ac:dyDescent="0.2">
      <c r="A14" s="5"/>
      <c r="B14" s="1">
        <f>D2*B9+D3*B10</f>
        <v>3.2823529411764696</v>
      </c>
      <c r="C14" s="12" t="s">
        <v>10</v>
      </c>
      <c r="D14" s="6">
        <f>D4*A1</f>
        <v>4.5</v>
      </c>
    </row>
    <row r="15" spans="1:5" ht="17" thickBot="1" x14ac:dyDescent="0.25">
      <c r="A15" s="7"/>
      <c r="B15" s="8">
        <f>B9+B10</f>
        <v>89.999999999999986</v>
      </c>
      <c r="C15" s="14" t="s">
        <v>9</v>
      </c>
      <c r="D15" s="9">
        <f>A1</f>
        <v>90</v>
      </c>
    </row>
    <row r="24" spans="1:3" ht="17" thickBot="1" x14ac:dyDescent="0.25"/>
    <row r="25" spans="1:3" ht="17" thickBot="1" x14ac:dyDescent="0.25">
      <c r="A25" s="34" t="s">
        <v>52</v>
      </c>
      <c r="B25" s="35"/>
    </row>
    <row r="26" spans="1:3" ht="17" thickBot="1" x14ac:dyDescent="0.25">
      <c r="A26" s="24" t="s">
        <v>24</v>
      </c>
      <c r="B26" s="25" t="s">
        <v>53</v>
      </c>
      <c r="C26" s="26">
        <v>32.823529540000003</v>
      </c>
    </row>
    <row r="27" spans="1:3" ht="17" thickBot="1" x14ac:dyDescent="0.25">
      <c r="A27" s="27"/>
      <c r="B27" s="27"/>
      <c r="C27" s="27"/>
    </row>
    <row r="28" spans="1:3" x14ac:dyDescent="0.2">
      <c r="A28" s="28" t="s">
        <v>25</v>
      </c>
      <c r="B28" s="29"/>
      <c r="C28" s="27"/>
    </row>
    <row r="29" spans="1:3" x14ac:dyDescent="0.2">
      <c r="A29" s="30" t="s">
        <v>54</v>
      </c>
      <c r="B29" s="31">
        <v>52.94117765</v>
      </c>
      <c r="C29" s="27"/>
    </row>
    <row r="30" spans="1:3" ht="17" thickBot="1" x14ac:dyDescent="0.25">
      <c r="A30" s="32" t="s">
        <v>55</v>
      </c>
      <c r="B30" s="33">
        <v>37.058823349999997</v>
      </c>
      <c r="C30" s="2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Formulas="1" topLeftCell="A17" zoomScale="119" zoomScaleNormal="88" zoomScalePageLayoutView="88" workbookViewId="0">
      <selection activeCell="O8" sqref="O8"/>
    </sheetView>
  </sheetViews>
  <sheetFormatPr baseColWidth="10" defaultRowHeight="16" x14ac:dyDescent="0.2"/>
  <cols>
    <col min="4" max="4" width="4.1640625" customWidth="1"/>
    <col min="5" max="5" width="4.5" customWidth="1"/>
    <col min="6" max="6" width="5.83203125" customWidth="1"/>
    <col min="7" max="7" width="3.5" customWidth="1"/>
    <col min="8" max="8" width="2.5" bestFit="1" customWidth="1"/>
    <col min="10" max="10" width="17" customWidth="1"/>
    <col min="11" max="11" width="42.83203125" bestFit="1" customWidth="1"/>
  </cols>
  <sheetData>
    <row r="1" spans="1:13" x14ac:dyDescent="0.2">
      <c r="A1" s="23" t="s">
        <v>33</v>
      </c>
      <c r="B1" s="3">
        <v>1</v>
      </c>
      <c r="C1" s="3">
        <v>2</v>
      </c>
      <c r="D1" s="3">
        <v>3</v>
      </c>
      <c r="E1" s="3">
        <v>4</v>
      </c>
      <c r="F1" s="4">
        <v>5</v>
      </c>
    </row>
    <row r="2" spans="1:13" x14ac:dyDescent="0.2">
      <c r="A2" s="17" t="s">
        <v>34</v>
      </c>
      <c r="B2" s="1">
        <v>110</v>
      </c>
      <c r="C2" s="1">
        <v>130</v>
      </c>
      <c r="D2" s="1">
        <v>70</v>
      </c>
      <c r="E2" s="1">
        <v>165</v>
      </c>
      <c r="F2" s="6">
        <v>50</v>
      </c>
    </row>
    <row r="3" spans="1:13" ht="17" thickBot="1" x14ac:dyDescent="0.25">
      <c r="A3" s="18" t="s">
        <v>35</v>
      </c>
      <c r="B3" s="8">
        <v>110</v>
      </c>
      <c r="C3" s="8">
        <v>140</v>
      </c>
      <c r="D3" s="8">
        <v>170</v>
      </c>
      <c r="E3" s="8">
        <v>230</v>
      </c>
      <c r="F3" s="9">
        <v>250</v>
      </c>
    </row>
    <row r="4" spans="1:13" ht="17" thickBot="1" x14ac:dyDescent="0.25"/>
    <row r="5" spans="1:13" ht="17" thickBot="1" x14ac:dyDescent="0.25">
      <c r="A5" s="20" t="s">
        <v>60</v>
      </c>
      <c r="B5" s="22"/>
      <c r="C5" s="3"/>
      <c r="D5" s="3">
        <v>1</v>
      </c>
      <c r="E5" s="3">
        <v>2</v>
      </c>
      <c r="F5" s="3">
        <v>3</v>
      </c>
      <c r="G5" s="3">
        <v>4</v>
      </c>
      <c r="H5" s="4">
        <v>5</v>
      </c>
      <c r="J5" s="19" t="s">
        <v>61</v>
      </c>
      <c r="K5" s="11">
        <f>B3*(C6+C11+C15+C18+C20)+C3*(C7+C12+C16+C19)+D3*(C8+C13+C17)+E3*(C9+C14)+F3*C10</f>
        <v>33550</v>
      </c>
    </row>
    <row r="6" spans="1:13" ht="17" thickBot="1" x14ac:dyDescent="0.25">
      <c r="A6" s="5"/>
      <c r="B6" s="1" t="s">
        <v>37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6">
        <v>0</v>
      </c>
    </row>
    <row r="7" spans="1:13" x14ac:dyDescent="0.2">
      <c r="A7" s="5"/>
      <c r="B7" s="1" t="s">
        <v>38</v>
      </c>
      <c r="C7" s="1">
        <v>0</v>
      </c>
      <c r="D7" s="1">
        <v>1</v>
      </c>
      <c r="E7" s="1">
        <v>1</v>
      </c>
      <c r="F7" s="1">
        <v>0</v>
      </c>
      <c r="G7" s="1">
        <v>0</v>
      </c>
      <c r="H7" s="6">
        <v>0</v>
      </c>
      <c r="J7" s="20" t="s">
        <v>62</v>
      </c>
      <c r="K7" s="3">
        <f>SUMPRODUCT(C6:C20*D6:D20)</f>
        <v>110</v>
      </c>
      <c r="L7" s="3" t="s">
        <v>63</v>
      </c>
      <c r="M7" s="4">
        <f>B2</f>
        <v>110</v>
      </c>
    </row>
    <row r="8" spans="1:13" x14ac:dyDescent="0.2">
      <c r="A8" s="5"/>
      <c r="B8" s="1" t="s">
        <v>39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6">
        <v>0</v>
      </c>
      <c r="J8" s="5"/>
      <c r="K8" s="1">
        <f>SUMPRODUCT(C6:C20,E6:E20)</f>
        <v>130</v>
      </c>
      <c r="L8" s="1" t="s">
        <v>64</v>
      </c>
      <c r="M8" s="6">
        <f>C2</f>
        <v>130</v>
      </c>
    </row>
    <row r="9" spans="1:13" x14ac:dyDescent="0.2">
      <c r="A9" s="5"/>
      <c r="B9" s="1" t="s">
        <v>40</v>
      </c>
      <c r="C9" s="1">
        <v>60</v>
      </c>
      <c r="D9" s="1">
        <v>1</v>
      </c>
      <c r="E9" s="1">
        <v>1</v>
      </c>
      <c r="F9" s="1">
        <v>1</v>
      </c>
      <c r="G9" s="1">
        <v>1</v>
      </c>
      <c r="H9" s="6">
        <v>0</v>
      </c>
      <c r="J9" s="5"/>
      <c r="K9" s="1">
        <f>SUMPRODUCT(C6:C20,F6:F20)</f>
        <v>130</v>
      </c>
      <c r="L9" s="1" t="s">
        <v>65</v>
      </c>
      <c r="M9" s="6">
        <f>D2</f>
        <v>70</v>
      </c>
    </row>
    <row r="10" spans="1:13" x14ac:dyDescent="0.2">
      <c r="A10" s="5"/>
      <c r="B10" s="1" t="s">
        <v>41</v>
      </c>
      <c r="C10" s="1">
        <v>50</v>
      </c>
      <c r="D10" s="1">
        <v>1</v>
      </c>
      <c r="E10" s="1">
        <v>1</v>
      </c>
      <c r="F10" s="1">
        <v>1</v>
      </c>
      <c r="G10" s="1">
        <v>1</v>
      </c>
      <c r="H10" s="6">
        <v>1</v>
      </c>
      <c r="J10" s="5"/>
      <c r="K10" s="1">
        <f>SUMPRODUCT(C6:C20,G6:G20)</f>
        <v>165</v>
      </c>
      <c r="L10" s="1" t="s">
        <v>66</v>
      </c>
      <c r="M10" s="6">
        <f>E2</f>
        <v>165</v>
      </c>
    </row>
    <row r="11" spans="1:13" ht="17" thickBot="1" x14ac:dyDescent="0.25">
      <c r="A11" s="5"/>
      <c r="B11" s="1" t="s">
        <v>42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6">
        <v>0</v>
      </c>
      <c r="J11" s="7"/>
      <c r="K11" s="8">
        <f>SUMPRODUCT(C6:C20,H6:H20)</f>
        <v>50</v>
      </c>
      <c r="L11" s="8" t="s">
        <v>67</v>
      </c>
      <c r="M11" s="9">
        <f>F2</f>
        <v>50</v>
      </c>
    </row>
    <row r="12" spans="1:13" x14ac:dyDescent="0.2">
      <c r="A12" s="5"/>
      <c r="B12" s="1" t="s">
        <v>43</v>
      </c>
      <c r="C12" s="1">
        <v>0</v>
      </c>
      <c r="D12" s="1">
        <v>0</v>
      </c>
      <c r="E12" s="1">
        <v>1</v>
      </c>
      <c r="F12" s="1">
        <v>1</v>
      </c>
      <c r="G12" s="1">
        <v>0</v>
      </c>
      <c r="H12" s="6">
        <v>0</v>
      </c>
    </row>
    <row r="13" spans="1:13" x14ac:dyDescent="0.2">
      <c r="A13" s="5"/>
      <c r="B13" s="1" t="s">
        <v>44</v>
      </c>
      <c r="C13" s="1">
        <v>20</v>
      </c>
      <c r="D13" s="1">
        <v>0</v>
      </c>
      <c r="E13" s="1">
        <v>1</v>
      </c>
      <c r="F13" s="1">
        <v>1</v>
      </c>
      <c r="G13" s="1">
        <v>1</v>
      </c>
      <c r="H13" s="6">
        <v>0</v>
      </c>
    </row>
    <row r="14" spans="1:13" x14ac:dyDescent="0.2">
      <c r="A14" s="5"/>
      <c r="B14" s="1" t="s">
        <v>45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6">
        <v>1</v>
      </c>
    </row>
    <row r="15" spans="1:13" x14ac:dyDescent="0.2">
      <c r="A15" s="5"/>
      <c r="B15" s="1" t="s">
        <v>46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6">
        <v>0</v>
      </c>
    </row>
    <row r="16" spans="1:13" x14ac:dyDescent="0.2">
      <c r="A16" s="5"/>
      <c r="B16" s="1" t="s">
        <v>47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6">
        <v>0</v>
      </c>
    </row>
    <row r="17" spans="1:8" x14ac:dyDescent="0.2">
      <c r="A17" s="5"/>
      <c r="B17" s="1" t="s">
        <v>48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6">
        <v>1</v>
      </c>
    </row>
    <row r="18" spans="1:8" x14ac:dyDescent="0.2">
      <c r="A18" s="5"/>
      <c r="B18" s="1" t="s">
        <v>49</v>
      </c>
      <c r="C18" s="1">
        <v>35</v>
      </c>
      <c r="D18" s="1">
        <v>0</v>
      </c>
      <c r="E18" s="1">
        <v>0</v>
      </c>
      <c r="F18" s="1">
        <v>0</v>
      </c>
      <c r="G18" s="1">
        <v>1</v>
      </c>
      <c r="H18" s="6">
        <v>0</v>
      </c>
    </row>
    <row r="19" spans="1:8" x14ac:dyDescent="0.2">
      <c r="A19" s="5"/>
      <c r="B19" s="1" t="s">
        <v>50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6">
        <v>1</v>
      </c>
    </row>
    <row r="20" spans="1:8" ht="17" thickBot="1" x14ac:dyDescent="0.25">
      <c r="A20" s="7"/>
      <c r="B20" s="8" t="s">
        <v>51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9">
        <v>1</v>
      </c>
    </row>
    <row r="23" spans="1:8" ht="17" thickBot="1" x14ac:dyDescent="0.25"/>
    <row r="24" spans="1:8" ht="17" thickBot="1" x14ac:dyDescent="0.25">
      <c r="A24" s="34" t="s">
        <v>56</v>
      </c>
      <c r="B24" s="35"/>
    </row>
    <row r="25" spans="1:8" ht="17" thickBot="1" x14ac:dyDescent="0.25">
      <c r="A25" s="19" t="s">
        <v>57</v>
      </c>
      <c r="B25" s="11">
        <v>33550</v>
      </c>
    </row>
    <row r="26" spans="1:8" x14ac:dyDescent="0.2">
      <c r="A26" s="20" t="s">
        <v>36</v>
      </c>
      <c r="B26" s="22"/>
      <c r="C26" s="4"/>
    </row>
    <row r="27" spans="1:8" x14ac:dyDescent="0.2">
      <c r="A27" s="5"/>
      <c r="B27" s="1" t="s">
        <v>37</v>
      </c>
      <c r="C27" s="6">
        <v>0</v>
      </c>
    </row>
    <row r="28" spans="1:8" x14ac:dyDescent="0.2">
      <c r="A28" s="5"/>
      <c r="B28" s="1" t="s">
        <v>38</v>
      </c>
      <c r="C28" s="6">
        <v>0</v>
      </c>
    </row>
    <row r="29" spans="1:8" x14ac:dyDescent="0.2">
      <c r="A29" s="5"/>
      <c r="B29" s="1" t="s">
        <v>39</v>
      </c>
      <c r="C29" s="6">
        <v>0</v>
      </c>
    </row>
    <row r="30" spans="1:8" x14ac:dyDescent="0.2">
      <c r="A30" s="5"/>
      <c r="B30" s="1" t="s">
        <v>40</v>
      </c>
      <c r="C30" s="6">
        <v>60</v>
      </c>
    </row>
    <row r="31" spans="1:8" x14ac:dyDescent="0.2">
      <c r="A31" s="5"/>
      <c r="B31" s="1" t="s">
        <v>41</v>
      </c>
      <c r="C31" s="6">
        <v>50</v>
      </c>
    </row>
    <row r="32" spans="1:8" x14ac:dyDescent="0.2">
      <c r="A32" s="5"/>
      <c r="B32" s="1" t="s">
        <v>42</v>
      </c>
      <c r="C32" s="6">
        <v>0</v>
      </c>
    </row>
    <row r="33" spans="1:3" x14ac:dyDescent="0.2">
      <c r="A33" s="5"/>
      <c r="B33" s="1" t="s">
        <v>43</v>
      </c>
      <c r="C33" s="6">
        <v>0</v>
      </c>
    </row>
    <row r="34" spans="1:3" x14ac:dyDescent="0.2">
      <c r="A34" s="5"/>
      <c r="B34" s="1" t="s">
        <v>44</v>
      </c>
      <c r="C34" s="6">
        <v>20</v>
      </c>
    </row>
    <row r="35" spans="1:3" x14ac:dyDescent="0.2">
      <c r="A35" s="5"/>
      <c r="B35" s="1" t="s">
        <v>45</v>
      </c>
      <c r="C35" s="6">
        <v>0</v>
      </c>
    </row>
    <row r="36" spans="1:3" x14ac:dyDescent="0.2">
      <c r="A36" s="5"/>
      <c r="B36" s="1" t="s">
        <v>46</v>
      </c>
      <c r="C36" s="6">
        <v>0</v>
      </c>
    </row>
    <row r="37" spans="1:3" x14ac:dyDescent="0.2">
      <c r="A37" s="5"/>
      <c r="B37" s="1" t="s">
        <v>47</v>
      </c>
      <c r="C37" s="6">
        <v>0</v>
      </c>
    </row>
    <row r="38" spans="1:3" x14ac:dyDescent="0.2">
      <c r="A38" s="5"/>
      <c r="B38" s="1" t="s">
        <v>48</v>
      </c>
      <c r="C38" s="6">
        <v>0</v>
      </c>
    </row>
    <row r="39" spans="1:3" x14ac:dyDescent="0.2">
      <c r="A39" s="5"/>
      <c r="B39" s="1" t="s">
        <v>49</v>
      </c>
      <c r="C39" s="6">
        <v>35</v>
      </c>
    </row>
    <row r="40" spans="1:3" x14ac:dyDescent="0.2">
      <c r="A40" s="5"/>
      <c r="B40" s="1" t="s">
        <v>50</v>
      </c>
      <c r="C40" s="6">
        <v>0</v>
      </c>
    </row>
    <row r="41" spans="1:3" ht="17" thickBot="1" x14ac:dyDescent="0.25">
      <c r="A41" s="7"/>
      <c r="B41" s="8" t="s">
        <v>51</v>
      </c>
      <c r="C41" s="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zoomScale="139" workbookViewId="0">
      <selection activeCell="F21" sqref="F21"/>
    </sheetView>
  </sheetViews>
  <sheetFormatPr baseColWidth="10" defaultRowHeight="16" x14ac:dyDescent="0.2"/>
  <sheetData>
    <row r="1" spans="1:5" x14ac:dyDescent="0.2">
      <c r="A1" s="2"/>
      <c r="B1" s="15" t="s">
        <v>19</v>
      </c>
      <c r="C1" s="15" t="s">
        <v>20</v>
      </c>
      <c r="D1" s="15" t="s">
        <v>21</v>
      </c>
      <c r="E1" s="16" t="s">
        <v>22</v>
      </c>
    </row>
    <row r="2" spans="1:5" x14ac:dyDescent="0.2">
      <c r="A2" s="17" t="s">
        <v>17</v>
      </c>
      <c r="B2" s="1">
        <v>600</v>
      </c>
      <c r="C2" s="1">
        <v>800</v>
      </c>
      <c r="D2" s="1">
        <v>700</v>
      </c>
      <c r="E2" s="6">
        <v>400</v>
      </c>
    </row>
    <row r="3" spans="1:5" x14ac:dyDescent="0.2">
      <c r="A3" s="17" t="s">
        <v>18</v>
      </c>
      <c r="B3" s="1">
        <v>400</v>
      </c>
      <c r="C3" s="1">
        <v>900</v>
      </c>
      <c r="D3" s="1">
        <v>600</v>
      </c>
      <c r="E3" s="6">
        <v>500</v>
      </c>
    </row>
    <row r="4" spans="1:5" ht="17" thickBot="1" x14ac:dyDescent="0.25">
      <c r="A4" s="18" t="s">
        <v>23</v>
      </c>
      <c r="B4" s="8">
        <v>300</v>
      </c>
      <c r="C4" s="8">
        <v>200</v>
      </c>
      <c r="D4" s="8">
        <v>400</v>
      </c>
      <c r="E4" s="9"/>
    </row>
    <row r="5" spans="1:5" ht="17" thickBot="1" x14ac:dyDescent="0.25"/>
    <row r="6" spans="1:5" x14ac:dyDescent="0.2">
      <c r="A6" s="20" t="s">
        <v>26</v>
      </c>
      <c r="B6" s="22"/>
      <c r="C6" s="3"/>
      <c r="D6" s="4"/>
    </row>
    <row r="7" spans="1:5" x14ac:dyDescent="0.2">
      <c r="A7" s="5"/>
      <c r="B7" s="1" t="s">
        <v>19</v>
      </c>
      <c r="C7" s="1" t="s">
        <v>20</v>
      </c>
      <c r="D7" s="6" t="s">
        <v>21</v>
      </c>
    </row>
    <row r="8" spans="1:5" x14ac:dyDescent="0.2">
      <c r="A8" s="5" t="s">
        <v>17</v>
      </c>
      <c r="B8" s="1">
        <v>0</v>
      </c>
      <c r="C8" s="1">
        <v>200.00000054999987</v>
      </c>
      <c r="D8" s="6">
        <v>199.99999930666669</v>
      </c>
    </row>
    <row r="9" spans="1:5" ht="17" thickBot="1" x14ac:dyDescent="0.25">
      <c r="A9" s="7" t="s">
        <v>18</v>
      </c>
      <c r="B9" s="8">
        <v>299.99999932666668</v>
      </c>
      <c r="C9" s="8">
        <v>0</v>
      </c>
      <c r="D9" s="9">
        <v>200.00000069333328</v>
      </c>
    </row>
    <row r="10" spans="1:5" ht="17" thickBot="1" x14ac:dyDescent="0.25"/>
    <row r="11" spans="1:5" ht="17" thickBot="1" x14ac:dyDescent="0.25">
      <c r="A11" s="19" t="s">
        <v>27</v>
      </c>
      <c r="B11" s="11">
        <f>SUMPRODUCT(B8:D9,B2:D3)</f>
        <v>540000.00010133325</v>
      </c>
    </row>
    <row r="12" spans="1:5" ht="17" thickBot="1" x14ac:dyDescent="0.25"/>
    <row r="13" spans="1:5" x14ac:dyDescent="0.2">
      <c r="A13" s="20" t="s">
        <v>28</v>
      </c>
      <c r="B13" s="3">
        <f>SUM(B8:D8)</f>
        <v>399.99999985666659</v>
      </c>
      <c r="C13" s="3" t="s">
        <v>29</v>
      </c>
      <c r="D13" s="4">
        <f>E2</f>
        <v>400</v>
      </c>
    </row>
    <row r="14" spans="1:5" x14ac:dyDescent="0.2">
      <c r="A14" s="5"/>
      <c r="B14" s="1">
        <f>SUM(B9:D9)</f>
        <v>500.00000001999996</v>
      </c>
      <c r="C14" s="1" t="s">
        <v>30</v>
      </c>
      <c r="D14" s="6">
        <f>E3</f>
        <v>500</v>
      </c>
    </row>
    <row r="15" spans="1:5" x14ac:dyDescent="0.2">
      <c r="A15" s="5"/>
      <c r="B15" s="1">
        <f>SUM(B8:B9)</f>
        <v>299.99999932666668</v>
      </c>
      <c r="C15" s="1" t="s">
        <v>31</v>
      </c>
      <c r="D15" s="6">
        <f>B4</f>
        <v>300</v>
      </c>
    </row>
    <row r="16" spans="1:5" x14ac:dyDescent="0.2">
      <c r="A16" s="5"/>
      <c r="B16" s="1">
        <f>SUM(C8:C9)</f>
        <v>200.00000054999987</v>
      </c>
      <c r="C16" s="1" t="s">
        <v>31</v>
      </c>
      <c r="D16" s="6">
        <f>C4</f>
        <v>200</v>
      </c>
    </row>
    <row r="17" spans="1:7" ht="17" thickBot="1" x14ac:dyDescent="0.25">
      <c r="A17" s="7"/>
      <c r="B17" s="8">
        <f>SUM(D8:D9)</f>
        <v>400</v>
      </c>
      <c r="C17" s="8" t="s">
        <v>32</v>
      </c>
      <c r="D17" s="9">
        <f>D4</f>
        <v>400</v>
      </c>
    </row>
    <row r="18" spans="1:7" ht="17" thickBot="1" x14ac:dyDescent="0.25"/>
    <row r="19" spans="1:7" ht="17" thickBot="1" x14ac:dyDescent="0.25">
      <c r="A19" s="34" t="s">
        <v>59</v>
      </c>
      <c r="B19" s="35"/>
      <c r="G19" t="s">
        <v>58</v>
      </c>
    </row>
    <row r="20" spans="1:7" ht="17" thickBot="1" x14ac:dyDescent="0.25">
      <c r="A20" s="19" t="s">
        <v>27</v>
      </c>
      <c r="B20" s="11">
        <f>B11</f>
        <v>540000.00010133325</v>
      </c>
    </row>
    <row r="21" spans="1:7" x14ac:dyDescent="0.2">
      <c r="A21" s="20" t="s">
        <v>26</v>
      </c>
      <c r="B21" s="22"/>
      <c r="C21" s="3"/>
      <c r="D21" s="4"/>
    </row>
    <row r="22" spans="1:7" x14ac:dyDescent="0.2">
      <c r="A22" s="5"/>
      <c r="B22" s="1" t="s">
        <v>19</v>
      </c>
      <c r="C22" s="1" t="s">
        <v>20</v>
      </c>
      <c r="D22" s="6" t="s">
        <v>21</v>
      </c>
    </row>
    <row r="23" spans="1:7" x14ac:dyDescent="0.2">
      <c r="A23" s="5" t="s">
        <v>17</v>
      </c>
      <c r="B23" s="1">
        <v>0</v>
      </c>
      <c r="C23" s="1">
        <v>200.00000054999987</v>
      </c>
      <c r="D23" s="6">
        <v>199.99999930666669</v>
      </c>
    </row>
    <row r="24" spans="1:7" ht="17" thickBot="1" x14ac:dyDescent="0.25">
      <c r="A24" s="7" t="s">
        <v>18</v>
      </c>
      <c r="B24" s="8">
        <v>299.99999932666668</v>
      </c>
      <c r="C24" s="8">
        <v>0</v>
      </c>
      <c r="D24" s="9">
        <v>200.00000069333328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2019-09-19T03:16:05Z</dcterms:created>
  <dcterms:modified xsi:type="dcterms:W3CDTF">2019-09-20T03:36:32Z</dcterms:modified>
</cp:coreProperties>
</file>