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800"/>
  </bookViews>
  <sheets>
    <sheet name="Main" sheetId="1" r:id="rId1"/>
    <sheet name="DATA" sheetId="2" r:id="rId2"/>
    <sheet name="06-23" sheetId="6" state="hidden" r:id="rId3"/>
    <sheet name="06.23" sheetId="3" state="hidden" r:id="rId4"/>
    <sheet name="Template" sheetId="5" state="hidden" r:id="rId5"/>
    <sheet name="07.13" sheetId="7" state="hidden" r:id="rId6"/>
  </sheets>
  <definedNames>
    <definedName name="PD">DATA!$J$4:$J$29</definedName>
    <definedName name="TIME">DATA!$A$2:$A$25</definedName>
  </definedNames>
  <calcPr calcId="124519"/>
</workbook>
</file>

<file path=xl/calcChain.xml><?xml version="1.0" encoding="utf-8"?>
<calcChain xmlns="http://schemas.openxmlformats.org/spreadsheetml/2006/main">
  <c r="C7" i="1"/>
  <c r="C8"/>
  <c r="C6"/>
  <c r="C13"/>
  <c r="C12"/>
  <c r="C11"/>
  <c r="C10"/>
  <c r="C9"/>
  <c r="G19" l="1"/>
  <c r="G18"/>
  <c r="G17"/>
  <c r="G13" l="1"/>
  <c r="G12"/>
  <c r="G11"/>
  <c r="C5"/>
  <c r="G5" s="1"/>
  <c r="G10"/>
  <c r="G9"/>
  <c r="G8"/>
  <c r="G7"/>
  <c r="G6"/>
  <c r="Q3" i="2"/>
  <c r="F14" i="1" l="1"/>
  <c r="F21"/>
  <c r="D23" i="6"/>
  <c r="E23"/>
  <c r="F23"/>
  <c r="G23"/>
  <c r="H23"/>
  <c r="I23"/>
  <c r="J23"/>
  <c r="K23"/>
  <c r="L23"/>
  <c r="M23"/>
  <c r="N23"/>
  <c r="O23"/>
  <c r="P23"/>
  <c r="C23"/>
  <c r="Q14"/>
  <c r="Q13"/>
  <c r="Q12"/>
  <c r="Q11"/>
  <c r="G6"/>
  <c r="G5"/>
  <c r="G6" i="5"/>
  <c r="G5"/>
  <c r="Q11"/>
  <c r="Q14"/>
  <c r="Q12"/>
  <c r="Q13"/>
  <c r="F23" i="1" l="1"/>
  <c r="C27" i="6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C10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L19" i="1" l="1"/>
  <c r="L17"/>
  <c r="L18"/>
  <c r="C14"/>
  <c r="K21" l="1"/>
  <c r="F24" s="1"/>
</calcChain>
</file>

<file path=xl/sharedStrings.xml><?xml version="1.0" encoding="utf-8"?>
<sst xmlns="http://schemas.openxmlformats.org/spreadsheetml/2006/main" count="618" uniqueCount="194">
  <si>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</si>
  <si>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</si>
  <si>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</si>
  <si>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</si>
  <si>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</si>
  <si>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</si>
  <si>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</si>
  <si>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</si>
  <si>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</si>
  <si>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</si>
  <si>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</si>
  <si>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</si>
  <si>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</si>
  <si>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</si>
  <si>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</si>
  <si>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</si>
  <si>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</si>
  <si>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</si>
  <si>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</si>
  <si>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</si>
  <si>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</si>
  <si>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</si>
  <si>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</si>
  <si>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</si>
  <si>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</si>
  <si>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</si>
  <si>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</si>
  <si>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</si>
  <si>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</si>
  <si>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</si>
  <si>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</si>
  <si>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</si>
  <si>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</si>
  <si>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</si>
  <si>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</si>
  <si>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</si>
  <si>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</si>
  <si>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</si>
  <si>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</si>
  <si>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</si>
  <si>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</si>
  <si>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</si>
  <si>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</si>
  <si>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</si>
  <si>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</si>
  <si>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</si>
  <si>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</si>
  <si>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</si>
  <si>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</si>
  <si>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</si>
  <si>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</si>
  <si>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</si>
  <si>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</si>
  <si>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</si>
  <si>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</si>
  <si>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</si>
  <si>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</si>
  <si>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</si>
  <si>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</si>
  <si>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</si>
  <si>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</si>
  <si>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</si>
  <si>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</si>
  <si>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</si>
  <si>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</si>
  <si>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</si>
  <si>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</si>
  <si>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</si>
  <si>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</si>
  <si>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</si>
  <si>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</si>
  <si>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</si>
  <si>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</si>
  <si>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</si>
  <si>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</si>
  <si>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</si>
  <si>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</si>
  <si>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</si>
  <si>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</si>
  <si>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</si>
  <si>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</si>
  <si>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</si>
  <si>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</si>
  <si>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</si>
  <si>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</si>
  <si>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</si>
  <si>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</si>
  <si>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</si>
  <si>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</si>
  <si>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</si>
  <si>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</si>
  <si>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</si>
  <si>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</si>
  <si>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</si>
  <si>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</si>
  <si>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</si>
  <si>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</si>
  <si>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</si>
  <si>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</si>
  <si>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</si>
  <si>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</si>
  <si>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</si>
  <si>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</si>
  <si>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</si>
  <si>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</si>
  <si>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</si>
  <si>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</si>
  <si>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</si>
  <si>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</si>
  <si>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</si>
  <si>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</si>
  <si>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</si>
  <si>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</si>
  <si>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</si>
  <si>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</si>
  <si>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</si>
  <si>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</si>
  <si>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</si>
  <si>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</si>
  <si>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</si>
  <si>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</si>
  <si>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</si>
  <si>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</si>
  <si>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</si>
  <si>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</si>
  <si>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</si>
  <si>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</si>
  <si>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</si>
  <si>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</si>
  <si>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</si>
  <si>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</si>
  <si>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</si>
  <si>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</si>
  <si>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</si>
  <si>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</si>
  <si>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</si>
  <si>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</si>
  <si>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</si>
  <si>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</si>
  <si>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</si>
  <si>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</si>
  <si>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</si>
  <si>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</si>
  <si>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</si>
  <si>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</si>
  <si>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</si>
  <si>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</si>
  <si>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</si>
  <si>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</si>
  <si>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</si>
  <si>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</si>
  <si>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</si>
  <si>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</si>
  <si>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</si>
  <si>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</si>
  <si>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</si>
  <si>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</si>
  <si>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</si>
  <si>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</si>
  <si>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</si>
  <si>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</si>
  <si>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</si>
  <si>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</si>
  <si>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</si>
  <si>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</si>
  <si>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</si>
  <si>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</si>
  <si>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</si>
  <si>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</si>
  <si>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</si>
  <si>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</si>
  <si>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</si>
  <si>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</si>
  <si>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</si>
  <si>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</si>
  <si>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</si>
  <si>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</si>
  <si>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BASIC RATE</t>
  </si>
  <si>
    <t>REG-HD-RDOT</t>
  </si>
  <si>
    <t>SPE-HD-RDOT</t>
  </si>
  <si>
    <t>REG-HD-NO</t>
  </si>
  <si>
    <t>Regular Hrs.</t>
  </si>
  <si>
    <t>Nt. Diff-Reg. Hrs.</t>
  </si>
  <si>
    <t>SSS Cont.</t>
  </si>
  <si>
    <t>PAG-IBIG Cont.</t>
  </si>
  <si>
    <t>PHILHEALTH Cont.</t>
  </si>
  <si>
    <t>Reg. OT Hrs.</t>
  </si>
  <si>
    <t>RDOT Hrs.</t>
  </si>
  <si>
    <t>Nt. Diff-RDOT Hrs.</t>
  </si>
  <si>
    <t>NET PAY:</t>
  </si>
  <si>
    <t>TOTAL GROSS:</t>
  </si>
  <si>
    <t>TOTAL ALLOWANCE:</t>
  </si>
  <si>
    <t>TOTAL DEDUCTIONS:</t>
  </si>
  <si>
    <t>TOTAL EARNINGS:</t>
  </si>
</sst>
</file>

<file path=xl/styles.xml><?xml version="1.0" encoding="utf-8"?>
<styleSheet xmlns="http://schemas.openxmlformats.org/spreadsheetml/2006/main">
  <numFmts count="9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  <numFmt numFmtId="171" formatCode="[$-409]h:mm\ AM/PM;@"/>
    <numFmt numFmtId="172" formatCode="hh:mm:ss;@"/>
  </numFmts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808080"/>
      </left>
      <right/>
      <top/>
      <bottom style="thin">
        <color rgb="FF347C17"/>
      </bottom>
      <diagonal/>
    </border>
    <border>
      <left/>
      <right/>
      <top/>
      <bottom style="thin">
        <color rgb="FF347C17"/>
      </bottom>
      <diagonal/>
    </border>
    <border>
      <left/>
      <right style="medium">
        <color rgb="FF808080"/>
      </right>
      <top/>
      <bottom style="thin">
        <color rgb="FF347C17"/>
      </bottom>
      <diagonal/>
    </border>
    <border>
      <left style="medium">
        <color rgb="FF808080"/>
      </left>
      <right/>
      <top style="medium">
        <color rgb="FF80808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170" fontId="1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46" fontId="11" fillId="0" borderId="9" xfId="0" applyNumberFormat="1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4" fontId="0" fillId="0" borderId="0" xfId="0" applyNumberFormat="1" applyFill="1" applyAlignment="1">
      <alignment horizontal="center" vertical="center"/>
    </xf>
    <xf numFmtId="169" fontId="0" fillId="0" borderId="0" xfId="0" applyNumberFormat="1" applyFont="1" applyFill="1" applyAlignment="1">
      <alignment horizontal="left" vertical="center"/>
    </xf>
    <xf numFmtId="4" fontId="1" fillId="0" borderId="0" xfId="0" applyNumberFormat="1" applyFont="1" applyFill="1" applyAlignment="1">
      <alignment horizontal="center" vertical="center"/>
    </xf>
    <xf numFmtId="170" fontId="1" fillId="0" borderId="0" xfId="0" applyNumberFormat="1" applyFont="1" applyFill="1" applyAlignment="1">
      <alignment vertical="center"/>
    </xf>
    <xf numFmtId="169" fontId="15" fillId="0" borderId="0" xfId="0" applyNumberFormat="1" applyFont="1" applyFill="1" applyAlignment="1">
      <alignment horizontal="right" vertical="center"/>
    </xf>
    <xf numFmtId="170" fontId="1" fillId="0" borderId="0" xfId="0" applyNumberFormat="1" applyFont="1" applyFill="1" applyAlignment="1">
      <alignment horizontal="right" vertical="center"/>
    </xf>
    <xf numFmtId="39" fontId="19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right" vertical="center"/>
    </xf>
    <xf numFmtId="2" fontId="23" fillId="0" borderId="0" xfId="0" applyNumberFormat="1" applyFont="1" applyAlignment="1">
      <alignment horizontal="right" vertical="center"/>
    </xf>
    <xf numFmtId="9" fontId="23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2" fontId="2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172" fontId="1" fillId="0" borderId="0" xfId="0" applyNumberFormat="1" applyFont="1"/>
    <xf numFmtId="171" fontId="1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169" fontId="15" fillId="0" borderId="0" xfId="0" applyNumberFormat="1" applyFont="1" applyAlignment="1">
      <alignment horizontal="right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9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8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8" fillId="0" borderId="5" xfId="0" applyFont="1" applyBorder="1" applyAlignment="1">
      <alignment horizontal="center" wrapText="1"/>
    </xf>
    <xf numFmtId="0" fontId="2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E23" sqref="E23"/>
    </sheetView>
  </sheetViews>
  <sheetFormatPr defaultRowHeight="12.75"/>
  <cols>
    <col min="1" max="1" width="2.7109375" style="83" customWidth="1"/>
    <col min="2" max="2" width="4.7109375" style="116" hidden="1" customWidth="1"/>
    <col min="3" max="3" width="4.7109375" style="113" hidden="1" customWidth="1"/>
    <col min="4" max="4" width="3.7109375" style="2" customWidth="1"/>
    <col min="5" max="5" width="18.7109375" style="2" customWidth="1"/>
    <col min="6" max="6" width="5.7109375" style="57" customWidth="1"/>
    <col min="7" max="7" width="10.7109375" style="56" customWidth="1"/>
    <col min="8" max="8" width="2.7109375" style="105" customWidth="1"/>
    <col min="9" max="9" width="3.7109375" style="2" customWidth="1"/>
    <col min="10" max="10" width="18.7109375" style="2" customWidth="1"/>
    <col min="11" max="11" width="5.7109375" style="2" customWidth="1"/>
    <col min="12" max="12" width="10.7109375" style="2" customWidth="1"/>
    <col min="13" max="16384" width="9.140625" style="2"/>
  </cols>
  <sheetData>
    <row r="1" spans="1:12" customFormat="1" ht="9.9499999999999993" customHeight="1">
      <c r="A1" s="85"/>
      <c r="B1" s="116"/>
      <c r="C1" s="113"/>
      <c r="F1" s="1"/>
      <c r="G1" s="5"/>
      <c r="H1" s="103"/>
    </row>
    <row r="2" spans="1:12" s="91" customFormat="1" ht="15">
      <c r="A2" s="90"/>
      <c r="B2" s="116"/>
      <c r="C2" s="113"/>
      <c r="D2" s="121" t="s">
        <v>177</v>
      </c>
      <c r="E2" s="121"/>
      <c r="F2" s="126">
        <v>14000</v>
      </c>
      <c r="G2" s="126"/>
      <c r="H2" s="104"/>
      <c r="I2" s="90"/>
    </row>
    <row r="3" spans="1:12" ht="9.9499999999999993" customHeight="1"/>
    <row r="4" spans="1:12" ht="14.1" customHeight="1">
      <c r="D4" s="124" t="s">
        <v>42</v>
      </c>
      <c r="E4" s="124"/>
      <c r="F4" s="93" t="s">
        <v>176</v>
      </c>
      <c r="G4" s="94"/>
    </row>
    <row r="5" spans="1:12">
      <c r="C5" s="114">
        <f>F2*12/26/10/8</f>
        <v>80.769230769230774</v>
      </c>
      <c r="E5" s="87" t="s">
        <v>181</v>
      </c>
      <c r="F5" s="117">
        <v>80</v>
      </c>
      <c r="G5" s="92">
        <f>F5*C5</f>
        <v>6461.5384615384619</v>
      </c>
      <c r="H5" s="106"/>
      <c r="J5" s="118"/>
      <c r="K5" s="120"/>
      <c r="L5" s="120"/>
    </row>
    <row r="6" spans="1:12">
      <c r="C6" s="114">
        <f>F2*12/26/10/8*20%</f>
        <v>16.153846153846157</v>
      </c>
      <c r="E6" s="87" t="s">
        <v>182</v>
      </c>
      <c r="F6" s="117">
        <v>55</v>
      </c>
      <c r="G6" s="92">
        <f t="shared" ref="G6:G11" si="0">F6*C6</f>
        <v>888.46153846153868</v>
      </c>
      <c r="H6" s="106"/>
      <c r="J6" s="118"/>
      <c r="K6" s="120"/>
      <c r="L6" s="120"/>
    </row>
    <row r="7" spans="1:12">
      <c r="C7" s="114">
        <f>F2*12/26/10/8*200%</f>
        <v>161.53846153846155</v>
      </c>
      <c r="E7" s="87" t="s">
        <v>166</v>
      </c>
      <c r="F7" s="117">
        <v>0</v>
      </c>
      <c r="G7" s="92">
        <f t="shared" si="0"/>
        <v>0</v>
      </c>
      <c r="H7" s="106"/>
      <c r="J7" s="118"/>
      <c r="K7" s="120"/>
      <c r="L7" s="120"/>
    </row>
    <row r="8" spans="1:12">
      <c r="C8" s="114">
        <f>F2*12/26/10/8*40%</f>
        <v>32.307692307692314</v>
      </c>
      <c r="E8" s="87" t="s">
        <v>172</v>
      </c>
      <c r="F8" s="117">
        <v>0</v>
      </c>
      <c r="G8" s="92">
        <f t="shared" si="0"/>
        <v>0</v>
      </c>
      <c r="H8" s="106"/>
    </row>
    <row r="9" spans="1:12">
      <c r="C9" s="114">
        <f>F2*12/26/10/8*30%</f>
        <v>24.23076923076923</v>
      </c>
      <c r="E9" s="87" t="s">
        <v>167</v>
      </c>
      <c r="F9" s="117">
        <v>0</v>
      </c>
      <c r="G9" s="92">
        <f t="shared" si="0"/>
        <v>0</v>
      </c>
      <c r="H9" s="106"/>
    </row>
    <row r="10" spans="1:12">
      <c r="C10" s="114">
        <f>F2*12/26/10/8*6%</f>
        <v>4.8461538461538458</v>
      </c>
      <c r="E10" s="87" t="s">
        <v>173</v>
      </c>
      <c r="F10" s="117">
        <v>0</v>
      </c>
      <c r="G10" s="92">
        <f t="shared" si="0"/>
        <v>0</v>
      </c>
      <c r="H10" s="106"/>
    </row>
    <row r="11" spans="1:12">
      <c r="C11" s="114">
        <f>F2*12/26/10/8</f>
        <v>80.769230769230774</v>
      </c>
      <c r="E11" s="87" t="s">
        <v>186</v>
      </c>
      <c r="F11" s="117">
        <v>0</v>
      </c>
      <c r="G11" s="92">
        <f t="shared" si="0"/>
        <v>0</v>
      </c>
      <c r="H11" s="106"/>
    </row>
    <row r="12" spans="1:12">
      <c r="C12" s="114">
        <f>F2*12/26/10/8*30%</f>
        <v>24.23076923076923</v>
      </c>
      <c r="E12" s="87" t="s">
        <v>187</v>
      </c>
      <c r="F12" s="117">
        <v>0</v>
      </c>
      <c r="G12" s="92">
        <f t="shared" ref="G12" si="1">F12*C12</f>
        <v>0</v>
      </c>
      <c r="H12" s="106"/>
    </row>
    <row r="13" spans="1:12">
      <c r="C13" s="114">
        <f>F2*12/26/10/8*6%</f>
        <v>4.8461538461538458</v>
      </c>
      <c r="E13" s="87" t="s">
        <v>188</v>
      </c>
      <c r="F13" s="117">
        <v>0</v>
      </c>
      <c r="G13" s="92">
        <f>F13*C13</f>
        <v>0</v>
      </c>
      <c r="H13" s="106"/>
    </row>
    <row r="14" spans="1:12" ht="14.1" customHeight="1">
      <c r="C14" s="115">
        <f>IFERROR(VLOOKUP(#REF!,DATA!T9:W14,4,TRUE),0)</f>
        <v>0</v>
      </c>
      <c r="E14" s="111" t="s">
        <v>190</v>
      </c>
      <c r="F14" s="122">
        <f>SUM(G5:G13)</f>
        <v>7350.0000000000009</v>
      </c>
      <c r="G14" s="122"/>
      <c r="H14" s="107"/>
    </row>
    <row r="15" spans="1:12" ht="5.0999999999999996" customHeight="1"/>
    <row r="16" spans="1:12" ht="14.1" customHeight="1">
      <c r="D16" s="123" t="s">
        <v>168</v>
      </c>
      <c r="E16" s="123"/>
      <c r="F16" s="95"/>
      <c r="G16" s="94"/>
      <c r="I16" s="123" t="s">
        <v>174</v>
      </c>
      <c r="J16" s="123"/>
      <c r="K16" s="96"/>
      <c r="L16" s="94"/>
    </row>
    <row r="17" spans="5:12">
      <c r="E17" s="86" t="s">
        <v>169</v>
      </c>
      <c r="F17" s="89" t="s">
        <v>175</v>
      </c>
      <c r="G17" s="88">
        <f>IF(F5&gt;0,1500*12/26,0)</f>
        <v>692.30769230769226</v>
      </c>
      <c r="H17" s="108"/>
      <c r="J17" s="86" t="s">
        <v>183</v>
      </c>
      <c r="K17" s="89" t="s">
        <v>175</v>
      </c>
      <c r="L17" s="88">
        <f>IFERROR(VLOOKUP(F23,DATA!N3:P24,3,TRUE),0)</f>
        <v>308.8</v>
      </c>
    </row>
    <row r="18" spans="5:12">
      <c r="E18" s="86" t="s">
        <v>170</v>
      </c>
      <c r="F18" s="112"/>
      <c r="G18" s="88">
        <f>IF(F5&gt;0,1000*12/26/2,0)</f>
        <v>230.76923076923077</v>
      </c>
      <c r="H18" s="108"/>
      <c r="J18" s="86" t="s">
        <v>184</v>
      </c>
      <c r="K18" s="112"/>
      <c r="L18" s="88">
        <f>IF(F23=0,0,100)</f>
        <v>100</v>
      </c>
    </row>
    <row r="19" spans="5:12">
      <c r="E19" s="86" t="s">
        <v>171</v>
      </c>
      <c r="F19" s="112"/>
      <c r="G19" s="88">
        <f>IF(F5&gt;0,1000*12/26/2,0)</f>
        <v>230.76923076923077</v>
      </c>
      <c r="H19" s="108"/>
      <c r="J19" s="86" t="s">
        <v>185</v>
      </c>
      <c r="K19" s="112"/>
      <c r="L19" s="88">
        <f>IFERROR(F23*2.75%,0)</f>
        <v>233.85576923076925</v>
      </c>
    </row>
    <row r="20" spans="5:12" ht="14.1" customHeight="1"/>
    <row r="21" spans="5:12" ht="14.1" customHeight="1">
      <c r="E21" s="189" t="s">
        <v>191</v>
      </c>
      <c r="F21" s="122">
        <f>SUM(G17:G19)</f>
        <v>1153.8461538461538</v>
      </c>
      <c r="G21" s="122"/>
      <c r="J21" s="189" t="s">
        <v>192</v>
      </c>
      <c r="K21" s="122">
        <f>SUM(L17:L19)</f>
        <v>642.65576923076924</v>
      </c>
      <c r="L21" s="122"/>
    </row>
    <row r="22" spans="5:12">
      <c r="H22" s="108"/>
    </row>
    <row r="23" spans="5:12" ht="14.1" customHeight="1">
      <c r="E23" s="190" t="s">
        <v>193</v>
      </c>
      <c r="F23" s="125">
        <f>F14+F21</f>
        <v>8503.8461538461543</v>
      </c>
      <c r="G23" s="125"/>
      <c r="H23" s="108"/>
    </row>
    <row r="24" spans="5:12" ht="14.1" customHeight="1">
      <c r="E24" s="110" t="s">
        <v>189</v>
      </c>
      <c r="F24" s="125">
        <f>F23-K21</f>
        <v>7861.1903846153855</v>
      </c>
      <c r="G24" s="125"/>
      <c r="H24" s="108"/>
    </row>
    <row r="25" spans="5:12">
      <c r="H25" s="109"/>
    </row>
    <row r="26" spans="5:12">
      <c r="H26" s="108"/>
    </row>
  </sheetData>
  <sheetProtection selectLockedCells="1"/>
  <mergeCells count="10">
    <mergeCell ref="I16:J16"/>
    <mergeCell ref="K21:L21"/>
    <mergeCell ref="F23:G23"/>
    <mergeCell ref="F24:G24"/>
    <mergeCell ref="F2:G2"/>
    <mergeCell ref="D2:E2"/>
    <mergeCell ref="F14:G14"/>
    <mergeCell ref="F21:G21"/>
    <mergeCell ref="D16:E16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9"/>
  <sheetViews>
    <sheetView workbookViewId="0">
      <selection activeCell="K18" sqref="K18"/>
    </sheetView>
  </sheetViews>
  <sheetFormatPr defaultRowHeight="12.75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34" width="2.7109375" style="2" customWidth="1"/>
    <col min="35" max="16384" width="9.140625" style="2"/>
  </cols>
  <sheetData>
    <row r="1" spans="1:35">
      <c r="A1" s="127" t="s">
        <v>0</v>
      </c>
      <c r="B1" s="127"/>
      <c r="D1" s="127" t="s">
        <v>161</v>
      </c>
      <c r="E1" s="127"/>
      <c r="F1" s="127"/>
      <c r="I1" s="127" t="s">
        <v>81</v>
      </c>
      <c r="J1" s="127"/>
      <c r="K1" s="127"/>
      <c r="L1" s="127"/>
      <c r="N1" s="127" t="s">
        <v>5</v>
      </c>
      <c r="O1" s="127"/>
      <c r="P1" s="127"/>
      <c r="Q1" s="127"/>
      <c r="R1" s="127"/>
      <c r="T1" s="127" t="s">
        <v>165</v>
      </c>
      <c r="U1" s="127"/>
      <c r="V1" s="127"/>
      <c r="W1" s="127"/>
      <c r="Y1" s="127" t="s">
        <v>6</v>
      </c>
      <c r="Z1" s="127"/>
      <c r="AA1" s="127"/>
      <c r="AB1" s="127"/>
      <c r="AD1" s="127" t="s">
        <v>117</v>
      </c>
      <c r="AE1" s="127"/>
      <c r="AF1" s="127"/>
      <c r="AG1" s="127"/>
    </row>
    <row r="2" spans="1:35">
      <c r="A2" s="3">
        <v>0</v>
      </c>
      <c r="B2" s="119">
        <v>0</v>
      </c>
      <c r="C2" s="58"/>
      <c r="D2" s="129" t="s">
        <v>160</v>
      </c>
      <c r="E2" s="129"/>
      <c r="F2" s="80" t="s">
        <v>161</v>
      </c>
      <c r="G2" s="58"/>
      <c r="H2" s="80" t="s">
        <v>146</v>
      </c>
      <c r="I2" s="4" t="s">
        <v>7</v>
      </c>
      <c r="J2" s="4" t="s">
        <v>8</v>
      </c>
      <c r="K2" s="127" t="s">
        <v>9</v>
      </c>
      <c r="L2" s="127"/>
      <c r="N2" s="128" t="s">
        <v>119</v>
      </c>
      <c r="O2" s="128"/>
      <c r="P2" s="57" t="s">
        <v>4</v>
      </c>
      <c r="Q2" s="57" t="s">
        <v>145</v>
      </c>
      <c r="R2" s="59" t="s">
        <v>3</v>
      </c>
      <c r="T2" s="127" t="s">
        <v>163</v>
      </c>
      <c r="U2" s="127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  <c r="AI2" s="2" t="s">
        <v>139</v>
      </c>
    </row>
    <row r="3" spans="1:35">
      <c r="A3" s="3">
        <v>4.1666666666666699E-2</v>
      </c>
      <c r="B3" s="119">
        <v>4.1666666666666664E-2</v>
      </c>
      <c r="C3" s="58"/>
      <c r="D3" s="81">
        <v>0.625</v>
      </c>
      <c r="E3" s="81">
        <v>0</v>
      </c>
      <c r="F3" s="82">
        <v>2</v>
      </c>
      <c r="G3" s="81"/>
      <c r="H3" s="129" t="s">
        <v>147</v>
      </c>
      <c r="I3" s="4">
        <v>1</v>
      </c>
      <c r="J3" s="79">
        <v>43105</v>
      </c>
      <c r="K3" s="78">
        <v>43085</v>
      </c>
      <c r="L3" s="78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84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  <c r="AI3" s="2" t="s">
        <v>140</v>
      </c>
    </row>
    <row r="4" spans="1:35">
      <c r="A4" s="3">
        <v>8.3333333333333301E-2</v>
      </c>
      <c r="B4" s="119">
        <v>8.3333333333333301E-2</v>
      </c>
      <c r="C4" s="58"/>
      <c r="D4" s="81">
        <v>0.66666666666666696</v>
      </c>
      <c r="E4" s="81">
        <v>4.1666666666666664E-2</v>
      </c>
      <c r="F4" s="82">
        <v>2</v>
      </c>
      <c r="G4" s="81"/>
      <c r="H4" s="129"/>
      <c r="I4" s="4">
        <v>2</v>
      </c>
      <c r="J4" s="79">
        <v>43112</v>
      </c>
      <c r="K4" s="78">
        <v>43093</v>
      </c>
      <c r="L4" s="78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84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  <c r="AI4" s="2" t="s">
        <v>141</v>
      </c>
    </row>
    <row r="5" spans="1:35">
      <c r="A5" s="3">
        <v>0.125</v>
      </c>
      <c r="B5" s="119">
        <v>0.125</v>
      </c>
      <c r="C5" s="58"/>
      <c r="D5" s="81">
        <v>0.70833333333333304</v>
      </c>
      <c r="E5" s="81">
        <v>8.3333333333333329E-2</v>
      </c>
      <c r="F5" s="82">
        <v>4</v>
      </c>
      <c r="G5" s="81"/>
      <c r="H5" s="129"/>
      <c r="I5" s="4">
        <v>3</v>
      </c>
      <c r="J5" s="79">
        <v>43126</v>
      </c>
      <c r="K5" s="78">
        <v>43107</v>
      </c>
      <c r="L5" s="78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84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5">
      <c r="A6" s="3">
        <v>0.16666666666666699</v>
      </c>
      <c r="B6" s="119">
        <v>0.16666666666666699</v>
      </c>
      <c r="C6" s="58"/>
      <c r="D6" s="81">
        <v>0.75</v>
      </c>
      <c r="E6" s="81">
        <v>0.125</v>
      </c>
      <c r="F6" s="82">
        <v>4</v>
      </c>
      <c r="G6" s="81"/>
      <c r="H6" s="129" t="s">
        <v>148</v>
      </c>
      <c r="I6" s="4">
        <v>4</v>
      </c>
      <c r="J6" s="79">
        <v>43140</v>
      </c>
      <c r="K6" s="78">
        <v>43121</v>
      </c>
      <c r="L6" s="78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5">
      <c r="A7" s="3">
        <v>0.20833333333333301</v>
      </c>
      <c r="B7" s="119">
        <v>0.20833333333333301</v>
      </c>
      <c r="C7" s="58"/>
      <c r="D7" s="81">
        <v>0.79166666666666696</v>
      </c>
      <c r="E7" s="81">
        <v>0.16666666666666699</v>
      </c>
      <c r="F7" s="82">
        <v>5</v>
      </c>
      <c r="G7" s="81"/>
      <c r="H7" s="129"/>
      <c r="I7" s="4">
        <v>5</v>
      </c>
      <c r="J7" s="79">
        <v>43154</v>
      </c>
      <c r="K7" s="78">
        <v>43135</v>
      </c>
      <c r="L7" s="78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128" t="s">
        <v>159</v>
      </c>
      <c r="U7" s="128"/>
      <c r="V7" s="128"/>
      <c r="W7" s="128"/>
      <c r="Y7" s="2" t="s">
        <v>178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5">
      <c r="A8" s="3">
        <v>0.25</v>
      </c>
      <c r="B8" s="119">
        <v>0.25</v>
      </c>
      <c r="C8" s="58"/>
      <c r="D8" s="81">
        <v>0.83333333333333304</v>
      </c>
      <c r="E8" s="81">
        <v>0.20833333333333334</v>
      </c>
      <c r="F8" s="82">
        <v>6</v>
      </c>
      <c r="G8" s="81"/>
      <c r="H8" s="129" t="s">
        <v>149</v>
      </c>
      <c r="I8" s="4">
        <v>6</v>
      </c>
      <c r="J8" s="79">
        <v>43168</v>
      </c>
      <c r="K8" s="78">
        <v>43149</v>
      </c>
      <c r="L8" s="78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127" t="s">
        <v>119</v>
      </c>
      <c r="U8" s="127"/>
      <c r="V8" s="127" t="s">
        <v>118</v>
      </c>
      <c r="W8" s="127"/>
      <c r="Y8" s="2" t="s">
        <v>179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5">
      <c r="A9" s="3">
        <v>0.29166666666666702</v>
      </c>
      <c r="B9" s="119">
        <v>0.29166666666666702</v>
      </c>
      <c r="C9" s="58"/>
      <c r="D9" s="81">
        <v>0.875</v>
      </c>
      <c r="E9" s="81">
        <v>0.25</v>
      </c>
      <c r="F9" s="82">
        <v>7</v>
      </c>
      <c r="G9" s="81"/>
      <c r="H9" s="129"/>
      <c r="I9" s="4">
        <v>7</v>
      </c>
      <c r="J9" s="79">
        <v>43182</v>
      </c>
      <c r="K9" s="78">
        <v>43163</v>
      </c>
      <c r="L9" s="78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180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5">
      <c r="A10" s="3">
        <v>0.33333333333333298</v>
      </c>
      <c r="B10" s="119">
        <v>0.33333333333333298</v>
      </c>
      <c r="C10" s="58"/>
      <c r="D10" s="81">
        <v>0.91666666666666696</v>
      </c>
      <c r="E10" s="81">
        <v>0.29166666666666602</v>
      </c>
      <c r="F10" s="82">
        <v>7</v>
      </c>
      <c r="G10" s="81"/>
      <c r="H10" s="129" t="s">
        <v>150</v>
      </c>
      <c r="I10" s="4">
        <v>8</v>
      </c>
      <c r="J10" s="79">
        <v>43196</v>
      </c>
      <c r="K10" s="78">
        <v>43177</v>
      </c>
      <c r="L10" s="78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5">
      <c r="A11" s="3">
        <v>0.375</v>
      </c>
      <c r="B11" s="119">
        <v>0.375</v>
      </c>
      <c r="C11" s="58"/>
      <c r="D11" s="81">
        <v>0.95833333333333304</v>
      </c>
      <c r="E11" s="81">
        <v>0.33333333333333198</v>
      </c>
      <c r="F11" s="82">
        <v>6</v>
      </c>
      <c r="G11" s="81"/>
      <c r="H11" s="129"/>
      <c r="I11" s="4">
        <v>9</v>
      </c>
      <c r="J11" s="79">
        <v>43210</v>
      </c>
      <c r="K11" s="78">
        <v>43191</v>
      </c>
      <c r="L11" s="78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5">
      <c r="A12" s="3">
        <v>0.41666666666666702</v>
      </c>
      <c r="B12" s="119">
        <v>0.41666666666666702</v>
      </c>
      <c r="C12" s="58"/>
      <c r="D12" s="81">
        <v>0</v>
      </c>
      <c r="E12" s="81">
        <v>0.374999999999999</v>
      </c>
      <c r="F12" s="82">
        <v>5</v>
      </c>
      <c r="G12" s="81"/>
      <c r="H12" s="129" t="s">
        <v>153</v>
      </c>
      <c r="I12" s="4">
        <v>10</v>
      </c>
      <c r="J12" s="79">
        <v>43224</v>
      </c>
      <c r="K12" s="78">
        <v>43205</v>
      </c>
      <c r="L12" s="78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5">
      <c r="A13" s="3">
        <v>0.45833333333333298</v>
      </c>
      <c r="B13" s="119">
        <v>0.45833333333333298</v>
      </c>
      <c r="C13" s="58"/>
      <c r="D13" s="81">
        <v>4.1666666666666664E-2</v>
      </c>
      <c r="E13" s="81">
        <v>0.41666666666666502</v>
      </c>
      <c r="F13" s="82">
        <v>4</v>
      </c>
      <c r="G13" s="81"/>
      <c r="H13" s="129"/>
      <c r="I13" s="4">
        <v>11</v>
      </c>
      <c r="J13" s="79">
        <v>43238</v>
      </c>
      <c r="K13" s="78">
        <v>43219</v>
      </c>
      <c r="L13" s="78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5">
      <c r="A14" s="3">
        <v>0.5</v>
      </c>
      <c r="B14" s="119">
        <v>0.5</v>
      </c>
      <c r="C14" s="58"/>
      <c r="D14" s="81">
        <v>8.3333333333333329E-2</v>
      </c>
      <c r="E14" s="81">
        <v>0.45833333333333098</v>
      </c>
      <c r="F14" s="82">
        <v>4</v>
      </c>
      <c r="G14" s="81"/>
      <c r="H14" s="129" t="s">
        <v>151</v>
      </c>
      <c r="I14" s="4">
        <v>12</v>
      </c>
      <c r="J14" s="79">
        <v>43252</v>
      </c>
      <c r="K14" s="78">
        <v>43233</v>
      </c>
      <c r="L14" s="78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5">
      <c r="A15" s="3">
        <v>0.54166666666666696</v>
      </c>
      <c r="B15" s="119">
        <v>0.54166666666666696</v>
      </c>
      <c r="C15" s="58"/>
      <c r="D15" s="81">
        <v>0.125</v>
      </c>
      <c r="E15" s="81">
        <v>0.499999999999998</v>
      </c>
      <c r="F15" s="82">
        <v>3</v>
      </c>
      <c r="G15" s="81"/>
      <c r="H15" s="129"/>
      <c r="I15" s="4">
        <v>13</v>
      </c>
      <c r="J15" s="79">
        <v>43266</v>
      </c>
      <c r="K15" s="78">
        <v>43247</v>
      </c>
      <c r="L15" s="78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5">
      <c r="A16" s="3">
        <v>0.58333333333333304</v>
      </c>
      <c r="B16" s="119">
        <v>0.58333333333333304</v>
      </c>
      <c r="C16" s="58"/>
      <c r="D16" s="81">
        <v>0.16666666666666699</v>
      </c>
      <c r="E16" s="81">
        <v>0.54166666666666397</v>
      </c>
      <c r="F16" s="82">
        <v>2</v>
      </c>
      <c r="G16" s="81"/>
      <c r="H16" s="129"/>
      <c r="I16" s="4">
        <v>14</v>
      </c>
      <c r="J16" s="79">
        <v>43280</v>
      </c>
      <c r="K16" s="78">
        <v>43261</v>
      </c>
      <c r="L16" s="78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>
      <c r="A17" s="3">
        <v>0.625</v>
      </c>
      <c r="B17" s="119">
        <v>0.625</v>
      </c>
      <c r="C17" s="58"/>
      <c r="D17" s="81">
        <v>0.20833333333333334</v>
      </c>
      <c r="E17" s="81">
        <v>0.58333333333333104</v>
      </c>
      <c r="F17" s="82">
        <v>1</v>
      </c>
      <c r="G17" s="81"/>
      <c r="H17" s="129" t="s">
        <v>152</v>
      </c>
      <c r="I17" s="4">
        <v>15</v>
      </c>
      <c r="J17" s="79">
        <v>43294</v>
      </c>
      <c r="K17" s="78">
        <v>43275</v>
      </c>
      <c r="L17" s="78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>
      <c r="A18" s="3">
        <v>0.66666666666666696</v>
      </c>
      <c r="B18" s="119">
        <v>0.66666666666666696</v>
      </c>
      <c r="C18" s="58"/>
      <c r="D18" s="58"/>
      <c r="E18" s="58"/>
      <c r="F18" s="58"/>
      <c r="G18" s="58"/>
      <c r="H18" s="129"/>
      <c r="I18" s="4">
        <v>16</v>
      </c>
      <c r="J18" s="79">
        <v>43308</v>
      </c>
      <c r="K18" s="78">
        <v>43289</v>
      </c>
      <c r="L18" s="78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>
      <c r="A19" s="3">
        <v>0.70833333333333404</v>
      </c>
      <c r="B19" s="119">
        <v>0.70833333333333404</v>
      </c>
      <c r="C19" s="58"/>
      <c r="D19" s="58"/>
      <c r="E19" s="58"/>
      <c r="F19" s="58"/>
      <c r="G19" s="58"/>
      <c r="H19" s="129" t="s">
        <v>154</v>
      </c>
      <c r="I19" s="4">
        <v>17</v>
      </c>
      <c r="J19" s="79">
        <v>43322</v>
      </c>
      <c r="K19" s="78">
        <v>43303</v>
      </c>
      <c r="L19" s="78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>
      <c r="A20" s="3">
        <v>0.750000000000001</v>
      </c>
      <c r="B20" s="119">
        <v>0.750000000000001</v>
      </c>
      <c r="C20" s="58"/>
      <c r="D20" s="58"/>
      <c r="E20" s="58"/>
      <c r="F20" s="58"/>
      <c r="G20" s="58"/>
      <c r="H20" s="129"/>
      <c r="I20" s="4">
        <v>18</v>
      </c>
      <c r="J20" s="79">
        <v>43336</v>
      </c>
      <c r="K20" s="78">
        <v>43317</v>
      </c>
      <c r="L20" s="78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>
      <c r="A21" s="3">
        <v>0.79166666666666696</v>
      </c>
      <c r="B21" s="119">
        <v>0.79166666666666696</v>
      </c>
      <c r="C21" s="58"/>
      <c r="D21" s="58"/>
      <c r="E21" s="58"/>
      <c r="F21" s="58"/>
      <c r="G21" s="58"/>
      <c r="H21" s="129" t="s">
        <v>155</v>
      </c>
      <c r="I21" s="4">
        <v>19</v>
      </c>
      <c r="J21" s="79">
        <v>43350</v>
      </c>
      <c r="K21" s="78">
        <v>43331</v>
      </c>
      <c r="L21" s="78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>
      <c r="A22" s="3">
        <v>0.83333333333333404</v>
      </c>
      <c r="B22" s="119">
        <v>0.83333333333333404</v>
      </c>
      <c r="C22" s="58"/>
      <c r="D22" s="58"/>
      <c r="E22" s="58"/>
      <c r="F22" s="58"/>
      <c r="G22" s="58"/>
      <c r="H22" s="129"/>
      <c r="I22" s="4">
        <v>20</v>
      </c>
      <c r="J22" s="79">
        <v>43364</v>
      </c>
      <c r="K22" s="78">
        <v>43345</v>
      </c>
      <c r="L22" s="78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>
      <c r="A23" s="3">
        <v>0.875000000000001</v>
      </c>
      <c r="B23" s="119">
        <v>0.875000000000001</v>
      </c>
      <c r="C23" s="58"/>
      <c r="D23" s="58"/>
      <c r="E23" s="58"/>
      <c r="F23" s="58"/>
      <c r="G23" s="58"/>
      <c r="H23" s="129" t="s">
        <v>156</v>
      </c>
      <c r="I23" s="4">
        <v>21</v>
      </c>
      <c r="J23" s="79">
        <v>43378</v>
      </c>
      <c r="K23" s="78">
        <v>43359</v>
      </c>
      <c r="L23" s="78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>
      <c r="A24" s="3">
        <v>0.91666666666666696</v>
      </c>
      <c r="B24" s="119">
        <v>0.91666666666666696</v>
      </c>
      <c r="C24" s="58"/>
      <c r="D24" s="58"/>
      <c r="E24" s="58"/>
      <c r="F24" s="58"/>
      <c r="G24" s="58"/>
      <c r="H24" s="129"/>
      <c r="I24" s="4">
        <v>22</v>
      </c>
      <c r="J24" s="79">
        <v>43392</v>
      </c>
      <c r="K24" s="78">
        <v>43373</v>
      </c>
      <c r="L24" s="78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>
      <c r="A25" s="3">
        <v>0.95833333333333404</v>
      </c>
      <c r="B25" s="119">
        <v>0.95833333333333404</v>
      </c>
      <c r="C25" s="58"/>
      <c r="D25" s="58"/>
      <c r="E25" s="58"/>
      <c r="F25" s="58"/>
      <c r="G25" s="58"/>
      <c r="H25" s="129" t="s">
        <v>157</v>
      </c>
      <c r="I25" s="4">
        <v>23</v>
      </c>
      <c r="J25" s="79">
        <v>43406</v>
      </c>
      <c r="K25" s="78">
        <v>43387</v>
      </c>
      <c r="L25" s="78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>
      <c r="A26" s="3">
        <v>0.99930555555555556</v>
      </c>
      <c r="B26" s="119">
        <v>0.99930555555555556</v>
      </c>
      <c r="H26" s="129"/>
      <c r="I26" s="4">
        <v>24</v>
      </c>
      <c r="J26" s="79">
        <v>43420</v>
      </c>
      <c r="K26" s="78">
        <v>43401</v>
      </c>
      <c r="L26" s="78">
        <v>43414</v>
      </c>
      <c r="O26" s="77"/>
      <c r="P26" s="77"/>
      <c r="Q26" s="77"/>
      <c r="R26" s="77"/>
    </row>
    <row r="27" spans="1:33">
      <c r="A27" s="3"/>
      <c r="H27" s="129"/>
      <c r="I27" s="4">
        <v>25</v>
      </c>
      <c r="J27" s="79">
        <v>43434</v>
      </c>
      <c r="K27" s="78">
        <v>43415</v>
      </c>
      <c r="L27" s="78">
        <v>43428</v>
      </c>
    </row>
    <row r="28" spans="1:33">
      <c r="H28" s="127" t="s">
        <v>158</v>
      </c>
      <c r="I28" s="4">
        <v>26</v>
      </c>
      <c r="J28" s="79">
        <v>43448</v>
      </c>
      <c r="K28" s="78">
        <v>43429</v>
      </c>
      <c r="L28" s="78">
        <v>43442</v>
      </c>
    </row>
    <row r="29" spans="1:33">
      <c r="H29" s="127"/>
      <c r="I29" s="4">
        <v>27</v>
      </c>
      <c r="J29" s="79">
        <v>43462</v>
      </c>
      <c r="K29" s="78">
        <v>43443</v>
      </c>
      <c r="L29" s="78">
        <v>43456</v>
      </c>
    </row>
  </sheetData>
  <mergeCells count="26">
    <mergeCell ref="T8:U8"/>
    <mergeCell ref="V8:W8"/>
    <mergeCell ref="T7:W7"/>
    <mergeCell ref="H23:H24"/>
    <mergeCell ref="H25:H27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AD1:AG1"/>
    <mergeCell ref="T2:U2"/>
    <mergeCell ref="N2:O2"/>
    <mergeCell ref="T1:W1"/>
    <mergeCell ref="N1:R1"/>
    <mergeCell ref="Y1:A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Q33"/>
  <sheetViews>
    <sheetView topLeftCell="A16" workbookViewId="0">
      <selection activeCell="D28" sqref="D28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/>
    <row r="4" spans="1:17" ht="12.75" customHeight="1" thickBot="1">
      <c r="A4" s="133" t="s">
        <v>24</v>
      </c>
      <c r="B4" s="133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138" t="s">
        <v>144</v>
      </c>
      <c r="O4" s="138"/>
      <c r="P4" s="137">
        <v>43280</v>
      </c>
      <c r="Q4" s="137"/>
    </row>
    <row r="5" spans="1:17">
      <c r="A5" s="133" t="s">
        <v>30</v>
      </c>
      <c r="B5" s="133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>
      <c r="A6" s="133" t="s">
        <v>31</v>
      </c>
      <c r="B6" s="133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/>
    <row r="8" spans="1:17" ht="16.5" thickBot="1">
      <c r="A8" s="130" t="s">
        <v>42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2"/>
    </row>
    <row r="9" spans="1:17">
      <c r="A9" s="134" t="s">
        <v>43</v>
      </c>
      <c r="B9" s="134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35" t="s">
        <v>3</v>
      </c>
    </row>
    <row r="10" spans="1:17">
      <c r="A10" s="133" t="s">
        <v>51</v>
      </c>
      <c r="B10" s="133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136"/>
    </row>
    <row r="11" spans="1:17">
      <c r="A11" s="133" t="s">
        <v>52</v>
      </c>
      <c r="B11" s="133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33" t="s">
        <v>53</v>
      </c>
      <c r="B12" s="133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>
      <c r="A13" s="133" t="s">
        <v>54</v>
      </c>
      <c r="B13" s="133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>
      <c r="A14" s="133" t="s">
        <v>56</v>
      </c>
      <c r="B14" s="133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30" t="s">
        <v>143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2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/>
    <row r="25" spans="2:17" ht="16.5" thickBot="1">
      <c r="B25" s="130" t="s">
        <v>142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2"/>
    </row>
    <row r="26" spans="2:17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D70"/>
  <sheetViews>
    <sheetView zoomScale="85" zoomScaleNormal="85" workbookViewId="0">
      <selection activeCell="D56" sqref="D56"/>
    </sheetView>
  </sheetViews>
  <sheetFormatPr defaultColWidth="0" defaultRowHeight="1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>
      <c r="A1" s="51" t="s">
        <v>10</v>
      </c>
      <c r="B1" s="155" t="s">
        <v>11</v>
      </c>
      <c r="C1" s="156"/>
      <c r="D1" s="155" t="s">
        <v>12</v>
      </c>
      <c r="E1" s="156"/>
      <c r="F1" s="156"/>
      <c r="G1" s="10" t="s">
        <v>13</v>
      </c>
      <c r="H1" s="155" t="s">
        <v>14</v>
      </c>
      <c r="I1" s="156"/>
      <c r="J1" s="155" t="s">
        <v>15</v>
      </c>
      <c r="K1" s="159"/>
      <c r="L1" s="155" t="s">
        <v>16</v>
      </c>
      <c r="M1" s="159"/>
      <c r="N1" s="155" t="s">
        <v>17</v>
      </c>
      <c r="O1" s="159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>
      <c r="A2" s="52" t="s">
        <v>18</v>
      </c>
      <c r="B2" s="157">
        <v>4615652</v>
      </c>
      <c r="C2" s="158"/>
      <c r="D2" s="157" t="s">
        <v>19</v>
      </c>
      <c r="E2" s="158"/>
      <c r="F2" s="158"/>
      <c r="G2" s="11" t="s">
        <v>20</v>
      </c>
      <c r="H2" s="157" t="s">
        <v>21</v>
      </c>
      <c r="I2" s="158"/>
      <c r="J2" s="157" t="s">
        <v>22</v>
      </c>
      <c r="K2" s="160"/>
      <c r="L2" s="161">
        <v>43274</v>
      </c>
      <c r="M2" s="162"/>
      <c r="N2" s="157" t="s">
        <v>23</v>
      </c>
      <c r="O2" s="160"/>
      <c r="P2" s="11"/>
      <c r="AD2" s="32"/>
    </row>
    <row r="3" spans="1:30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141"/>
      <c r="J5" s="141"/>
      <c r="K5" s="141"/>
      <c r="L5" s="15" t="s">
        <v>35</v>
      </c>
      <c r="M5" s="16">
        <v>43276.295925925922</v>
      </c>
      <c r="AD5" s="32"/>
    </row>
    <row r="6" spans="1:30" ht="15.75" thickBot="1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141"/>
      <c r="J6" s="141"/>
      <c r="K6" s="141"/>
      <c r="L6" s="15" t="s">
        <v>36</v>
      </c>
      <c r="M6" s="16">
        <v>43276.295925925922</v>
      </c>
      <c r="AD6" s="32"/>
    </row>
    <row r="7" spans="1:30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141"/>
      <c r="J7" s="141"/>
      <c r="K7" s="141"/>
      <c r="L7" s="142"/>
      <c r="M7" s="142"/>
      <c r="N7" s="142"/>
      <c r="O7" s="142"/>
      <c r="P7" s="142"/>
      <c r="AD7" s="32"/>
    </row>
    <row r="8" spans="1:30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141"/>
      <c r="H10" s="141"/>
      <c r="I10" s="141"/>
      <c r="J10" s="141"/>
      <c r="K10" s="143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141"/>
      <c r="H11" s="141"/>
      <c r="I11" s="141"/>
      <c r="J11" s="141"/>
      <c r="K11" s="143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141"/>
      <c r="H12" s="141"/>
      <c r="I12" s="141"/>
      <c r="J12" s="141"/>
      <c r="K12" s="143"/>
      <c r="L12" s="17" t="s">
        <v>41</v>
      </c>
      <c r="M12" s="12">
        <v>0</v>
      </c>
      <c r="N12" s="141"/>
      <c r="O12" s="141"/>
      <c r="P12" s="141"/>
      <c r="AD12" s="32"/>
    </row>
    <row r="13" spans="1:30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>
      <c r="A15" s="147" t="s">
        <v>42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>
      <c r="A33" s="21" t="s">
        <v>65</v>
      </c>
      <c r="B33" s="139" t="s">
        <v>66</v>
      </c>
      <c r="C33" s="139" t="s">
        <v>66</v>
      </c>
      <c r="D33" s="139" t="s">
        <v>66</v>
      </c>
      <c r="E33" s="139" t="s">
        <v>66</v>
      </c>
      <c r="F33" s="139" t="s">
        <v>66</v>
      </c>
      <c r="G33" s="139" t="s">
        <v>66</v>
      </c>
      <c r="H33" s="139" t="s">
        <v>66</v>
      </c>
      <c r="I33" s="139" t="s">
        <v>66</v>
      </c>
      <c r="J33" s="139" t="s">
        <v>66</v>
      </c>
      <c r="K33" s="139" t="s">
        <v>66</v>
      </c>
      <c r="L33" s="139" t="s">
        <v>66</v>
      </c>
      <c r="M33" s="139" t="s">
        <v>66</v>
      </c>
      <c r="N33" s="139" t="s">
        <v>66</v>
      </c>
      <c r="O33" s="139" t="s">
        <v>66</v>
      </c>
      <c r="P33" s="144"/>
    </row>
    <row r="34" spans="1:30" ht="15.75" thickBot="1">
      <c r="A34" s="22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4"/>
    </row>
    <row r="35" spans="1:30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>
      <c r="A37" s="145" t="s">
        <v>67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>
      <c r="A45" s="21" t="s">
        <v>71</v>
      </c>
      <c r="B45" s="33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3"/>
    </row>
    <row r="46" spans="1:30" ht="15.75" thickBot="1">
      <c r="A46" s="22" t="s">
        <v>72</v>
      </c>
      <c r="B46" s="33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3"/>
    </row>
    <row r="47" spans="1:30" ht="15.75" thickBot="1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>
      <c r="A53" s="145" t="s">
        <v>77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>
      <c r="A56" s="23" t="s">
        <v>78</v>
      </c>
      <c r="B56" s="149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52"/>
      <c r="I56" s="149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52"/>
      <c r="AD56" s="32"/>
    </row>
    <row r="57" spans="1:30" ht="15.75" thickBot="1">
      <c r="A57" s="23" t="s">
        <v>79</v>
      </c>
      <c r="B57" s="150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53"/>
      <c r="I57" s="150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53"/>
      <c r="AD57" s="32"/>
    </row>
    <row r="58" spans="1:30" ht="15.75" thickBot="1">
      <c r="A58" s="23" t="s">
        <v>78</v>
      </c>
      <c r="B58" s="150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53"/>
      <c r="I58" s="150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53"/>
      <c r="AD58" s="32"/>
    </row>
    <row r="59" spans="1:30" ht="15.75" thickBot="1">
      <c r="A59" s="23" t="s">
        <v>79</v>
      </c>
      <c r="B59" s="150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53"/>
      <c r="I59" s="150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53"/>
      <c r="AD59" s="32"/>
    </row>
    <row r="60" spans="1:30" ht="15.75" thickBot="1">
      <c r="A60" s="23" t="s">
        <v>78</v>
      </c>
      <c r="B60" s="150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53"/>
      <c r="I60" s="150"/>
      <c r="J60" s="27"/>
      <c r="K60" s="27"/>
      <c r="L60" s="27"/>
      <c r="M60" s="27"/>
      <c r="N60" s="27"/>
      <c r="O60" s="153"/>
      <c r="AD60" s="32"/>
    </row>
    <row r="61" spans="1:30" ht="15.75" thickBot="1">
      <c r="A61" s="23" t="s">
        <v>79</v>
      </c>
      <c r="B61" s="151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54"/>
      <c r="I61" s="151"/>
      <c r="J61" s="28"/>
      <c r="K61" s="28"/>
      <c r="L61" s="28"/>
      <c r="M61" s="28"/>
      <c r="N61" s="28"/>
      <c r="O61" s="154"/>
      <c r="AD61" s="32"/>
    </row>
    <row r="62" spans="1:30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>
      <c r="A64" s="145" t="s">
        <v>80</v>
      </c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J1:K1"/>
    <mergeCell ref="J2:K2"/>
    <mergeCell ref="L1:M1"/>
    <mergeCell ref="L2:M2"/>
    <mergeCell ref="N1:O1"/>
    <mergeCell ref="N2:O2"/>
    <mergeCell ref="B1:C1"/>
    <mergeCell ref="B2:C2"/>
    <mergeCell ref="D1:F1"/>
    <mergeCell ref="D2:F2"/>
    <mergeCell ref="H1:I1"/>
    <mergeCell ref="H2:I2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I45:I46"/>
    <mergeCell ref="J45:J46"/>
    <mergeCell ref="K45:K46"/>
    <mergeCell ref="C45:C46"/>
    <mergeCell ref="D45:D46"/>
    <mergeCell ref="E45:E46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B33:B34"/>
    <mergeCell ref="H33:H34"/>
    <mergeCell ref="I5:K5"/>
    <mergeCell ref="I6:K6"/>
    <mergeCell ref="I7:K7"/>
  </mergeCells>
  <hyperlinks>
    <hyperlink ref="A24" r:id="rId1" display="javascript:;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Q34"/>
  <sheetViews>
    <sheetView workbookViewId="0">
      <selection activeCell="C10" sqref="C10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>
      <c r="A4" s="163" t="s">
        <v>24</v>
      </c>
      <c r="B4" s="163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>
      <c r="A5" s="163" t="s">
        <v>30</v>
      </c>
      <c r="B5" s="163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>
      <c r="A6" s="163" t="s">
        <v>31</v>
      </c>
      <c r="B6" s="163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/>
    <row r="8" spans="1:17" ht="16.5" thickBot="1">
      <c r="A8" s="130" t="s">
        <v>42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2"/>
    </row>
    <row r="9" spans="1:17">
      <c r="A9" s="134" t="s">
        <v>43</v>
      </c>
      <c r="B9" s="134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35" t="s">
        <v>3</v>
      </c>
    </row>
    <row r="10" spans="1:17">
      <c r="A10" s="133" t="s">
        <v>51</v>
      </c>
      <c r="B10" s="133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136"/>
    </row>
    <row r="11" spans="1:17">
      <c r="A11" s="133" t="s">
        <v>52</v>
      </c>
      <c r="B11" s="133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33" t="s">
        <v>53</v>
      </c>
      <c r="B12" s="133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>
      <c r="A13" s="133" t="s">
        <v>54</v>
      </c>
      <c r="B13" s="133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>
      <c r="A14" s="133" t="s">
        <v>56</v>
      </c>
      <c r="B14" s="133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30" t="s">
        <v>143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2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/>
    <row r="26" spans="2:17" ht="16.5" thickBot="1">
      <c r="B26" s="130" t="s">
        <v>142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2"/>
    </row>
    <row r="27" spans="2:17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A8:Q8"/>
    <mergeCell ref="B16:Q16"/>
    <mergeCell ref="A4:B4"/>
    <mergeCell ref="A5:B5"/>
    <mergeCell ref="A6:B6"/>
    <mergeCell ref="A9:B9"/>
    <mergeCell ref="A10:B10"/>
    <mergeCell ref="A11:B11"/>
    <mergeCell ref="B26:Q26"/>
    <mergeCell ref="A12:B12"/>
    <mergeCell ref="A13:B13"/>
    <mergeCell ref="A14:B14"/>
    <mergeCell ref="Q9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4"/>
  <sheetViews>
    <sheetView topLeftCell="A34" workbookViewId="0">
      <selection activeCell="B7" sqref="B7"/>
    </sheetView>
  </sheetViews>
  <sheetFormatPr defaultRowHeight="15"/>
  <sheetData>
    <row r="1" spans="1:26" ht="58.5" thickBot="1">
      <c r="A1" s="155" t="s">
        <v>10</v>
      </c>
      <c r="B1" s="156"/>
      <c r="C1" s="156"/>
      <c r="D1" s="156"/>
      <c r="E1" s="156"/>
      <c r="F1" s="159"/>
      <c r="G1" s="10" t="s">
        <v>11</v>
      </c>
      <c r="H1" s="155" t="s">
        <v>12</v>
      </c>
      <c r="I1" s="156"/>
      <c r="J1" s="156"/>
      <c r="K1" s="156"/>
      <c r="L1" s="159"/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30"/>
      <c r="S1" s="30"/>
      <c r="T1" s="30"/>
      <c r="U1" s="30"/>
      <c r="V1" s="30"/>
      <c r="W1" s="30"/>
      <c r="X1" s="30"/>
      <c r="Y1" s="30"/>
      <c r="Z1" s="31"/>
    </row>
    <row r="2" spans="1:26" ht="44.25" thickBot="1">
      <c r="A2" s="157" t="s">
        <v>18</v>
      </c>
      <c r="B2" s="158"/>
      <c r="C2" s="158"/>
      <c r="D2" s="158"/>
      <c r="E2" s="158"/>
      <c r="F2" s="160"/>
      <c r="G2" s="11">
        <v>4615652</v>
      </c>
      <c r="H2" s="157" t="s">
        <v>19</v>
      </c>
      <c r="I2" s="158"/>
      <c r="J2" s="158"/>
      <c r="K2" s="158"/>
      <c r="L2" s="160"/>
      <c r="M2" s="11" t="s">
        <v>20</v>
      </c>
      <c r="N2" s="11" t="s">
        <v>21</v>
      </c>
      <c r="O2" s="11" t="s">
        <v>22</v>
      </c>
      <c r="P2" s="99">
        <v>43288</v>
      </c>
      <c r="Q2" s="11" t="s">
        <v>23</v>
      </c>
      <c r="Z2" s="32"/>
    </row>
    <row r="3" spans="1:26">
      <c r="A3" s="173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5"/>
    </row>
    <row r="4" spans="1:26" ht="15.75" thickBo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7"/>
    </row>
    <row r="5" spans="1:26" ht="23.25" thickBot="1">
      <c r="A5" s="17" t="s">
        <v>24</v>
      </c>
      <c r="B5" s="97" t="s">
        <v>25</v>
      </c>
      <c r="C5" s="97" t="s">
        <v>26</v>
      </c>
      <c r="D5" s="97" t="s">
        <v>27</v>
      </c>
      <c r="E5" s="97" t="s">
        <v>28</v>
      </c>
      <c r="F5" s="97" t="s">
        <v>29</v>
      </c>
      <c r="G5" s="143"/>
      <c r="H5" s="17" t="s">
        <v>37</v>
      </c>
      <c r="I5" s="97"/>
      <c r="J5" s="17" t="s">
        <v>38</v>
      </c>
      <c r="K5" s="97">
        <v>0</v>
      </c>
      <c r="L5" s="97"/>
      <c r="Z5" s="32"/>
    </row>
    <row r="6" spans="1:26" ht="15.75" thickBot="1">
      <c r="A6" s="17" t="s">
        <v>30</v>
      </c>
      <c r="B6" s="97">
        <v>12</v>
      </c>
      <c r="C6" s="97"/>
      <c r="D6" s="97">
        <v>16</v>
      </c>
      <c r="E6" s="97">
        <v>4</v>
      </c>
      <c r="F6" s="97">
        <v>32</v>
      </c>
      <c r="G6" s="143"/>
      <c r="H6" s="17" t="s">
        <v>39</v>
      </c>
      <c r="I6" s="97"/>
      <c r="J6" s="17" t="s">
        <v>40</v>
      </c>
      <c r="K6" s="97">
        <v>13.33</v>
      </c>
      <c r="L6" s="97"/>
      <c r="Z6" s="32"/>
    </row>
    <row r="7" spans="1:26" ht="15.75" thickBot="1">
      <c r="A7" s="17" t="s">
        <v>31</v>
      </c>
      <c r="B7" s="97"/>
      <c r="C7" s="97"/>
      <c r="D7" s="97"/>
      <c r="E7" s="97"/>
      <c r="F7" s="97"/>
      <c r="G7" s="143"/>
      <c r="H7" s="17" t="s">
        <v>41</v>
      </c>
      <c r="I7" s="97"/>
      <c r="J7" s="141"/>
      <c r="K7" s="141"/>
      <c r="L7" s="141"/>
      <c r="Z7" s="32"/>
    </row>
    <row r="8" spans="1:26">
      <c r="A8" s="171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43"/>
    </row>
    <row r="9" spans="1:26">
      <c r="A9" s="173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5"/>
    </row>
    <row r="10" spans="1:26">
      <c r="A10" s="185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7"/>
    </row>
    <row r="11" spans="1:26" ht="18" customHeight="1">
      <c r="A11" s="147" t="s">
        <v>42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88"/>
    </row>
    <row r="12" spans="1:26" ht="15.75" thickBot="1">
      <c r="A12" s="171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43"/>
    </row>
    <row r="13" spans="1:26" ht="15.75" thickBot="1">
      <c r="A13" s="171"/>
      <c r="B13" s="172"/>
      <c r="C13" s="172"/>
      <c r="D13" s="172"/>
      <c r="E13" s="172"/>
      <c r="F13" s="172"/>
      <c r="G13" s="172"/>
      <c r="H13" s="172"/>
      <c r="I13" s="172"/>
      <c r="J13" s="143"/>
      <c r="K13" s="17" t="s">
        <v>43</v>
      </c>
      <c r="L13" s="97" t="s">
        <v>44</v>
      </c>
      <c r="M13" s="97" t="s">
        <v>45</v>
      </c>
      <c r="N13" s="97" t="s">
        <v>46</v>
      </c>
      <c r="O13" s="97" t="s">
        <v>47</v>
      </c>
      <c r="P13" s="97" t="s">
        <v>48</v>
      </c>
      <c r="Q13" s="97" t="s">
        <v>49</v>
      </c>
      <c r="R13" s="97" t="s">
        <v>50</v>
      </c>
      <c r="S13" s="97" t="s">
        <v>44</v>
      </c>
      <c r="T13" s="97" t="s">
        <v>45</v>
      </c>
      <c r="U13" s="97" t="s">
        <v>46</v>
      </c>
      <c r="V13" s="97" t="s">
        <v>47</v>
      </c>
      <c r="W13" s="97" t="s">
        <v>48</v>
      </c>
      <c r="X13" s="97" t="s">
        <v>49</v>
      </c>
      <c r="Y13" s="97" t="s">
        <v>50</v>
      </c>
      <c r="Z13" s="98"/>
    </row>
    <row r="14" spans="1:26" ht="15.75" thickBot="1">
      <c r="A14" s="171"/>
      <c r="B14" s="172"/>
      <c r="C14" s="172"/>
      <c r="D14" s="172"/>
      <c r="E14" s="172"/>
      <c r="F14" s="172"/>
      <c r="G14" s="172"/>
      <c r="H14" s="172"/>
      <c r="I14" s="172"/>
      <c r="J14" s="143"/>
      <c r="K14" s="17" t="s">
        <v>51</v>
      </c>
      <c r="L14" s="18">
        <v>43275</v>
      </c>
      <c r="M14" s="18">
        <v>43276</v>
      </c>
      <c r="N14" s="18">
        <v>43277</v>
      </c>
      <c r="O14" s="18">
        <v>43278</v>
      </c>
      <c r="P14" s="18">
        <v>43279</v>
      </c>
      <c r="Q14" s="18">
        <v>43280</v>
      </c>
      <c r="R14" s="18">
        <v>43281</v>
      </c>
      <c r="S14" s="18">
        <v>43282</v>
      </c>
      <c r="T14" s="18">
        <v>43283</v>
      </c>
      <c r="U14" s="18">
        <v>43284</v>
      </c>
      <c r="V14" s="18">
        <v>43285</v>
      </c>
      <c r="W14" s="18">
        <v>43286</v>
      </c>
      <c r="X14" s="18">
        <v>43287</v>
      </c>
      <c r="Y14" s="18">
        <v>43288</v>
      </c>
      <c r="Z14" s="35" t="s">
        <v>29</v>
      </c>
    </row>
    <row r="15" spans="1:26" ht="15.75" thickBot="1">
      <c r="A15" s="171"/>
      <c r="B15" s="172"/>
      <c r="C15" s="172"/>
      <c r="D15" s="172"/>
      <c r="E15" s="172"/>
      <c r="F15" s="172"/>
      <c r="G15" s="172"/>
      <c r="H15" s="172"/>
      <c r="I15" s="172"/>
      <c r="J15" s="143"/>
      <c r="K15" s="17" t="s">
        <v>52</v>
      </c>
      <c r="L15" s="97">
        <v>8</v>
      </c>
      <c r="M15" s="97">
        <v>8</v>
      </c>
      <c r="N15" s="97">
        <v>8</v>
      </c>
      <c r="O15" s="97">
        <v>8</v>
      </c>
      <c r="P15" s="97">
        <v>8</v>
      </c>
      <c r="Q15" s="97">
        <v>8</v>
      </c>
      <c r="R15" s="97">
        <v>8</v>
      </c>
      <c r="S15" s="97">
        <v>8</v>
      </c>
      <c r="T15" s="97">
        <v>8</v>
      </c>
      <c r="U15" s="97">
        <v>8</v>
      </c>
      <c r="V15" s="97">
        <v>8</v>
      </c>
      <c r="W15" s="97">
        <v>8</v>
      </c>
      <c r="X15" s="97">
        <v>8</v>
      </c>
      <c r="Y15" s="97">
        <v>8</v>
      </c>
      <c r="Z15" s="98"/>
    </row>
    <row r="16" spans="1:26" ht="15.75" thickBot="1">
      <c r="A16" s="171"/>
      <c r="B16" s="172"/>
      <c r="C16" s="172"/>
      <c r="D16" s="172"/>
      <c r="E16" s="172"/>
      <c r="F16" s="172"/>
      <c r="G16" s="172"/>
      <c r="H16" s="172"/>
      <c r="I16" s="172"/>
      <c r="J16" s="143"/>
      <c r="K16" s="17" t="s">
        <v>53</v>
      </c>
      <c r="L16" s="97"/>
      <c r="M16" s="97"/>
      <c r="N16" s="97">
        <v>8</v>
      </c>
      <c r="O16" s="97">
        <v>8</v>
      </c>
      <c r="P16" s="97">
        <v>8</v>
      </c>
      <c r="Q16" s="97">
        <v>8</v>
      </c>
      <c r="R16" s="97"/>
      <c r="S16" s="97"/>
      <c r="T16" s="97"/>
      <c r="U16" s="97"/>
      <c r="V16" s="97"/>
      <c r="W16" s="97"/>
      <c r="X16" s="97"/>
      <c r="Y16" s="97"/>
      <c r="Z16" s="98"/>
    </row>
    <row r="17" spans="1:26" ht="15.75" thickBot="1">
      <c r="A17" s="171"/>
      <c r="B17" s="172"/>
      <c r="C17" s="172"/>
      <c r="D17" s="172"/>
      <c r="E17" s="172"/>
      <c r="F17" s="172"/>
      <c r="G17" s="172"/>
      <c r="H17" s="172"/>
      <c r="I17" s="172"/>
      <c r="J17" s="143"/>
      <c r="K17" s="17" t="s">
        <v>54</v>
      </c>
      <c r="L17" s="97"/>
      <c r="M17" s="97"/>
      <c r="N17" s="97">
        <v>8</v>
      </c>
      <c r="O17" s="97">
        <v>8</v>
      </c>
      <c r="P17" s="97">
        <v>8</v>
      </c>
      <c r="Q17" s="97">
        <v>8</v>
      </c>
      <c r="R17" s="97"/>
      <c r="S17" s="97"/>
      <c r="T17" s="97"/>
      <c r="U17" s="97"/>
      <c r="V17" s="97"/>
      <c r="W17" s="97"/>
      <c r="X17" s="97"/>
      <c r="Y17" s="97"/>
      <c r="Z17" s="98"/>
    </row>
    <row r="18" spans="1:26" ht="15.75" thickBot="1">
      <c r="A18" s="171"/>
      <c r="B18" s="172"/>
      <c r="C18" s="172"/>
      <c r="D18" s="172"/>
      <c r="E18" s="172"/>
      <c r="F18" s="172"/>
      <c r="G18" s="172"/>
      <c r="H18" s="172"/>
      <c r="I18" s="172"/>
      <c r="J18" s="143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2"/>
    </row>
    <row r="19" spans="1:26" ht="15.75" thickBot="1">
      <c r="A19" s="171"/>
      <c r="B19" s="172"/>
      <c r="C19" s="172"/>
      <c r="D19" s="172"/>
      <c r="E19" s="172"/>
      <c r="F19" s="172"/>
      <c r="G19" s="172"/>
      <c r="H19" s="172"/>
      <c r="I19" s="172"/>
      <c r="J19" s="143"/>
      <c r="K19" s="17" t="s">
        <v>55</v>
      </c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</row>
    <row r="20" spans="1:26" ht="15.75" thickBot="1">
      <c r="A20" s="171"/>
      <c r="B20" s="172"/>
      <c r="C20" s="172"/>
      <c r="D20" s="172"/>
      <c r="E20" s="172"/>
      <c r="F20" s="172"/>
      <c r="G20" s="172"/>
      <c r="H20" s="172"/>
      <c r="I20" s="172"/>
      <c r="J20" s="143"/>
      <c r="K20" s="20" t="s">
        <v>56</v>
      </c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</row>
    <row r="21" spans="1:26" ht="15.75" thickBot="1">
      <c r="A21" s="171"/>
      <c r="B21" s="172"/>
      <c r="C21" s="172"/>
      <c r="D21" s="172"/>
      <c r="E21" s="172"/>
      <c r="F21" s="172"/>
      <c r="G21" s="172"/>
      <c r="H21" s="172"/>
      <c r="I21" s="172"/>
      <c r="J21" s="143"/>
      <c r="K21" s="17" t="s">
        <v>57</v>
      </c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32"/>
    </row>
    <row r="22" spans="1:26" ht="15.75" thickBot="1">
      <c r="A22" s="171"/>
      <c r="B22" s="172"/>
      <c r="C22" s="172"/>
      <c r="D22" s="172"/>
      <c r="E22" s="172"/>
      <c r="F22" s="172"/>
      <c r="G22" s="172"/>
      <c r="H22" s="172"/>
      <c r="I22" s="172"/>
      <c r="J22" s="143"/>
      <c r="K22" s="17" t="s">
        <v>58</v>
      </c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32"/>
    </row>
    <row r="23" spans="1:26" ht="15.75" thickBot="1">
      <c r="A23" s="171"/>
      <c r="B23" s="172"/>
      <c r="C23" s="172"/>
      <c r="D23" s="172"/>
      <c r="E23" s="172"/>
      <c r="F23" s="172"/>
      <c r="G23" s="172"/>
      <c r="H23" s="172"/>
      <c r="I23" s="172"/>
      <c r="J23" s="143"/>
      <c r="K23" s="17" t="s">
        <v>59</v>
      </c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32"/>
    </row>
    <row r="24" spans="1:26" ht="15.75" thickBot="1">
      <c r="A24" s="171"/>
      <c r="B24" s="172"/>
      <c r="C24" s="172"/>
      <c r="D24" s="172"/>
      <c r="E24" s="172"/>
      <c r="F24" s="172"/>
      <c r="G24" s="172"/>
      <c r="H24" s="172"/>
      <c r="I24" s="172"/>
      <c r="J24" s="143"/>
      <c r="K24" s="17" t="s">
        <v>60</v>
      </c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32"/>
    </row>
    <row r="25" spans="1:26" ht="15.75" thickBot="1">
      <c r="A25" s="171"/>
      <c r="B25" s="172"/>
      <c r="C25" s="172"/>
      <c r="D25" s="172"/>
      <c r="E25" s="172"/>
      <c r="F25" s="172"/>
      <c r="G25" s="172"/>
      <c r="H25" s="172"/>
      <c r="I25" s="172"/>
      <c r="J25" s="143"/>
      <c r="K25" s="17" t="s">
        <v>61</v>
      </c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32"/>
    </row>
    <row r="26" spans="1:26" ht="15.75" thickBot="1">
      <c r="A26" s="171"/>
      <c r="B26" s="172"/>
      <c r="C26" s="172"/>
      <c r="D26" s="172"/>
      <c r="E26" s="172"/>
      <c r="F26" s="172"/>
      <c r="G26" s="172"/>
      <c r="H26" s="172"/>
      <c r="I26" s="172"/>
      <c r="J26" s="143"/>
      <c r="K26" s="17" t="s">
        <v>62</v>
      </c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32"/>
    </row>
    <row r="27" spans="1:26" ht="15.75" thickBot="1">
      <c r="A27" s="171"/>
      <c r="B27" s="172"/>
      <c r="C27" s="172"/>
      <c r="D27" s="172"/>
      <c r="E27" s="172"/>
      <c r="F27" s="172"/>
      <c r="G27" s="172"/>
      <c r="H27" s="172"/>
      <c r="I27" s="172"/>
      <c r="J27" s="143"/>
      <c r="K27" s="17" t="s">
        <v>63</v>
      </c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32"/>
    </row>
    <row r="28" spans="1:26" ht="15.75" thickBot="1">
      <c r="A28" s="171"/>
      <c r="B28" s="172"/>
      <c r="C28" s="172"/>
      <c r="D28" s="172"/>
      <c r="E28" s="172"/>
      <c r="F28" s="172"/>
      <c r="G28" s="172"/>
      <c r="H28" s="172"/>
      <c r="I28" s="172"/>
      <c r="J28" s="143"/>
      <c r="K28" s="17" t="s">
        <v>64</v>
      </c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8"/>
    </row>
    <row r="29" spans="1:26">
      <c r="A29" s="171"/>
      <c r="B29" s="172"/>
      <c r="C29" s="172"/>
      <c r="D29" s="172"/>
      <c r="E29" s="172"/>
      <c r="F29" s="172"/>
      <c r="G29" s="172"/>
      <c r="H29" s="172"/>
      <c r="I29" s="172"/>
      <c r="J29" s="143"/>
      <c r="K29" s="183" t="s">
        <v>65</v>
      </c>
      <c r="L29" s="139" t="s">
        <v>66</v>
      </c>
      <c r="M29" s="139" t="s">
        <v>66</v>
      </c>
      <c r="N29" s="139" t="s">
        <v>66</v>
      </c>
      <c r="O29" s="139" t="s">
        <v>66</v>
      </c>
      <c r="P29" s="139" t="s">
        <v>66</v>
      </c>
      <c r="Q29" s="139" t="s">
        <v>66</v>
      </c>
      <c r="R29" s="139" t="s">
        <v>66</v>
      </c>
      <c r="S29" s="139" t="s">
        <v>66</v>
      </c>
      <c r="T29" s="139" t="s">
        <v>66</v>
      </c>
      <c r="U29" s="139" t="s">
        <v>66</v>
      </c>
      <c r="V29" s="139" t="s">
        <v>66</v>
      </c>
      <c r="W29" s="139" t="s">
        <v>66</v>
      </c>
      <c r="X29" s="139" t="s">
        <v>66</v>
      </c>
      <c r="Y29" s="139" t="s">
        <v>66</v>
      </c>
      <c r="Z29" s="144"/>
    </row>
    <row r="30" spans="1:26" ht="15.75" thickBot="1">
      <c r="A30" s="171"/>
      <c r="B30" s="172"/>
      <c r="C30" s="172"/>
      <c r="D30" s="172"/>
      <c r="E30" s="172"/>
      <c r="F30" s="172"/>
      <c r="G30" s="172"/>
      <c r="H30" s="172"/>
      <c r="I30" s="172"/>
      <c r="J30" s="143"/>
      <c r="K30" s="184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4"/>
    </row>
    <row r="31" spans="1:26">
      <c r="A31" s="173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5"/>
    </row>
    <row r="32" spans="1:26" ht="15.75" thickBot="1">
      <c r="A32" s="176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8"/>
    </row>
    <row r="33" spans="1:26" ht="18.75" thickBot="1">
      <c r="A33" s="145" t="s">
        <v>67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67"/>
    </row>
    <row r="34" spans="1:26" ht="15.75" thickBot="1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2"/>
    </row>
    <row r="35" spans="1:26" ht="15.75" thickBot="1">
      <c r="A35" s="168"/>
      <c r="B35" s="169"/>
      <c r="C35" s="169"/>
      <c r="D35" s="169"/>
      <c r="E35" s="169"/>
      <c r="F35" s="169"/>
      <c r="G35" s="169"/>
      <c r="H35" s="169"/>
      <c r="I35" s="169"/>
      <c r="J35" s="170"/>
      <c r="K35" s="17" t="s">
        <v>43</v>
      </c>
      <c r="L35" s="97" t="s">
        <v>44</v>
      </c>
      <c r="M35" s="97" t="s">
        <v>45</v>
      </c>
      <c r="N35" s="97" t="s">
        <v>46</v>
      </c>
      <c r="O35" s="97" t="s">
        <v>47</v>
      </c>
      <c r="P35" s="97" t="s">
        <v>48</v>
      </c>
      <c r="Q35" s="97" t="s">
        <v>49</v>
      </c>
      <c r="R35" s="97" t="s">
        <v>50</v>
      </c>
      <c r="S35" s="97" t="s">
        <v>44</v>
      </c>
      <c r="T35" s="97" t="s">
        <v>45</v>
      </c>
      <c r="U35" s="97" t="s">
        <v>46</v>
      </c>
      <c r="V35" s="97" t="s">
        <v>47</v>
      </c>
      <c r="W35" s="97" t="s">
        <v>48</v>
      </c>
      <c r="X35" s="97" t="s">
        <v>49</v>
      </c>
      <c r="Y35" s="97" t="s">
        <v>50</v>
      </c>
      <c r="Z35" s="98"/>
    </row>
    <row r="36" spans="1:26" ht="15.75" thickBot="1">
      <c r="A36" s="171"/>
      <c r="B36" s="172"/>
      <c r="C36" s="172"/>
      <c r="D36" s="172"/>
      <c r="E36" s="172"/>
      <c r="F36" s="172"/>
      <c r="G36" s="172"/>
      <c r="H36" s="172"/>
      <c r="I36" s="172"/>
      <c r="J36" s="143"/>
      <c r="K36" s="17" t="s">
        <v>51</v>
      </c>
      <c r="L36" s="18">
        <v>43275</v>
      </c>
      <c r="M36" s="18">
        <v>43276</v>
      </c>
      <c r="N36" s="18">
        <v>43277</v>
      </c>
      <c r="O36" s="18">
        <v>43278</v>
      </c>
      <c r="P36" s="18">
        <v>43279</v>
      </c>
      <c r="Q36" s="18">
        <v>43280</v>
      </c>
      <c r="R36" s="18">
        <v>43281</v>
      </c>
      <c r="S36" s="18">
        <v>43282</v>
      </c>
      <c r="T36" s="18">
        <v>43283</v>
      </c>
      <c r="U36" s="18">
        <v>43284</v>
      </c>
      <c r="V36" s="18">
        <v>43285</v>
      </c>
      <c r="W36" s="18">
        <v>43286</v>
      </c>
      <c r="X36" s="18">
        <v>43287</v>
      </c>
      <c r="Y36" s="18">
        <v>43288</v>
      </c>
      <c r="Z36" s="35" t="s">
        <v>29</v>
      </c>
    </row>
    <row r="37" spans="1:26" ht="15.75" thickBot="1">
      <c r="A37" s="171"/>
      <c r="B37" s="172"/>
      <c r="C37" s="172"/>
      <c r="D37" s="172"/>
      <c r="E37" s="172"/>
      <c r="F37" s="172"/>
      <c r="G37" s="172"/>
      <c r="H37" s="172"/>
      <c r="I37" s="172"/>
      <c r="J37" s="143"/>
      <c r="K37" s="17" t="s">
        <v>68</v>
      </c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8"/>
    </row>
    <row r="38" spans="1:26" ht="15.75" thickBot="1">
      <c r="A38" s="171"/>
      <c r="B38" s="172"/>
      <c r="C38" s="172"/>
      <c r="D38" s="172"/>
      <c r="E38" s="172"/>
      <c r="F38" s="172"/>
      <c r="G38" s="172"/>
      <c r="H38" s="172"/>
      <c r="I38" s="172"/>
      <c r="J38" s="143"/>
      <c r="K38" s="17" t="s">
        <v>69</v>
      </c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8"/>
    </row>
    <row r="39" spans="1:26" ht="15.75" thickBot="1">
      <c r="A39" s="171"/>
      <c r="B39" s="172"/>
      <c r="C39" s="172"/>
      <c r="D39" s="172"/>
      <c r="E39" s="172"/>
      <c r="F39" s="172"/>
      <c r="G39" s="172"/>
      <c r="H39" s="172"/>
      <c r="I39" s="172"/>
      <c r="J39" s="143"/>
      <c r="K39" s="17" t="s">
        <v>70</v>
      </c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8"/>
    </row>
    <row r="40" spans="1:26" ht="15.75" thickBot="1">
      <c r="A40" s="171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43"/>
    </row>
    <row r="41" spans="1:26">
      <c r="A41" s="171"/>
      <c r="B41" s="172"/>
      <c r="C41" s="172"/>
      <c r="D41" s="172"/>
      <c r="E41" s="172"/>
      <c r="F41" s="172"/>
      <c r="G41" s="172"/>
      <c r="H41" s="172"/>
      <c r="I41" s="172"/>
      <c r="J41" s="143"/>
      <c r="K41" s="21" t="s">
        <v>71</v>
      </c>
      <c r="L41" s="17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3"/>
    </row>
    <row r="42" spans="1:26" ht="15.75" thickBot="1">
      <c r="A42" s="171"/>
      <c r="B42" s="172"/>
      <c r="C42" s="172"/>
      <c r="D42" s="172"/>
      <c r="E42" s="172"/>
      <c r="F42" s="172"/>
      <c r="G42" s="172"/>
      <c r="H42" s="172"/>
      <c r="I42" s="172"/>
      <c r="J42" s="143"/>
      <c r="K42" s="22" t="s">
        <v>72</v>
      </c>
      <c r="L42" s="17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3"/>
    </row>
    <row r="43" spans="1:26" ht="15.75" thickBot="1">
      <c r="A43" s="171"/>
      <c r="B43" s="172"/>
      <c r="C43" s="172"/>
      <c r="D43" s="172"/>
      <c r="E43" s="172"/>
      <c r="F43" s="172"/>
      <c r="G43" s="172"/>
      <c r="H43" s="172"/>
      <c r="I43" s="172"/>
      <c r="J43" s="143"/>
      <c r="K43" s="17" t="s">
        <v>73</v>
      </c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8"/>
    </row>
    <row r="44" spans="1:26" ht="15.75" thickBot="1">
      <c r="A44" s="171"/>
      <c r="B44" s="172"/>
      <c r="C44" s="172"/>
      <c r="D44" s="172"/>
      <c r="E44" s="172"/>
      <c r="F44" s="172"/>
      <c r="G44" s="172"/>
      <c r="H44" s="172"/>
      <c r="I44" s="172"/>
      <c r="J44" s="143"/>
      <c r="K44" s="17" t="s">
        <v>74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8"/>
    </row>
    <row r="45" spans="1:26" ht="15.75" thickBot="1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43"/>
    </row>
    <row r="46" spans="1:26" ht="15.75" thickBot="1">
      <c r="A46" s="171"/>
      <c r="B46" s="172"/>
      <c r="C46" s="172"/>
      <c r="D46" s="172"/>
      <c r="E46" s="172"/>
      <c r="F46" s="172"/>
      <c r="G46" s="172"/>
      <c r="H46" s="172"/>
      <c r="I46" s="172"/>
      <c r="J46" s="143"/>
      <c r="K46" s="17" t="s">
        <v>76</v>
      </c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8"/>
    </row>
    <row r="47" spans="1:26">
      <c r="A47" s="173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5"/>
    </row>
    <row r="48" spans="1:26" ht="15.75" thickBot="1">
      <c r="A48" s="176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8"/>
    </row>
    <row r="49" spans="1:26" ht="18.75" thickBot="1">
      <c r="A49" s="145" t="s">
        <v>77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67"/>
    </row>
    <row r="50" spans="1:26" ht="15.75" thickBot="1">
      <c r="A50" s="168"/>
      <c r="B50" s="169"/>
      <c r="C50" s="169"/>
      <c r="D50" s="169"/>
      <c r="E50" s="169"/>
      <c r="F50" s="169"/>
      <c r="G50" s="169"/>
      <c r="H50" s="169"/>
      <c r="I50" s="169"/>
      <c r="J50" s="170"/>
      <c r="K50" s="17" t="s">
        <v>43</v>
      </c>
      <c r="L50" s="97" t="s">
        <v>44</v>
      </c>
      <c r="M50" s="97" t="s">
        <v>45</v>
      </c>
      <c r="N50" s="97" t="s">
        <v>46</v>
      </c>
      <c r="O50" s="97" t="s">
        <v>47</v>
      </c>
      <c r="P50" s="97" t="s">
        <v>48</v>
      </c>
      <c r="Q50" s="97" t="s">
        <v>49</v>
      </c>
      <c r="R50" s="97" t="s">
        <v>50</v>
      </c>
      <c r="S50" s="97" t="s">
        <v>44</v>
      </c>
      <c r="T50" s="97" t="s">
        <v>45</v>
      </c>
      <c r="U50" s="97" t="s">
        <v>46</v>
      </c>
      <c r="V50" s="97" t="s">
        <v>47</v>
      </c>
      <c r="W50" s="97" t="s">
        <v>48</v>
      </c>
      <c r="X50" s="97" t="s">
        <v>49</v>
      </c>
      <c r="Y50" s="97" t="s">
        <v>50</v>
      </c>
      <c r="Z50" s="98"/>
    </row>
    <row r="51" spans="1:26" ht="15.75" thickBot="1">
      <c r="A51" s="171"/>
      <c r="B51" s="172"/>
      <c r="C51" s="172"/>
      <c r="D51" s="172"/>
      <c r="E51" s="172"/>
      <c r="F51" s="172"/>
      <c r="G51" s="172"/>
      <c r="H51" s="172"/>
      <c r="I51" s="172"/>
      <c r="J51" s="143"/>
      <c r="K51" s="17" t="s">
        <v>51</v>
      </c>
      <c r="L51" s="18">
        <v>43275</v>
      </c>
      <c r="M51" s="18">
        <v>43276</v>
      </c>
      <c r="N51" s="18">
        <v>43277</v>
      </c>
      <c r="O51" s="18">
        <v>43278</v>
      </c>
      <c r="P51" s="18">
        <v>43279</v>
      </c>
      <c r="Q51" s="18">
        <v>43280</v>
      </c>
      <c r="R51" s="18">
        <v>43281</v>
      </c>
      <c r="S51" s="18">
        <v>43282</v>
      </c>
      <c r="T51" s="18">
        <v>43283</v>
      </c>
      <c r="U51" s="18">
        <v>43284</v>
      </c>
      <c r="V51" s="18">
        <v>43285</v>
      </c>
      <c r="W51" s="18">
        <v>43286</v>
      </c>
      <c r="X51" s="18">
        <v>43287</v>
      </c>
      <c r="Y51" s="18">
        <v>43288</v>
      </c>
      <c r="Z51" s="98"/>
    </row>
    <row r="52" spans="1:26" ht="15.75" thickBot="1">
      <c r="A52" s="171"/>
      <c r="B52" s="172"/>
      <c r="C52" s="172"/>
      <c r="D52" s="172"/>
      <c r="E52" s="172"/>
      <c r="F52" s="172"/>
      <c r="G52" s="172"/>
      <c r="H52" s="172"/>
      <c r="I52" s="172"/>
      <c r="J52" s="143"/>
      <c r="K52" s="23" t="s">
        <v>78</v>
      </c>
      <c r="L52" s="139"/>
      <c r="M52" s="149"/>
      <c r="N52" s="100">
        <v>1</v>
      </c>
      <c r="O52" s="100">
        <v>1</v>
      </c>
      <c r="P52" s="100">
        <v>1</v>
      </c>
      <c r="Q52" s="100">
        <v>1</v>
      </c>
      <c r="R52" s="152"/>
      <c r="S52" s="139"/>
      <c r="T52" s="139"/>
      <c r="U52" s="139"/>
      <c r="V52" s="139"/>
      <c r="W52" s="139"/>
      <c r="X52" s="139"/>
      <c r="Y52" s="139"/>
      <c r="Z52" s="32"/>
    </row>
    <row r="53" spans="1:26" ht="15.75" thickBot="1">
      <c r="A53" s="171"/>
      <c r="B53" s="172"/>
      <c r="C53" s="172"/>
      <c r="D53" s="172"/>
      <c r="E53" s="172"/>
      <c r="F53" s="172"/>
      <c r="G53" s="172"/>
      <c r="H53" s="172"/>
      <c r="I53" s="172"/>
      <c r="J53" s="143"/>
      <c r="K53" s="23" t="s">
        <v>79</v>
      </c>
      <c r="L53" s="179"/>
      <c r="M53" s="150"/>
      <c r="N53" s="25">
        <v>1.1666666666666667</v>
      </c>
      <c r="O53" s="25">
        <v>1.1666666666666667</v>
      </c>
      <c r="P53" s="25">
        <v>1.1666666666666667</v>
      </c>
      <c r="Q53" s="25">
        <v>1.1666666666666667</v>
      </c>
      <c r="R53" s="153"/>
      <c r="S53" s="179"/>
      <c r="T53" s="179"/>
      <c r="U53" s="179"/>
      <c r="V53" s="179"/>
      <c r="W53" s="179"/>
      <c r="X53" s="179"/>
      <c r="Y53" s="179"/>
      <c r="Z53" s="32"/>
    </row>
    <row r="54" spans="1:26" ht="15.75" thickBot="1">
      <c r="A54" s="171"/>
      <c r="B54" s="172"/>
      <c r="C54" s="172"/>
      <c r="D54" s="172"/>
      <c r="E54" s="172"/>
      <c r="F54" s="172"/>
      <c r="G54" s="172"/>
      <c r="H54" s="172"/>
      <c r="I54" s="172"/>
      <c r="J54" s="143"/>
      <c r="K54" s="23" t="s">
        <v>78</v>
      </c>
      <c r="L54" s="179"/>
      <c r="M54" s="150"/>
      <c r="N54" s="24">
        <v>0.20833333333333334</v>
      </c>
      <c r="O54" s="24">
        <v>0.20833333333333334</v>
      </c>
      <c r="P54" s="24">
        <v>0.20833333333333334</v>
      </c>
      <c r="Q54" s="24">
        <v>0.20833333333333334</v>
      </c>
      <c r="R54" s="153"/>
      <c r="S54" s="179"/>
      <c r="T54" s="179"/>
      <c r="U54" s="179"/>
      <c r="V54" s="179"/>
      <c r="W54" s="179"/>
      <c r="X54" s="179"/>
      <c r="Y54" s="179"/>
      <c r="Z54" s="32"/>
    </row>
    <row r="55" spans="1:26" ht="15.75" thickBot="1">
      <c r="A55" s="171"/>
      <c r="B55" s="172"/>
      <c r="C55" s="172"/>
      <c r="D55" s="172"/>
      <c r="E55" s="172"/>
      <c r="F55" s="172"/>
      <c r="G55" s="172"/>
      <c r="H55" s="172"/>
      <c r="I55" s="172"/>
      <c r="J55" s="143"/>
      <c r="K55" s="23" t="s">
        <v>79</v>
      </c>
      <c r="L55" s="140"/>
      <c r="M55" s="151"/>
      <c r="N55" s="26">
        <v>0.375</v>
      </c>
      <c r="O55" s="26">
        <v>0.375</v>
      </c>
      <c r="P55" s="26">
        <v>0.375</v>
      </c>
      <c r="Q55" s="26">
        <v>0.375</v>
      </c>
      <c r="R55" s="154"/>
      <c r="S55" s="140"/>
      <c r="T55" s="140"/>
      <c r="U55" s="140"/>
      <c r="V55" s="140"/>
      <c r="W55" s="140"/>
      <c r="X55" s="140"/>
      <c r="Y55" s="140"/>
      <c r="Z55" s="32"/>
    </row>
    <row r="56" spans="1:26">
      <c r="A56" s="173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5"/>
    </row>
    <row r="57" spans="1:26" ht="15.75" thickBot="1">
      <c r="A57" s="176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8"/>
    </row>
    <row r="58" spans="1:26" ht="18.75" thickBot="1">
      <c r="A58" s="145" t="s">
        <v>80</v>
      </c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67"/>
    </row>
    <row r="59" spans="1:26" ht="15.75" thickBot="1">
      <c r="A59" s="168"/>
      <c r="B59" s="169"/>
      <c r="C59" s="169"/>
      <c r="D59" s="169"/>
      <c r="E59" s="169"/>
      <c r="F59" s="169"/>
      <c r="G59" s="169"/>
      <c r="H59" s="169"/>
      <c r="I59" s="169"/>
      <c r="J59" s="170"/>
      <c r="K59" s="17" t="s">
        <v>43</v>
      </c>
      <c r="L59" s="97" t="s">
        <v>44</v>
      </c>
      <c r="M59" s="97" t="s">
        <v>45</v>
      </c>
      <c r="N59" s="97" t="s">
        <v>46</v>
      </c>
      <c r="O59" s="97" t="s">
        <v>47</v>
      </c>
      <c r="P59" s="97" t="s">
        <v>48</v>
      </c>
      <c r="Q59" s="97" t="s">
        <v>49</v>
      </c>
      <c r="R59" s="97" t="s">
        <v>50</v>
      </c>
      <c r="S59" s="97" t="s">
        <v>44</v>
      </c>
      <c r="T59" s="97" t="s">
        <v>45</v>
      </c>
      <c r="U59" s="97" t="s">
        <v>46</v>
      </c>
      <c r="V59" s="97" t="s">
        <v>47</v>
      </c>
      <c r="W59" s="97" t="s">
        <v>48</v>
      </c>
      <c r="X59" s="97" t="s">
        <v>49</v>
      </c>
      <c r="Y59" s="97" t="s">
        <v>50</v>
      </c>
      <c r="Z59" s="98"/>
    </row>
    <row r="60" spans="1:26" ht="15.75" thickBot="1">
      <c r="A60" s="171"/>
      <c r="B60" s="172"/>
      <c r="C60" s="172"/>
      <c r="D60" s="172"/>
      <c r="E60" s="172"/>
      <c r="F60" s="172"/>
      <c r="G60" s="172"/>
      <c r="H60" s="172"/>
      <c r="I60" s="172"/>
      <c r="J60" s="143"/>
      <c r="K60" s="17" t="s">
        <v>51</v>
      </c>
      <c r="L60" s="18">
        <v>43275</v>
      </c>
      <c r="M60" s="18">
        <v>43276</v>
      </c>
      <c r="N60" s="18">
        <v>43277</v>
      </c>
      <c r="O60" s="18">
        <v>43278</v>
      </c>
      <c r="P60" s="18">
        <v>43279</v>
      </c>
      <c r="Q60" s="18">
        <v>43280</v>
      </c>
      <c r="R60" s="18">
        <v>43281</v>
      </c>
      <c r="S60" s="18">
        <v>43282</v>
      </c>
      <c r="T60" s="18">
        <v>43283</v>
      </c>
      <c r="U60" s="18">
        <v>43284</v>
      </c>
      <c r="V60" s="18">
        <v>43285</v>
      </c>
      <c r="W60" s="18">
        <v>43286</v>
      </c>
      <c r="X60" s="18">
        <v>43287</v>
      </c>
      <c r="Y60" s="18">
        <v>43288</v>
      </c>
      <c r="Z60" s="98"/>
    </row>
    <row r="61" spans="1:26" ht="15.75" thickBot="1">
      <c r="A61" s="171"/>
      <c r="B61" s="172"/>
      <c r="C61" s="172"/>
      <c r="D61" s="172"/>
      <c r="E61" s="172"/>
      <c r="F61" s="172"/>
      <c r="G61" s="172"/>
      <c r="H61" s="172"/>
      <c r="I61" s="172"/>
      <c r="J61" s="143"/>
      <c r="K61" s="17" t="s">
        <v>78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98"/>
    </row>
    <row r="62" spans="1:26" ht="15.75" thickBot="1">
      <c r="A62" s="171"/>
      <c r="B62" s="172"/>
      <c r="C62" s="172"/>
      <c r="D62" s="172"/>
      <c r="E62" s="172"/>
      <c r="F62" s="172"/>
      <c r="G62" s="172"/>
      <c r="H62" s="172"/>
      <c r="I62" s="172"/>
      <c r="J62" s="143"/>
      <c r="K62" s="17" t="s">
        <v>79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98"/>
    </row>
    <row r="63" spans="1:26" ht="15.75" thickBot="1">
      <c r="A63" s="171"/>
      <c r="B63" s="172"/>
      <c r="C63" s="172"/>
      <c r="D63" s="172"/>
      <c r="E63" s="172"/>
      <c r="F63" s="172"/>
      <c r="G63" s="172"/>
      <c r="H63" s="172"/>
      <c r="I63" s="172"/>
      <c r="J63" s="143"/>
      <c r="K63" s="17" t="s">
        <v>78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98"/>
    </row>
    <row r="64" spans="1:26" ht="15.75" thickBot="1">
      <c r="A64" s="164"/>
      <c r="B64" s="165"/>
      <c r="C64" s="165"/>
      <c r="D64" s="165"/>
      <c r="E64" s="165"/>
      <c r="F64" s="165"/>
      <c r="G64" s="165"/>
      <c r="H64" s="165"/>
      <c r="I64" s="165"/>
      <c r="J64" s="166"/>
      <c r="K64" s="17" t="s">
        <v>79</v>
      </c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2"/>
    </row>
  </sheetData>
  <mergeCells count="96">
    <mergeCell ref="A14:J14"/>
    <mergeCell ref="A1:F1"/>
    <mergeCell ref="H1:L1"/>
    <mergeCell ref="A2:F2"/>
    <mergeCell ref="H2:L2"/>
    <mergeCell ref="J7:L7"/>
    <mergeCell ref="G5:G7"/>
    <mergeCell ref="A3:Z4"/>
    <mergeCell ref="A8:Z8"/>
    <mergeCell ref="A9:Z10"/>
    <mergeCell ref="A11:Z11"/>
    <mergeCell ref="A12:Z12"/>
    <mergeCell ref="A13:J13"/>
    <mergeCell ref="A26:J26"/>
    <mergeCell ref="A15:J15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7:J27"/>
    <mergeCell ref="A28:J28"/>
    <mergeCell ref="A29:J30"/>
    <mergeCell ref="K29:K30"/>
    <mergeCell ref="L29:L30"/>
    <mergeCell ref="A36:J36"/>
    <mergeCell ref="T29:T30"/>
    <mergeCell ref="U29:U30"/>
    <mergeCell ref="V29:V30"/>
    <mergeCell ref="W29:W30"/>
    <mergeCell ref="N29:N30"/>
    <mergeCell ref="O29:O30"/>
    <mergeCell ref="P29:P30"/>
    <mergeCell ref="Q29:Q30"/>
    <mergeCell ref="R29:R30"/>
    <mergeCell ref="S29:S30"/>
    <mergeCell ref="M29:M30"/>
    <mergeCell ref="Z29:Z30"/>
    <mergeCell ref="A31:Z32"/>
    <mergeCell ref="A33:Z33"/>
    <mergeCell ref="A34:Z34"/>
    <mergeCell ref="A35:J35"/>
    <mergeCell ref="X29:X30"/>
    <mergeCell ref="Y29:Y30"/>
    <mergeCell ref="A37:J37"/>
    <mergeCell ref="A38:J38"/>
    <mergeCell ref="A39:J39"/>
    <mergeCell ref="A40:Z40"/>
    <mergeCell ref="A41:J42"/>
    <mergeCell ref="L41:L42"/>
    <mergeCell ref="M41:M42"/>
    <mergeCell ref="N41:N42"/>
    <mergeCell ref="O41:O42"/>
    <mergeCell ref="P41:P42"/>
    <mergeCell ref="Q41:Q42"/>
    <mergeCell ref="R41:R42"/>
    <mergeCell ref="Z41:Z42"/>
    <mergeCell ref="A43:J43"/>
    <mergeCell ref="U41:U42"/>
    <mergeCell ref="V41:V42"/>
    <mergeCell ref="A49:Z49"/>
    <mergeCell ref="S41:S42"/>
    <mergeCell ref="T41:T42"/>
    <mergeCell ref="W41:W42"/>
    <mergeCell ref="X41:X42"/>
    <mergeCell ref="Y41:Y42"/>
    <mergeCell ref="A45:Z45"/>
    <mergeCell ref="A46:J46"/>
    <mergeCell ref="A47:Z48"/>
    <mergeCell ref="A44:J44"/>
    <mergeCell ref="A50:J50"/>
    <mergeCell ref="A56:Z57"/>
    <mergeCell ref="A52:J55"/>
    <mergeCell ref="L52:L55"/>
    <mergeCell ref="M52:M55"/>
    <mergeCell ref="R52:R55"/>
    <mergeCell ref="S52:S55"/>
    <mergeCell ref="T52:T55"/>
    <mergeCell ref="U52:U55"/>
    <mergeCell ref="V52:V55"/>
    <mergeCell ref="W52:W55"/>
    <mergeCell ref="X52:X55"/>
    <mergeCell ref="Y52:Y55"/>
    <mergeCell ref="A51:J51"/>
    <mergeCell ref="A64:J64"/>
    <mergeCell ref="A58:Z58"/>
    <mergeCell ref="A59:J59"/>
    <mergeCell ref="A60:J60"/>
    <mergeCell ref="A61:J61"/>
    <mergeCell ref="A62:J62"/>
    <mergeCell ref="A63:J63"/>
  </mergeCells>
  <hyperlinks>
    <hyperlink ref="K20" r:id="rId1" display="javascript: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DATA</vt:lpstr>
      <vt:lpstr>06-23</vt:lpstr>
      <vt:lpstr>06.23</vt:lpstr>
      <vt:lpstr>Template</vt:lpstr>
      <vt:lpstr>07.13</vt:lpstr>
      <vt:lpstr>PD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CEBT7A30009</cp:lastModifiedBy>
  <dcterms:created xsi:type="dcterms:W3CDTF">2018-06-29T09:31:44Z</dcterms:created>
  <dcterms:modified xsi:type="dcterms:W3CDTF">2018-07-13T22:48:37Z</dcterms:modified>
</cp:coreProperties>
</file>