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14.xml" ContentType="application/vnd.openxmlformats-officedocument.drawing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drawings/drawing10.xml" ContentType="application/vnd.openxmlformats-officedocument.drawing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drawings/drawing11.xml" ContentType="application/vnd.openxmlformats-officedocument.drawing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7715" windowHeight="12330" activeTab="4"/>
  </bookViews>
  <sheets>
    <sheet name="VIP %" sheetId="18" r:id="rId1"/>
    <sheet name="VIP" sheetId="17" r:id="rId2"/>
    <sheet name="PV %" sheetId="11" r:id="rId3"/>
    <sheet name="PV" sheetId="1" r:id="rId4"/>
    <sheet name="SOM %" sheetId="12" r:id="rId5"/>
    <sheet name="SOM" sheetId="4" r:id="rId6"/>
    <sheet name="NPY %" sheetId="14" r:id="rId7"/>
    <sheet name="NPY" sheetId="5" r:id="rId8"/>
    <sheet name="NOS1 %" sheetId="15" r:id="rId9"/>
    <sheet name="NOS1" sheetId="8" r:id="rId10"/>
    <sheet name="CR %" sheetId="13" r:id="rId11"/>
    <sheet name="CR" sheetId="6" r:id="rId12"/>
    <sheet name="NeuN %" sheetId="16" r:id="rId13"/>
    <sheet name="NeuN" sheetId="10" r:id="rId14"/>
    <sheet name="Feuil2" sheetId="2" r:id="rId15"/>
    <sheet name="Feuil3" sheetId="3" r:id="rId16"/>
  </sheets>
  <definedNames>
    <definedName name="_xlnm._FilterDatabase" localSheetId="11" hidden="1">CR!$D$111:$D$113</definedName>
    <definedName name="_xlnm._FilterDatabase" localSheetId="10" hidden="1">'CR %'!#REF!</definedName>
    <definedName name="_xlnm._FilterDatabase" localSheetId="12" hidden="1">'NeuN %'!#REF!</definedName>
    <definedName name="_xlnm._FilterDatabase" localSheetId="8" hidden="1">'NOS1 %'!$D$3:$D$10</definedName>
    <definedName name="_xlnm._FilterDatabase" localSheetId="7" hidden="1">NPY!$H$74:$I$82</definedName>
    <definedName name="_xlnm._FilterDatabase" localSheetId="6" hidden="1">'NPY %'!$D$3:$D$10</definedName>
    <definedName name="_xlnm._FilterDatabase" localSheetId="3" hidden="1">PV!$D$3:$D$10</definedName>
    <definedName name="_xlnm._FilterDatabase" localSheetId="2" hidden="1">'PV %'!$D$3:$D$10</definedName>
    <definedName name="_xlnm._FilterDatabase" localSheetId="4" hidden="1">'SOM %'!$D$3:$D$10</definedName>
    <definedName name="_xlnm._FilterDatabase" localSheetId="1" hidden="1">VIP!$D$3:$D$10</definedName>
    <definedName name="_xlnm._FilterDatabase" localSheetId="0" hidden="1">'VIP %'!$D$3:$D$10</definedName>
  </definedNames>
  <calcPr calcId="125725"/>
</workbook>
</file>

<file path=xl/calcChain.xml><?xml version="1.0" encoding="utf-8"?>
<calcChain xmlns="http://schemas.openxmlformats.org/spreadsheetml/2006/main">
  <c r="AC5" i="12"/>
  <c r="AC4"/>
  <c r="AC3"/>
  <c r="AA6" i="18"/>
  <c r="AA5"/>
  <c r="AA4"/>
  <c r="AA3"/>
  <c r="Y6"/>
  <c r="Y3"/>
  <c r="O31"/>
  <c r="P31"/>
  <c r="Q31"/>
  <c r="R31"/>
  <c r="S31"/>
  <c r="T31"/>
  <c r="U31"/>
  <c r="O32"/>
  <c r="P32"/>
  <c r="Q32"/>
  <c r="Q39" s="1"/>
  <c r="R32"/>
  <c r="S32"/>
  <c r="T32"/>
  <c r="U32"/>
  <c r="O33"/>
  <c r="P33"/>
  <c r="Q33"/>
  <c r="R33"/>
  <c r="R39" s="1"/>
  <c r="S33"/>
  <c r="T33"/>
  <c r="U33"/>
  <c r="O34"/>
  <c r="P34"/>
  <c r="Q34"/>
  <c r="R34"/>
  <c r="S34"/>
  <c r="T34"/>
  <c r="U34"/>
  <c r="O35"/>
  <c r="P35"/>
  <c r="Q35"/>
  <c r="Q49" s="1"/>
  <c r="R35"/>
  <c r="S35"/>
  <c r="T35"/>
  <c r="U35"/>
  <c r="O36"/>
  <c r="P36"/>
  <c r="Q36"/>
  <c r="Q50" s="1"/>
  <c r="R36"/>
  <c r="S36"/>
  <c r="T36"/>
  <c r="U36"/>
  <c r="O37"/>
  <c r="P37"/>
  <c r="Q37"/>
  <c r="R37"/>
  <c r="S37"/>
  <c r="T37"/>
  <c r="U37"/>
  <c r="U51" s="1"/>
  <c r="O38"/>
  <c r="O39" s="1"/>
  <c r="P38"/>
  <c r="Q38"/>
  <c r="R38"/>
  <c r="R52" s="1"/>
  <c r="S38"/>
  <c r="T38"/>
  <c r="U38"/>
  <c r="N32"/>
  <c r="N33"/>
  <c r="N34"/>
  <c r="N35"/>
  <c r="N36"/>
  <c r="N37"/>
  <c r="N51" s="1"/>
  <c r="N38"/>
  <c r="O17"/>
  <c r="P17"/>
  <c r="P45" s="1"/>
  <c r="Q17"/>
  <c r="R17"/>
  <c r="S17"/>
  <c r="T17"/>
  <c r="T45" s="1"/>
  <c r="U17"/>
  <c r="O18"/>
  <c r="P18"/>
  <c r="Q18"/>
  <c r="Q25" s="1"/>
  <c r="R18"/>
  <c r="S18"/>
  <c r="T18"/>
  <c r="U18"/>
  <c r="O19"/>
  <c r="P19"/>
  <c r="Q19"/>
  <c r="R19"/>
  <c r="R25" s="1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R51" s="1"/>
  <c r="S23"/>
  <c r="T23"/>
  <c r="U23"/>
  <c r="O24"/>
  <c r="P24"/>
  <c r="Q24"/>
  <c r="R24"/>
  <c r="S24"/>
  <c r="T24"/>
  <c r="T52" s="1"/>
  <c r="U24"/>
  <c r="N18"/>
  <c r="N19"/>
  <c r="N20"/>
  <c r="N21"/>
  <c r="N22"/>
  <c r="N23"/>
  <c r="N24"/>
  <c r="O3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O51" s="1"/>
  <c r="P9"/>
  <c r="Q9"/>
  <c r="R9"/>
  <c r="S9"/>
  <c r="S51" s="1"/>
  <c r="T9"/>
  <c r="U9"/>
  <c r="O10"/>
  <c r="P10"/>
  <c r="Q10"/>
  <c r="R10"/>
  <c r="S10"/>
  <c r="T10"/>
  <c r="U10"/>
  <c r="N4"/>
  <c r="N5"/>
  <c r="N6"/>
  <c r="N7"/>
  <c r="N8"/>
  <c r="N9"/>
  <c r="N10"/>
  <c r="N31"/>
  <c r="N17"/>
  <c r="N3"/>
  <c r="Z39" i="17"/>
  <c r="AA39"/>
  <c r="AB39"/>
  <c r="AC39"/>
  <c r="AD39"/>
  <c r="AE39"/>
  <c r="AF39"/>
  <c r="Z40"/>
  <c r="AA40"/>
  <c r="AB40"/>
  <c r="AC40"/>
  <c r="AD40"/>
  <c r="AE40"/>
  <c r="AF40"/>
  <c r="Z41"/>
  <c r="AA41"/>
  <c r="AB41"/>
  <c r="AC41"/>
  <c r="AD41"/>
  <c r="AE41"/>
  <c r="AF41"/>
  <c r="Z42"/>
  <c r="AA42"/>
  <c r="AB42"/>
  <c r="AC42"/>
  <c r="AD42"/>
  <c r="AE42"/>
  <c r="AF42"/>
  <c r="Z43"/>
  <c r="AA43"/>
  <c r="AB43"/>
  <c r="AC43"/>
  <c r="AD43"/>
  <c r="AE43"/>
  <c r="AF43"/>
  <c r="Z44"/>
  <c r="AA44"/>
  <c r="AB44"/>
  <c r="AC44"/>
  <c r="AD44"/>
  <c r="AE44"/>
  <c r="AF44"/>
  <c r="Z45"/>
  <c r="AA45"/>
  <c r="AB45"/>
  <c r="AC45"/>
  <c r="AD45"/>
  <c r="AE45"/>
  <c r="AF45"/>
  <c r="Z46"/>
  <c r="AA46"/>
  <c r="AB46"/>
  <c r="AC46"/>
  <c r="AD46"/>
  <c r="AE46"/>
  <c r="AF46"/>
  <c r="Y40"/>
  <c r="Y41"/>
  <c r="Y42"/>
  <c r="Y43"/>
  <c r="Y44"/>
  <c r="Y45"/>
  <c r="Y46"/>
  <c r="Z27"/>
  <c r="AA27"/>
  <c r="AB27"/>
  <c r="AC27"/>
  <c r="AD27"/>
  <c r="AE27"/>
  <c r="AF27"/>
  <c r="Z28"/>
  <c r="AA28"/>
  <c r="AB28"/>
  <c r="AC28"/>
  <c r="AD28"/>
  <c r="AE28"/>
  <c r="AF28"/>
  <c r="Z29"/>
  <c r="AA29"/>
  <c r="AB29"/>
  <c r="AC29"/>
  <c r="AD29"/>
  <c r="AE29"/>
  <c r="AF29"/>
  <c r="Z30"/>
  <c r="AA30"/>
  <c r="AB30"/>
  <c r="AC30"/>
  <c r="AD30"/>
  <c r="AE30"/>
  <c r="AF30"/>
  <c r="Z31"/>
  <c r="AA31"/>
  <c r="AB31"/>
  <c r="AC31"/>
  <c r="AD31"/>
  <c r="AE31"/>
  <c r="AF31"/>
  <c r="Z32"/>
  <c r="AA32"/>
  <c r="AB32"/>
  <c r="AC32"/>
  <c r="AD32"/>
  <c r="AE32"/>
  <c r="AF32"/>
  <c r="Z33"/>
  <c r="AA33"/>
  <c r="AB33"/>
  <c r="AC33"/>
  <c r="AD33"/>
  <c r="AE33"/>
  <c r="AF33"/>
  <c r="Z34"/>
  <c r="AA34"/>
  <c r="AB34"/>
  <c r="AC34"/>
  <c r="AD34"/>
  <c r="AE34"/>
  <c r="AF34"/>
  <c r="Y28"/>
  <c r="Y29"/>
  <c r="Y30"/>
  <c r="Y31"/>
  <c r="Y32"/>
  <c r="Y33"/>
  <c r="Y34"/>
  <c r="Z15"/>
  <c r="AA15"/>
  <c r="AB15"/>
  <c r="AC15"/>
  <c r="AD15"/>
  <c r="AE15"/>
  <c r="AF15"/>
  <c r="Z16"/>
  <c r="AA16"/>
  <c r="AB16"/>
  <c r="AC16"/>
  <c r="AD16"/>
  <c r="AE16"/>
  <c r="AF16"/>
  <c r="Z17"/>
  <c r="AA17"/>
  <c r="AB17"/>
  <c r="AC17"/>
  <c r="AD17"/>
  <c r="AE17"/>
  <c r="AF17"/>
  <c r="Z18"/>
  <c r="AA18"/>
  <c r="AB18"/>
  <c r="AC18"/>
  <c r="AD18"/>
  <c r="AE18"/>
  <c r="AF18"/>
  <c r="Z19"/>
  <c r="AA19"/>
  <c r="AB19"/>
  <c r="AC19"/>
  <c r="AD19"/>
  <c r="AE19"/>
  <c r="AF19"/>
  <c r="Z20"/>
  <c r="AA20"/>
  <c r="AB20"/>
  <c r="AC20"/>
  <c r="AD20"/>
  <c r="AE20"/>
  <c r="AF20"/>
  <c r="Z21"/>
  <c r="AA21"/>
  <c r="AB21"/>
  <c r="AC21"/>
  <c r="AD21"/>
  <c r="AE21"/>
  <c r="AF21"/>
  <c r="Z22"/>
  <c r="AA22"/>
  <c r="AB22"/>
  <c r="AC22"/>
  <c r="AD22"/>
  <c r="AE22"/>
  <c r="AF22"/>
  <c r="Y16"/>
  <c r="Y17"/>
  <c r="Y18"/>
  <c r="Y19"/>
  <c r="Y20"/>
  <c r="Y21"/>
  <c r="Y22"/>
  <c r="Z3"/>
  <c r="AA3"/>
  <c r="AB3"/>
  <c r="AC3"/>
  <c r="AD3"/>
  <c r="AE3"/>
  <c r="AF3"/>
  <c r="Z4"/>
  <c r="AA4"/>
  <c r="AB4"/>
  <c r="AC4"/>
  <c r="AD4"/>
  <c r="AE4"/>
  <c r="AF4"/>
  <c r="Z5"/>
  <c r="AA5"/>
  <c r="AB5"/>
  <c r="AC5"/>
  <c r="AD5"/>
  <c r="AE5"/>
  <c r="AF5"/>
  <c r="Z6"/>
  <c r="AA6"/>
  <c r="AB6"/>
  <c r="AC6"/>
  <c r="AD6"/>
  <c r="AE6"/>
  <c r="AF6"/>
  <c r="Z7"/>
  <c r="AA7"/>
  <c r="AB7"/>
  <c r="AC7"/>
  <c r="AD7"/>
  <c r="AE7"/>
  <c r="AF7"/>
  <c r="Z8"/>
  <c r="AA8"/>
  <c r="AB8"/>
  <c r="AC8"/>
  <c r="AD8"/>
  <c r="AE8"/>
  <c r="AF8"/>
  <c r="Z9"/>
  <c r="AA9"/>
  <c r="AB9"/>
  <c r="AC9"/>
  <c r="AD9"/>
  <c r="AE9"/>
  <c r="AF9"/>
  <c r="Z10"/>
  <c r="AA10"/>
  <c r="AB10"/>
  <c r="AC10"/>
  <c r="AD10"/>
  <c r="AE10"/>
  <c r="AF10"/>
  <c r="Y4"/>
  <c r="Y5"/>
  <c r="Y6"/>
  <c r="Y7"/>
  <c r="Y8"/>
  <c r="Y9"/>
  <c r="Y10"/>
  <c r="Y39"/>
  <c r="Y27"/>
  <c r="Y3"/>
  <c r="Y15"/>
  <c r="O27"/>
  <c r="P27"/>
  <c r="Q27"/>
  <c r="R27"/>
  <c r="S27"/>
  <c r="S39" s="1"/>
  <c r="T27"/>
  <c r="U27"/>
  <c r="O28"/>
  <c r="P28"/>
  <c r="P40" s="1"/>
  <c r="Q28"/>
  <c r="R28"/>
  <c r="S28"/>
  <c r="T28"/>
  <c r="U28"/>
  <c r="O29"/>
  <c r="P29"/>
  <c r="Q29"/>
  <c r="R29"/>
  <c r="S29"/>
  <c r="T29"/>
  <c r="U29"/>
  <c r="O30"/>
  <c r="P30"/>
  <c r="Q30"/>
  <c r="R30"/>
  <c r="R42" s="1"/>
  <c r="S30"/>
  <c r="T30"/>
  <c r="U30"/>
  <c r="O31"/>
  <c r="P31"/>
  <c r="Q31"/>
  <c r="R31"/>
  <c r="S31"/>
  <c r="T31"/>
  <c r="U31"/>
  <c r="O32"/>
  <c r="P32"/>
  <c r="Q32"/>
  <c r="R32"/>
  <c r="R44" s="1"/>
  <c r="S32"/>
  <c r="T32"/>
  <c r="U32"/>
  <c r="O33"/>
  <c r="P33"/>
  <c r="Q33"/>
  <c r="R33"/>
  <c r="S33"/>
  <c r="T33"/>
  <c r="U33"/>
  <c r="O34"/>
  <c r="P34"/>
  <c r="Q34"/>
  <c r="R34"/>
  <c r="S34"/>
  <c r="T34"/>
  <c r="U34"/>
  <c r="N28"/>
  <c r="N29"/>
  <c r="N30"/>
  <c r="N31"/>
  <c r="N32"/>
  <c r="N33"/>
  <c r="N3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P42" s="1"/>
  <c r="Q18"/>
  <c r="R18"/>
  <c r="S18"/>
  <c r="T18"/>
  <c r="U18"/>
  <c r="O19"/>
  <c r="P19"/>
  <c r="Q19"/>
  <c r="R19"/>
  <c r="S19"/>
  <c r="T19"/>
  <c r="U19"/>
  <c r="U43" s="1"/>
  <c r="O20"/>
  <c r="P20"/>
  <c r="Q20"/>
  <c r="R20"/>
  <c r="S20"/>
  <c r="T20"/>
  <c r="U20"/>
  <c r="O21"/>
  <c r="O45" s="1"/>
  <c r="P21"/>
  <c r="Q21"/>
  <c r="R21"/>
  <c r="S21"/>
  <c r="T21"/>
  <c r="U21"/>
  <c r="O22"/>
  <c r="P22"/>
  <c r="P46" s="1"/>
  <c r="Q22"/>
  <c r="R22"/>
  <c r="S22"/>
  <c r="T22"/>
  <c r="U22"/>
  <c r="N16"/>
  <c r="N17"/>
  <c r="N18"/>
  <c r="N19"/>
  <c r="N20"/>
  <c r="N21"/>
  <c r="N22"/>
  <c r="O3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T10"/>
  <c r="U10"/>
  <c r="N4"/>
  <c r="N5"/>
  <c r="N6"/>
  <c r="N42" s="1"/>
  <c r="N7"/>
  <c r="N8"/>
  <c r="N9"/>
  <c r="N10"/>
  <c r="N46" s="1"/>
  <c r="N27"/>
  <c r="N15"/>
  <c r="N3"/>
  <c r="U39" i="18"/>
  <c r="S39"/>
  <c r="U25"/>
  <c r="S25"/>
  <c r="O25"/>
  <c r="N25"/>
  <c r="U52"/>
  <c r="Q52"/>
  <c r="P52"/>
  <c r="N52"/>
  <c r="T51"/>
  <c r="P51"/>
  <c r="S50"/>
  <c r="R50"/>
  <c r="O50"/>
  <c r="U49"/>
  <c r="R49"/>
  <c r="N49"/>
  <c r="U48"/>
  <c r="Q48"/>
  <c r="P48"/>
  <c r="N48"/>
  <c r="S47"/>
  <c r="O47"/>
  <c r="S46"/>
  <c r="R46"/>
  <c r="Q46"/>
  <c r="O46"/>
  <c r="U45"/>
  <c r="R45"/>
  <c r="Q45"/>
  <c r="U46" i="17"/>
  <c r="T46"/>
  <c r="Q46"/>
  <c r="T45"/>
  <c r="S45"/>
  <c r="P45"/>
  <c r="S44"/>
  <c r="O44"/>
  <c r="R43"/>
  <c r="Q43"/>
  <c r="N43"/>
  <c r="U42"/>
  <c r="T42"/>
  <c r="Q42"/>
  <c r="U41"/>
  <c r="T41"/>
  <c r="S41"/>
  <c r="P41"/>
  <c r="O41"/>
  <c r="S40"/>
  <c r="R40"/>
  <c r="O40"/>
  <c r="U39"/>
  <c r="R39"/>
  <c r="Q39"/>
  <c r="N39"/>
  <c r="R4" i="16"/>
  <c r="R5"/>
  <c r="R6"/>
  <c r="R3"/>
  <c r="Q6"/>
  <c r="Z6" i="15"/>
  <c r="Y6"/>
  <c r="Q6" i="13"/>
  <c r="N3" i="12"/>
  <c r="N3" i="14"/>
  <c r="N3" i="15"/>
  <c r="J3" i="16"/>
  <c r="K31" i="13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J32"/>
  <c r="J33"/>
  <c r="J34"/>
  <c r="J35"/>
  <c r="J36"/>
  <c r="J37"/>
  <c r="J38"/>
  <c r="J31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J18"/>
  <c r="J19"/>
  <c r="J20"/>
  <c r="J21"/>
  <c r="J22"/>
  <c r="J23"/>
  <c r="J24"/>
  <c r="J17"/>
  <c r="K3"/>
  <c r="L3"/>
  <c r="M3"/>
  <c r="K4"/>
  <c r="L4"/>
  <c r="M4"/>
  <c r="K5"/>
  <c r="L5"/>
  <c r="M5"/>
  <c r="M47" s="1"/>
  <c r="K6"/>
  <c r="L6"/>
  <c r="M6"/>
  <c r="K7"/>
  <c r="L7"/>
  <c r="M7"/>
  <c r="K8"/>
  <c r="L8"/>
  <c r="M8"/>
  <c r="K9"/>
  <c r="L9"/>
  <c r="M9"/>
  <c r="K10"/>
  <c r="L10"/>
  <c r="M10"/>
  <c r="J4"/>
  <c r="J5"/>
  <c r="J6"/>
  <c r="J7"/>
  <c r="J8"/>
  <c r="J9"/>
  <c r="J10"/>
  <c r="J3"/>
  <c r="O31" i="12"/>
  <c r="P31"/>
  <c r="Q31"/>
  <c r="Q39" s="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U49" s="1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N32"/>
  <c r="N33"/>
  <c r="N34"/>
  <c r="N48" s="1"/>
  <c r="N35"/>
  <c r="N36"/>
  <c r="N37"/>
  <c r="N38"/>
  <c r="N31"/>
  <c r="N27" i="4"/>
  <c r="O17" i="12"/>
  <c r="P17"/>
  <c r="Q17"/>
  <c r="R17"/>
  <c r="S17"/>
  <c r="T17"/>
  <c r="U17"/>
  <c r="O18"/>
  <c r="P18"/>
  <c r="Q18"/>
  <c r="R18"/>
  <c r="S18"/>
  <c r="T18"/>
  <c r="U18"/>
  <c r="O19"/>
  <c r="P19"/>
  <c r="Q19"/>
  <c r="R19"/>
  <c r="R25" s="1"/>
  <c r="S19"/>
  <c r="T19"/>
  <c r="U19"/>
  <c r="O20"/>
  <c r="O48" s="1"/>
  <c r="P20"/>
  <c r="Q20"/>
  <c r="R20"/>
  <c r="S20"/>
  <c r="T20"/>
  <c r="U20"/>
  <c r="O21"/>
  <c r="P21"/>
  <c r="Q21"/>
  <c r="R21"/>
  <c r="S21"/>
  <c r="T21"/>
  <c r="U21"/>
  <c r="O22"/>
  <c r="O50" s="1"/>
  <c r="P22"/>
  <c r="Q22"/>
  <c r="R22"/>
  <c r="S22"/>
  <c r="T22"/>
  <c r="U22"/>
  <c r="U50" s="1"/>
  <c r="O23"/>
  <c r="P23"/>
  <c r="Q23"/>
  <c r="R23"/>
  <c r="S23"/>
  <c r="T23"/>
  <c r="U23"/>
  <c r="O24"/>
  <c r="P24"/>
  <c r="Q24"/>
  <c r="R24"/>
  <c r="S24"/>
  <c r="T24"/>
  <c r="U24"/>
  <c r="U52" s="1"/>
  <c r="N18"/>
  <c r="N19"/>
  <c r="N20"/>
  <c r="N21"/>
  <c r="N22"/>
  <c r="N23"/>
  <c r="N24"/>
  <c r="N17"/>
  <c r="N45" s="1"/>
  <c r="N15" i="4"/>
  <c r="O3" i="12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U51" s="1"/>
  <c r="O10"/>
  <c r="P10"/>
  <c r="Q10"/>
  <c r="R10"/>
  <c r="S10"/>
  <c r="T10"/>
  <c r="U10"/>
  <c r="N4"/>
  <c r="N46" s="1"/>
  <c r="N5"/>
  <c r="N47" s="1"/>
  <c r="N6"/>
  <c r="N7"/>
  <c r="N8"/>
  <c r="N9"/>
  <c r="N10"/>
  <c r="N3" i="4"/>
  <c r="O31" i="15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N32"/>
  <c r="N33"/>
  <c r="N34"/>
  <c r="N35"/>
  <c r="N36"/>
  <c r="N37"/>
  <c r="N38"/>
  <c r="N31"/>
  <c r="N27" i="8"/>
  <c r="O17" i="15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S23"/>
  <c r="T23"/>
  <c r="U23"/>
  <c r="O24"/>
  <c r="P24"/>
  <c r="Q24"/>
  <c r="R24"/>
  <c r="S24"/>
  <c r="T24"/>
  <c r="U24"/>
  <c r="N18"/>
  <c r="N19"/>
  <c r="N20"/>
  <c r="N21"/>
  <c r="N22"/>
  <c r="N23"/>
  <c r="N24"/>
  <c r="N17"/>
  <c r="N15" i="8"/>
  <c r="O3" i="15"/>
  <c r="P3"/>
  <c r="Q3"/>
  <c r="R3"/>
  <c r="S3"/>
  <c r="T3"/>
  <c r="U3"/>
  <c r="O4"/>
  <c r="P4"/>
  <c r="P46" s="1"/>
  <c r="Q4"/>
  <c r="R4"/>
  <c r="S4"/>
  <c r="T4"/>
  <c r="U4"/>
  <c r="O5"/>
  <c r="P5"/>
  <c r="Q5"/>
  <c r="R5"/>
  <c r="S5"/>
  <c r="T5"/>
  <c r="T47" s="1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T10"/>
  <c r="U10"/>
  <c r="N4"/>
  <c r="N5"/>
  <c r="N6"/>
  <c r="N7"/>
  <c r="N8"/>
  <c r="N9"/>
  <c r="N10"/>
  <c r="N3" i="8"/>
  <c r="O31" i="14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N32"/>
  <c r="N33"/>
  <c r="N34"/>
  <c r="N35"/>
  <c r="N36"/>
  <c r="N37"/>
  <c r="N38"/>
  <c r="N31"/>
  <c r="N27" i="5"/>
  <c r="O17" i="14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S23"/>
  <c r="T23"/>
  <c r="U23"/>
  <c r="O24"/>
  <c r="P24"/>
  <c r="Q24"/>
  <c r="R24"/>
  <c r="S24"/>
  <c r="T24"/>
  <c r="U24"/>
  <c r="N18"/>
  <c r="N19"/>
  <c r="N20"/>
  <c r="N21"/>
  <c r="N22"/>
  <c r="N23"/>
  <c r="N24"/>
  <c r="N17"/>
  <c r="N15" i="5"/>
  <c r="O3" i="14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T10"/>
  <c r="U10"/>
  <c r="N4"/>
  <c r="N5"/>
  <c r="N6"/>
  <c r="N7"/>
  <c r="N8"/>
  <c r="N9"/>
  <c r="N10"/>
  <c r="N3" i="5"/>
  <c r="N3" i="1"/>
  <c r="K31" i="16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J32"/>
  <c r="J33"/>
  <c r="J34"/>
  <c r="J35"/>
  <c r="J36"/>
  <c r="J37"/>
  <c r="J38"/>
  <c r="J31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J18"/>
  <c r="J19"/>
  <c r="J20"/>
  <c r="J21"/>
  <c r="J22"/>
  <c r="J23"/>
  <c r="J24"/>
  <c r="J17"/>
  <c r="K3"/>
  <c r="L3"/>
  <c r="M3"/>
  <c r="M45" s="1"/>
  <c r="K4"/>
  <c r="L4"/>
  <c r="M4"/>
  <c r="K5"/>
  <c r="L5"/>
  <c r="L47" s="1"/>
  <c r="M5"/>
  <c r="M47" s="1"/>
  <c r="K6"/>
  <c r="L6"/>
  <c r="M6"/>
  <c r="K7"/>
  <c r="L7"/>
  <c r="L49" s="1"/>
  <c r="M7"/>
  <c r="K8"/>
  <c r="L8"/>
  <c r="L50" s="1"/>
  <c r="M8"/>
  <c r="K9"/>
  <c r="L9"/>
  <c r="M9"/>
  <c r="K10"/>
  <c r="K52" s="1"/>
  <c r="L10"/>
  <c r="M10"/>
  <c r="J4"/>
  <c r="J5"/>
  <c r="J6"/>
  <c r="J7"/>
  <c r="J8"/>
  <c r="J9"/>
  <c r="J10"/>
  <c r="K45"/>
  <c r="T52" i="12"/>
  <c r="T51"/>
  <c r="S50"/>
  <c r="R49"/>
  <c r="S46"/>
  <c r="R45"/>
  <c r="U38" i="11"/>
  <c r="T38"/>
  <c r="S38"/>
  <c r="R38"/>
  <c r="Q38"/>
  <c r="P38"/>
  <c r="O38"/>
  <c r="N38"/>
  <c r="U37"/>
  <c r="T37"/>
  <c r="S37"/>
  <c r="R37"/>
  <c r="Q37"/>
  <c r="P37"/>
  <c r="O37"/>
  <c r="N37"/>
  <c r="U36"/>
  <c r="T36"/>
  <c r="S36"/>
  <c r="R36"/>
  <c r="Q36"/>
  <c r="P36"/>
  <c r="O36"/>
  <c r="N36"/>
  <c r="U35"/>
  <c r="T35"/>
  <c r="S35"/>
  <c r="R35"/>
  <c r="Q35"/>
  <c r="P35"/>
  <c r="O35"/>
  <c r="N35"/>
  <c r="U34"/>
  <c r="T34"/>
  <c r="S34"/>
  <c r="R34"/>
  <c r="Q34"/>
  <c r="P34"/>
  <c r="O34"/>
  <c r="N34"/>
  <c r="U33"/>
  <c r="T33"/>
  <c r="S33"/>
  <c r="R33"/>
  <c r="Q33"/>
  <c r="P33"/>
  <c r="O33"/>
  <c r="N33"/>
  <c r="U32"/>
  <c r="T32"/>
  <c r="S32"/>
  <c r="R32"/>
  <c r="Q32"/>
  <c r="P32"/>
  <c r="O32"/>
  <c r="N32"/>
  <c r="U31"/>
  <c r="U39" s="1"/>
  <c r="T31"/>
  <c r="T39" s="1"/>
  <c r="S31"/>
  <c r="R31"/>
  <c r="R39" s="1"/>
  <c r="Q31"/>
  <c r="Q39" s="1"/>
  <c r="P31"/>
  <c r="P39" s="1"/>
  <c r="O31"/>
  <c r="O39" s="1"/>
  <c r="N31"/>
  <c r="N39" s="1"/>
  <c r="U24"/>
  <c r="T24"/>
  <c r="S24"/>
  <c r="R24"/>
  <c r="Q24"/>
  <c r="P24"/>
  <c r="O24"/>
  <c r="N24"/>
  <c r="U23"/>
  <c r="T23"/>
  <c r="S23"/>
  <c r="R23"/>
  <c r="Q23"/>
  <c r="P23"/>
  <c r="O23"/>
  <c r="N23"/>
  <c r="U22"/>
  <c r="T22"/>
  <c r="S22"/>
  <c r="R22"/>
  <c r="Q22"/>
  <c r="P22"/>
  <c r="O22"/>
  <c r="N22"/>
  <c r="U21"/>
  <c r="T21"/>
  <c r="S21"/>
  <c r="R21"/>
  <c r="Q21"/>
  <c r="P21"/>
  <c r="O21"/>
  <c r="N21"/>
  <c r="U20"/>
  <c r="T20"/>
  <c r="S20"/>
  <c r="R20"/>
  <c r="Q20"/>
  <c r="P20"/>
  <c r="O20"/>
  <c r="N20"/>
  <c r="U19"/>
  <c r="T19"/>
  <c r="S19"/>
  <c r="R19"/>
  <c r="Q19"/>
  <c r="P19"/>
  <c r="O19"/>
  <c r="N19"/>
  <c r="U18"/>
  <c r="T18"/>
  <c r="S18"/>
  <c r="R18"/>
  <c r="Q18"/>
  <c r="P18"/>
  <c r="O18"/>
  <c r="N18"/>
  <c r="U17"/>
  <c r="U25" s="1"/>
  <c r="T17"/>
  <c r="T25" s="1"/>
  <c r="S17"/>
  <c r="R17"/>
  <c r="R25" s="1"/>
  <c r="Q17"/>
  <c r="P17"/>
  <c r="P25" s="1"/>
  <c r="O17"/>
  <c r="O25" s="1"/>
  <c r="N17"/>
  <c r="N25" s="1"/>
  <c r="U10"/>
  <c r="T10"/>
  <c r="S10"/>
  <c r="S52" s="1"/>
  <c r="R10"/>
  <c r="R52" s="1"/>
  <c r="Q10"/>
  <c r="Q52" s="1"/>
  <c r="P10"/>
  <c r="P52" s="1"/>
  <c r="O10"/>
  <c r="O52" s="1"/>
  <c r="N10"/>
  <c r="N52" s="1"/>
  <c r="U9"/>
  <c r="T9"/>
  <c r="S9"/>
  <c r="S51" s="1"/>
  <c r="R9"/>
  <c r="R51" s="1"/>
  <c r="Q9"/>
  <c r="Q51" s="1"/>
  <c r="P9"/>
  <c r="P51" s="1"/>
  <c r="O9"/>
  <c r="O51" s="1"/>
  <c r="N9"/>
  <c r="N51" s="1"/>
  <c r="U8"/>
  <c r="T8"/>
  <c r="S8"/>
  <c r="S50" s="1"/>
  <c r="R8"/>
  <c r="R50" s="1"/>
  <c r="Q8"/>
  <c r="Q50" s="1"/>
  <c r="P8"/>
  <c r="P50" s="1"/>
  <c r="O8"/>
  <c r="O50" s="1"/>
  <c r="N8"/>
  <c r="N50" s="1"/>
  <c r="U7"/>
  <c r="T7"/>
  <c r="S7"/>
  <c r="S49" s="1"/>
  <c r="R7"/>
  <c r="R49" s="1"/>
  <c r="Q7"/>
  <c r="Q49" s="1"/>
  <c r="P7"/>
  <c r="P49" s="1"/>
  <c r="O7"/>
  <c r="O49" s="1"/>
  <c r="N7"/>
  <c r="N49" s="1"/>
  <c r="U6"/>
  <c r="T6"/>
  <c r="S6"/>
  <c r="S48" s="1"/>
  <c r="R6"/>
  <c r="R48" s="1"/>
  <c r="Q6"/>
  <c r="Q48" s="1"/>
  <c r="P6"/>
  <c r="P48" s="1"/>
  <c r="O6"/>
  <c r="O48" s="1"/>
  <c r="N6"/>
  <c r="N48" s="1"/>
  <c r="U5"/>
  <c r="T5"/>
  <c r="S5"/>
  <c r="S47" s="1"/>
  <c r="R5"/>
  <c r="R47" s="1"/>
  <c r="Q5"/>
  <c r="Q47" s="1"/>
  <c r="P5"/>
  <c r="P47" s="1"/>
  <c r="O5"/>
  <c r="O47" s="1"/>
  <c r="N5"/>
  <c r="N47" s="1"/>
  <c r="U4"/>
  <c r="T4"/>
  <c r="S4"/>
  <c r="S46" s="1"/>
  <c r="R4"/>
  <c r="R46" s="1"/>
  <c r="Q4"/>
  <c r="Q46" s="1"/>
  <c r="P4"/>
  <c r="P46" s="1"/>
  <c r="O4"/>
  <c r="O46" s="1"/>
  <c r="N4"/>
  <c r="N46" s="1"/>
  <c r="U3"/>
  <c r="U11" s="1"/>
  <c r="T3"/>
  <c r="T11" s="1"/>
  <c r="S3"/>
  <c r="S45" s="1"/>
  <c r="R3"/>
  <c r="Q3"/>
  <c r="Q45" s="1"/>
  <c r="P3"/>
  <c r="P45" s="1"/>
  <c r="P53" s="1"/>
  <c r="O3"/>
  <c r="O45" s="1"/>
  <c r="O53" s="1"/>
  <c r="N3"/>
  <c r="N45" s="1"/>
  <c r="T25" i="12" l="1"/>
  <c r="T26" s="1"/>
  <c r="O39"/>
  <c r="Q50"/>
  <c r="U11"/>
  <c r="R39"/>
  <c r="R40" s="1"/>
  <c r="Q49"/>
  <c r="R46"/>
  <c r="T39"/>
  <c r="N49"/>
  <c r="Q52"/>
  <c r="P51"/>
  <c r="T47"/>
  <c r="P47"/>
  <c r="O46"/>
  <c r="P25"/>
  <c r="S25"/>
  <c r="O25"/>
  <c r="N51"/>
  <c r="Q25" i="11"/>
  <c r="P26" s="1"/>
  <c r="P40"/>
  <c r="N26"/>
  <c r="N40"/>
  <c r="S49" i="14"/>
  <c r="S45"/>
  <c r="Q46"/>
  <c r="R51"/>
  <c r="R47"/>
  <c r="P51"/>
  <c r="Q53" i="11"/>
  <c r="P54" s="1"/>
  <c r="N53"/>
  <c r="N54" s="1"/>
  <c r="P11"/>
  <c r="T12"/>
  <c r="S47" i="12"/>
  <c r="R52"/>
  <c r="R51"/>
  <c r="R50"/>
  <c r="U50" i="18"/>
  <c r="Q53"/>
  <c r="O52"/>
  <c r="T49"/>
  <c r="P49"/>
  <c r="S48"/>
  <c r="O48"/>
  <c r="R47"/>
  <c r="R53" s="1"/>
  <c r="U46"/>
  <c r="U53" s="1"/>
  <c r="Q51"/>
  <c r="U47"/>
  <c r="N47"/>
  <c r="N39"/>
  <c r="N40" s="1"/>
  <c r="N50"/>
  <c r="N46"/>
  <c r="S52"/>
  <c r="T50"/>
  <c r="P50"/>
  <c r="S49"/>
  <c r="O49"/>
  <c r="R48"/>
  <c r="Q47"/>
  <c r="S45"/>
  <c r="O45"/>
  <c r="O53" s="1"/>
  <c r="N45"/>
  <c r="N53" s="1"/>
  <c r="S46" i="17"/>
  <c r="O46"/>
  <c r="R45"/>
  <c r="U44"/>
  <c r="Q44"/>
  <c r="T43"/>
  <c r="P43"/>
  <c r="S42"/>
  <c r="R41"/>
  <c r="U40"/>
  <c r="T39"/>
  <c r="P39"/>
  <c r="Q41"/>
  <c r="T40"/>
  <c r="O39"/>
  <c r="O42"/>
  <c r="Q40"/>
  <c r="R46"/>
  <c r="U45"/>
  <c r="Q45"/>
  <c r="T44"/>
  <c r="P44"/>
  <c r="S43"/>
  <c r="O43"/>
  <c r="N45"/>
  <c r="N41"/>
  <c r="N44"/>
  <c r="N40"/>
  <c r="P39" i="18"/>
  <c r="P40" s="1"/>
  <c r="P47"/>
  <c r="T47"/>
  <c r="T48"/>
  <c r="T39"/>
  <c r="T40" s="1"/>
  <c r="Z3" s="1"/>
  <c r="P46"/>
  <c r="P53" s="1"/>
  <c r="P54" s="1"/>
  <c r="T46"/>
  <c r="P25"/>
  <c r="P26" s="1"/>
  <c r="T25"/>
  <c r="T26" s="1"/>
  <c r="N26"/>
  <c r="R26"/>
  <c r="R40"/>
  <c r="Q11"/>
  <c r="U11"/>
  <c r="P11"/>
  <c r="T11"/>
  <c r="O11"/>
  <c r="S11"/>
  <c r="N11"/>
  <c r="R11"/>
  <c r="Q51" i="12"/>
  <c r="P52"/>
  <c r="P48"/>
  <c r="Q45"/>
  <c r="M49" i="16"/>
  <c r="K47"/>
  <c r="L46"/>
  <c r="M51"/>
  <c r="K50"/>
  <c r="M48"/>
  <c r="M25" i="13"/>
  <c r="K50"/>
  <c r="J49"/>
  <c r="L51"/>
  <c r="L47"/>
  <c r="L52"/>
  <c r="M52"/>
  <c r="M48"/>
  <c r="M39"/>
  <c r="M50"/>
  <c r="M46"/>
  <c r="K46"/>
  <c r="K39"/>
  <c r="K25"/>
  <c r="K49"/>
  <c r="J48"/>
  <c r="Q45" i="15"/>
  <c r="S49"/>
  <c r="Q25"/>
  <c r="S47"/>
  <c r="S39"/>
  <c r="R40" s="1"/>
  <c r="U51"/>
  <c r="U47"/>
  <c r="T46"/>
  <c r="T49"/>
  <c r="P48"/>
  <c r="N49"/>
  <c r="S50"/>
  <c r="T39"/>
  <c r="O50"/>
  <c r="O46"/>
  <c r="Q52"/>
  <c r="Q48"/>
  <c r="P52"/>
  <c r="P39"/>
  <c r="P47"/>
  <c r="T52"/>
  <c r="R52"/>
  <c r="R48"/>
  <c r="O51"/>
  <c r="O47"/>
  <c r="N45"/>
  <c r="T11"/>
  <c r="O49"/>
  <c r="N52"/>
  <c r="S51"/>
  <c r="U39"/>
  <c r="R39"/>
  <c r="Q39"/>
  <c r="S48"/>
  <c r="U25"/>
  <c r="R25"/>
  <c r="R50"/>
  <c r="R46"/>
  <c r="U52"/>
  <c r="T51"/>
  <c r="S46"/>
  <c r="U48"/>
  <c r="R49"/>
  <c r="R45"/>
  <c r="O39"/>
  <c r="Q51"/>
  <c r="Q47"/>
  <c r="P51"/>
  <c r="S25"/>
  <c r="T25"/>
  <c r="O25"/>
  <c r="P25"/>
  <c r="N25"/>
  <c r="T50"/>
  <c r="T48"/>
  <c r="O48"/>
  <c r="P50"/>
  <c r="P49"/>
  <c r="N47"/>
  <c r="P47" i="14"/>
  <c r="U46"/>
  <c r="U50"/>
  <c r="U52"/>
  <c r="U48"/>
  <c r="R39"/>
  <c r="T50"/>
  <c r="T46"/>
  <c r="U51"/>
  <c r="U47"/>
  <c r="R48"/>
  <c r="T39"/>
  <c r="T51"/>
  <c r="T47"/>
  <c r="O50"/>
  <c r="O46"/>
  <c r="N51"/>
  <c r="U25"/>
  <c r="Q25"/>
  <c r="Q52"/>
  <c r="P25"/>
  <c r="N48"/>
  <c r="Q50"/>
  <c r="Q48"/>
  <c r="Q51"/>
  <c r="S39"/>
  <c r="R40" s="1"/>
  <c r="S50"/>
  <c r="S46"/>
  <c r="U39"/>
  <c r="R49"/>
  <c r="R45"/>
  <c r="O49"/>
  <c r="O39"/>
  <c r="Q47"/>
  <c r="Q39"/>
  <c r="P50"/>
  <c r="P46"/>
  <c r="P39"/>
  <c r="N49"/>
  <c r="S25"/>
  <c r="T25"/>
  <c r="T52"/>
  <c r="R25"/>
  <c r="O25"/>
  <c r="U11"/>
  <c r="R50"/>
  <c r="R46"/>
  <c r="R52"/>
  <c r="O11"/>
  <c r="N46"/>
  <c r="N50"/>
  <c r="T48" i="12"/>
  <c r="S39"/>
  <c r="S51"/>
  <c r="O51"/>
  <c r="O47"/>
  <c r="N50"/>
  <c r="N52"/>
  <c r="N39"/>
  <c r="T50"/>
  <c r="S49"/>
  <c r="R48"/>
  <c r="Q47"/>
  <c r="P46"/>
  <c r="O45"/>
  <c r="S52"/>
  <c r="O52"/>
  <c r="T49"/>
  <c r="P49"/>
  <c r="S48"/>
  <c r="R47"/>
  <c r="T45"/>
  <c r="P45"/>
  <c r="P50"/>
  <c r="O49"/>
  <c r="U47"/>
  <c r="T46"/>
  <c r="S45"/>
  <c r="N25"/>
  <c r="N26" s="1"/>
  <c r="M39" i="16"/>
  <c r="J49"/>
  <c r="K25"/>
  <c r="L25"/>
  <c r="L52"/>
  <c r="M50"/>
  <c r="M52"/>
  <c r="L48"/>
  <c r="L51"/>
  <c r="K51"/>
  <c r="K46"/>
  <c r="K49"/>
  <c r="J52"/>
  <c r="J48"/>
  <c r="J45"/>
  <c r="L39"/>
  <c r="K39"/>
  <c r="J39"/>
  <c r="M25"/>
  <c r="K48"/>
  <c r="N50" i="15"/>
  <c r="N46"/>
  <c r="N48"/>
  <c r="N39"/>
  <c r="N40" s="1"/>
  <c r="P45"/>
  <c r="S52"/>
  <c r="O52"/>
  <c r="R51"/>
  <c r="U50"/>
  <c r="Q50"/>
  <c r="R47"/>
  <c r="U46"/>
  <c r="Q46"/>
  <c r="O45"/>
  <c r="S45"/>
  <c r="U49"/>
  <c r="Q49"/>
  <c r="U45"/>
  <c r="N51"/>
  <c r="T48" i="14"/>
  <c r="S52"/>
  <c r="O52"/>
  <c r="T49"/>
  <c r="P49"/>
  <c r="S48"/>
  <c r="O48"/>
  <c r="T45"/>
  <c r="P45"/>
  <c r="P52"/>
  <c r="U49"/>
  <c r="Q49"/>
  <c r="P48"/>
  <c r="Q45"/>
  <c r="N47"/>
  <c r="N52"/>
  <c r="N39"/>
  <c r="S51"/>
  <c r="O51"/>
  <c r="S47"/>
  <c r="O47"/>
  <c r="N25"/>
  <c r="N45"/>
  <c r="M46" i="16"/>
  <c r="L45"/>
  <c r="J47"/>
  <c r="J51"/>
  <c r="J25"/>
  <c r="J50"/>
  <c r="J46"/>
  <c r="L11"/>
  <c r="L25" i="13"/>
  <c r="L26" s="1"/>
  <c r="J50"/>
  <c r="J25"/>
  <c r="J46"/>
  <c r="L39"/>
  <c r="J51"/>
  <c r="J39"/>
  <c r="M49"/>
  <c r="L48"/>
  <c r="K47"/>
  <c r="M45"/>
  <c r="L49"/>
  <c r="K48"/>
  <c r="K51"/>
  <c r="K52"/>
  <c r="J52"/>
  <c r="M51"/>
  <c r="L50"/>
  <c r="L46"/>
  <c r="K45"/>
  <c r="J47"/>
  <c r="J11"/>
  <c r="L11"/>
  <c r="K11" i="16"/>
  <c r="M11"/>
  <c r="J11"/>
  <c r="P11" i="15"/>
  <c r="Q11"/>
  <c r="U11"/>
  <c r="T12" s="1"/>
  <c r="T45"/>
  <c r="O11"/>
  <c r="S11"/>
  <c r="N11"/>
  <c r="R11"/>
  <c r="Q11" i="14"/>
  <c r="U45"/>
  <c r="P11"/>
  <c r="S11"/>
  <c r="O45"/>
  <c r="T11"/>
  <c r="N11"/>
  <c r="R11"/>
  <c r="R12" s="1"/>
  <c r="K11" i="13"/>
  <c r="M11"/>
  <c r="J45"/>
  <c r="L45"/>
  <c r="U39" i="12"/>
  <c r="Q25"/>
  <c r="U25"/>
  <c r="P39"/>
  <c r="P40" s="1"/>
  <c r="T40"/>
  <c r="Q46"/>
  <c r="U46"/>
  <c r="Q48"/>
  <c r="U48"/>
  <c r="P26"/>
  <c r="R26"/>
  <c r="N40"/>
  <c r="Q11"/>
  <c r="P11"/>
  <c r="T11"/>
  <c r="T12" s="1"/>
  <c r="U45"/>
  <c r="O11"/>
  <c r="S11"/>
  <c r="N11"/>
  <c r="R11"/>
  <c r="T26" i="11"/>
  <c r="AD4" s="1"/>
  <c r="T40"/>
  <c r="S25"/>
  <c r="R26" s="1"/>
  <c r="S39"/>
  <c r="R40" s="1"/>
  <c r="Y3" s="1"/>
  <c r="O11"/>
  <c r="S11"/>
  <c r="N11"/>
  <c r="R11"/>
  <c r="Q11"/>
  <c r="S53"/>
  <c r="U45"/>
  <c r="U46"/>
  <c r="U47"/>
  <c r="U48"/>
  <c r="U49"/>
  <c r="U50"/>
  <c r="U51"/>
  <c r="U52"/>
  <c r="T45"/>
  <c r="T46"/>
  <c r="T47"/>
  <c r="T48"/>
  <c r="T49"/>
  <c r="T50"/>
  <c r="T51"/>
  <c r="T52"/>
  <c r="R45"/>
  <c r="AC3" i="10"/>
  <c r="AD3"/>
  <c r="AC4"/>
  <c r="AD4"/>
  <c r="AC5"/>
  <c r="AD5"/>
  <c r="AC6"/>
  <c r="AD6"/>
  <c r="AC7"/>
  <c r="AD7"/>
  <c r="AC8"/>
  <c r="AD8"/>
  <c r="AC9"/>
  <c r="AD9"/>
  <c r="AC10"/>
  <c r="AD10"/>
  <c r="AC15"/>
  <c r="AD15"/>
  <c r="AC16"/>
  <c r="AD16"/>
  <c r="AC17"/>
  <c r="AD17"/>
  <c r="AC18"/>
  <c r="AD18"/>
  <c r="AC19"/>
  <c r="AD19"/>
  <c r="AC20"/>
  <c r="AD20"/>
  <c r="AC21"/>
  <c r="AD21"/>
  <c r="AC22"/>
  <c r="AD22"/>
  <c r="AC27"/>
  <c r="AD27"/>
  <c r="AC28"/>
  <c r="AD28"/>
  <c r="AC29"/>
  <c r="AD29"/>
  <c r="AC30"/>
  <c r="AD30"/>
  <c r="AC31"/>
  <c r="AD31"/>
  <c r="AC32"/>
  <c r="AD32"/>
  <c r="AC33"/>
  <c r="AD33"/>
  <c r="AC34"/>
  <c r="AD34"/>
  <c r="AC39"/>
  <c r="AD39"/>
  <c r="AC40"/>
  <c r="AD40"/>
  <c r="AC41"/>
  <c r="AD41"/>
  <c r="AC42"/>
  <c r="AD42"/>
  <c r="AC43"/>
  <c r="AD43"/>
  <c r="AC44"/>
  <c r="AD44"/>
  <c r="AC45"/>
  <c r="AD45"/>
  <c r="AC46"/>
  <c r="AD46"/>
  <c r="Z39" i="8"/>
  <c r="AA39"/>
  <c r="AB39"/>
  <c r="AC39"/>
  <c r="AD39"/>
  <c r="AE39"/>
  <c r="AF39"/>
  <c r="Z40"/>
  <c r="AA40"/>
  <c r="AB40"/>
  <c r="AC40"/>
  <c r="AD40"/>
  <c r="AE40"/>
  <c r="AF40"/>
  <c r="Z41"/>
  <c r="AA41"/>
  <c r="AB41"/>
  <c r="AC41"/>
  <c r="AD41"/>
  <c r="AE41"/>
  <c r="AF41"/>
  <c r="Z42"/>
  <c r="AA42"/>
  <c r="AB42"/>
  <c r="AC42"/>
  <c r="AD42"/>
  <c r="AE42"/>
  <c r="AF42"/>
  <c r="Z43"/>
  <c r="AA43"/>
  <c r="AB43"/>
  <c r="AC43"/>
  <c r="AD43"/>
  <c r="AE43"/>
  <c r="AF43"/>
  <c r="Z44"/>
  <c r="AA44"/>
  <c r="AB44"/>
  <c r="AC44"/>
  <c r="AD44"/>
  <c r="AE44"/>
  <c r="AF44"/>
  <c r="Z45"/>
  <c r="AA45"/>
  <c r="AB45"/>
  <c r="AC45"/>
  <c r="AD45"/>
  <c r="AE45"/>
  <c r="AF45"/>
  <c r="Z46"/>
  <c r="AA46"/>
  <c r="AB46"/>
  <c r="AC46"/>
  <c r="AD46"/>
  <c r="AE46"/>
  <c r="AF46"/>
  <c r="Y40"/>
  <c r="Y41"/>
  <c r="Y42"/>
  <c r="Y43"/>
  <c r="Y44"/>
  <c r="Y45"/>
  <c r="Y46"/>
  <c r="Y39"/>
  <c r="Z27"/>
  <c r="AA27"/>
  <c r="AB27"/>
  <c r="AC27"/>
  <c r="AD27"/>
  <c r="AE27"/>
  <c r="AF27"/>
  <c r="Z28"/>
  <c r="AA28"/>
  <c r="AB28"/>
  <c r="AC28"/>
  <c r="AD28"/>
  <c r="AE28"/>
  <c r="AF28"/>
  <c r="Z29"/>
  <c r="AA29"/>
  <c r="AB29"/>
  <c r="AC29"/>
  <c r="AD29"/>
  <c r="AE29"/>
  <c r="AF29"/>
  <c r="Z30"/>
  <c r="AA30"/>
  <c r="AB30"/>
  <c r="AC30"/>
  <c r="AD30"/>
  <c r="AE30"/>
  <c r="AF30"/>
  <c r="Z31"/>
  <c r="AA31"/>
  <c r="AB31"/>
  <c r="AC31"/>
  <c r="AD31"/>
  <c r="AE31"/>
  <c r="AF31"/>
  <c r="Z32"/>
  <c r="AA32"/>
  <c r="AB32"/>
  <c r="AC32"/>
  <c r="AD32"/>
  <c r="AE32"/>
  <c r="AF32"/>
  <c r="Z33"/>
  <c r="AA33"/>
  <c r="AB33"/>
  <c r="AC33"/>
  <c r="AD33"/>
  <c r="AE33"/>
  <c r="AF33"/>
  <c r="Z34"/>
  <c r="AA34"/>
  <c r="AB34"/>
  <c r="AC34"/>
  <c r="AD34"/>
  <c r="AE34"/>
  <c r="AF34"/>
  <c r="Z15"/>
  <c r="AA15"/>
  <c r="AB15"/>
  <c r="AC15"/>
  <c r="AD15"/>
  <c r="AE15"/>
  <c r="AF15"/>
  <c r="Z16"/>
  <c r="AA16"/>
  <c r="AB16"/>
  <c r="AC16"/>
  <c r="AD16"/>
  <c r="AE16"/>
  <c r="AF16"/>
  <c r="Z17"/>
  <c r="AA17"/>
  <c r="AB17"/>
  <c r="AC17"/>
  <c r="AD17"/>
  <c r="AE17"/>
  <c r="AF17"/>
  <c r="Z18"/>
  <c r="AA18"/>
  <c r="AB18"/>
  <c r="AC18"/>
  <c r="AD18"/>
  <c r="AE18"/>
  <c r="AF18"/>
  <c r="Z19"/>
  <c r="AA19"/>
  <c r="AB19"/>
  <c r="AC19"/>
  <c r="AD19"/>
  <c r="AE19"/>
  <c r="AF19"/>
  <c r="Z20"/>
  <c r="AA20"/>
  <c r="AB20"/>
  <c r="AC20"/>
  <c r="AD20"/>
  <c r="AE20"/>
  <c r="AF20"/>
  <c r="Z21"/>
  <c r="AA21"/>
  <c r="AB21"/>
  <c r="AC21"/>
  <c r="AD21"/>
  <c r="AE21"/>
  <c r="AF21"/>
  <c r="AA22"/>
  <c r="AB22"/>
  <c r="AC22"/>
  <c r="AD22"/>
  <c r="AE22"/>
  <c r="AF22"/>
  <c r="Z3"/>
  <c r="AA3"/>
  <c r="AB3"/>
  <c r="AC3"/>
  <c r="AD3"/>
  <c r="AE3"/>
  <c r="AF3"/>
  <c r="Z4"/>
  <c r="AA4"/>
  <c r="AB4"/>
  <c r="AC4"/>
  <c r="AD4"/>
  <c r="AE4"/>
  <c r="AF4"/>
  <c r="Z5"/>
  <c r="AA5"/>
  <c r="AB5"/>
  <c r="AC5"/>
  <c r="AD5"/>
  <c r="AE5"/>
  <c r="AF5"/>
  <c r="Z6"/>
  <c r="AA6"/>
  <c r="AB6"/>
  <c r="AC6"/>
  <c r="AD6"/>
  <c r="AE6"/>
  <c r="AF6"/>
  <c r="Z7"/>
  <c r="AA7"/>
  <c r="AB7"/>
  <c r="AC7"/>
  <c r="AD7"/>
  <c r="AE7"/>
  <c r="AF7"/>
  <c r="Z8"/>
  <c r="AA8"/>
  <c r="AB8"/>
  <c r="AC8"/>
  <c r="AD8"/>
  <c r="AE8"/>
  <c r="AF8"/>
  <c r="Z9"/>
  <c r="AA9"/>
  <c r="AB9"/>
  <c r="AC9"/>
  <c r="AD9"/>
  <c r="AE9"/>
  <c r="AF9"/>
  <c r="Z10"/>
  <c r="AA10"/>
  <c r="AB10"/>
  <c r="AC10"/>
  <c r="AD10"/>
  <c r="AE10"/>
  <c r="AF10"/>
  <c r="Y28"/>
  <c r="Y29"/>
  <c r="Y30"/>
  <c r="Y31"/>
  <c r="Y32"/>
  <c r="Y33"/>
  <c r="Y34"/>
  <c r="Y16"/>
  <c r="Y17"/>
  <c r="Y18"/>
  <c r="Y19"/>
  <c r="Y20"/>
  <c r="Y21"/>
  <c r="Y22"/>
  <c r="Y4"/>
  <c r="Y5"/>
  <c r="Y6"/>
  <c r="Y7"/>
  <c r="Y8"/>
  <c r="Y9"/>
  <c r="Y10"/>
  <c r="Y27"/>
  <c r="Y15"/>
  <c r="Y3"/>
  <c r="O39"/>
  <c r="P39"/>
  <c r="Q39"/>
  <c r="R39"/>
  <c r="S39"/>
  <c r="T39"/>
  <c r="U39"/>
  <c r="O40"/>
  <c r="P40"/>
  <c r="Q40"/>
  <c r="R40"/>
  <c r="S40"/>
  <c r="T40"/>
  <c r="U40"/>
  <c r="O41"/>
  <c r="P41"/>
  <c r="Q41"/>
  <c r="R41"/>
  <c r="S41"/>
  <c r="T41"/>
  <c r="U41"/>
  <c r="O42"/>
  <c r="P42"/>
  <c r="Q42"/>
  <c r="R42"/>
  <c r="S42"/>
  <c r="T42"/>
  <c r="U42"/>
  <c r="O43"/>
  <c r="P43"/>
  <c r="Q43"/>
  <c r="R43"/>
  <c r="S43"/>
  <c r="T43"/>
  <c r="U43"/>
  <c r="O44"/>
  <c r="P44"/>
  <c r="Q44"/>
  <c r="R44"/>
  <c r="S44"/>
  <c r="T44"/>
  <c r="U44"/>
  <c r="O45"/>
  <c r="P45"/>
  <c r="Q45"/>
  <c r="R45"/>
  <c r="S45"/>
  <c r="T45"/>
  <c r="U45"/>
  <c r="O46"/>
  <c r="P46"/>
  <c r="Q46"/>
  <c r="R46"/>
  <c r="S46"/>
  <c r="T46"/>
  <c r="U46"/>
  <c r="N40"/>
  <c r="N41"/>
  <c r="N42"/>
  <c r="N43"/>
  <c r="N44"/>
  <c r="N45"/>
  <c r="N46"/>
  <c r="N39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N28"/>
  <c r="N29"/>
  <c r="N30"/>
  <c r="N31"/>
  <c r="N32"/>
  <c r="N33"/>
  <c r="N3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N16"/>
  <c r="N17"/>
  <c r="N18"/>
  <c r="N19"/>
  <c r="N20"/>
  <c r="N21"/>
  <c r="N22"/>
  <c r="O3"/>
  <c r="P3"/>
  <c r="Q3"/>
  <c r="R3"/>
  <c r="S3"/>
  <c r="T3"/>
  <c r="U3"/>
  <c r="O4"/>
  <c r="P4"/>
  <c r="Q4"/>
  <c r="R4"/>
  <c r="S4"/>
  <c r="T4"/>
  <c r="U4"/>
  <c r="O5"/>
  <c r="P5"/>
  <c r="Q5"/>
  <c r="R5"/>
  <c r="S5"/>
  <c r="T5"/>
  <c r="U5"/>
  <c r="O6"/>
  <c r="P6"/>
  <c r="Q6"/>
  <c r="R6"/>
  <c r="S6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T10"/>
  <c r="U10"/>
  <c r="N4"/>
  <c r="N5"/>
  <c r="N6"/>
  <c r="N7"/>
  <c r="N8"/>
  <c r="N9"/>
  <c r="N10"/>
  <c r="AC39" i="6"/>
  <c r="AD39"/>
  <c r="AE39"/>
  <c r="AF39"/>
  <c r="AG39"/>
  <c r="AH39"/>
  <c r="AI39"/>
  <c r="AC40"/>
  <c r="AD40"/>
  <c r="AE40"/>
  <c r="AF40"/>
  <c r="AG40"/>
  <c r="AH40"/>
  <c r="AI40"/>
  <c r="AC41"/>
  <c r="AD41"/>
  <c r="AE41"/>
  <c r="AF41"/>
  <c r="AG41"/>
  <c r="AH41"/>
  <c r="AI41"/>
  <c r="AC42"/>
  <c r="AD42"/>
  <c r="AE42"/>
  <c r="AF42"/>
  <c r="AG42"/>
  <c r="AH42"/>
  <c r="AI42"/>
  <c r="AC43"/>
  <c r="AD43"/>
  <c r="AE43"/>
  <c r="AF43"/>
  <c r="AG43"/>
  <c r="AH43"/>
  <c r="AI43"/>
  <c r="AC44"/>
  <c r="AD44"/>
  <c r="AE44"/>
  <c r="AF44"/>
  <c r="AG44"/>
  <c r="AH44"/>
  <c r="AI44"/>
  <c r="AC45"/>
  <c r="AD45"/>
  <c r="AE45"/>
  <c r="AF45"/>
  <c r="AG45"/>
  <c r="AH45"/>
  <c r="AI45"/>
  <c r="AC46"/>
  <c r="AD46"/>
  <c r="AE46"/>
  <c r="AF46"/>
  <c r="AG46"/>
  <c r="AH46"/>
  <c r="AI46"/>
  <c r="AB40"/>
  <c r="AB41"/>
  <c r="AB42"/>
  <c r="AB43"/>
  <c r="AB44"/>
  <c r="AB45"/>
  <c r="AB46"/>
  <c r="AB39"/>
  <c r="AC27"/>
  <c r="AD27"/>
  <c r="AE27"/>
  <c r="AF27"/>
  <c r="AG27"/>
  <c r="AH27"/>
  <c r="AI27"/>
  <c r="AC28"/>
  <c r="AD28"/>
  <c r="AE28"/>
  <c r="AF28"/>
  <c r="AG28"/>
  <c r="AH28"/>
  <c r="AI28"/>
  <c r="AC29"/>
  <c r="AD29"/>
  <c r="AE29"/>
  <c r="AF29"/>
  <c r="AG29"/>
  <c r="AH29"/>
  <c r="AI29"/>
  <c r="AC30"/>
  <c r="AD30"/>
  <c r="AE30"/>
  <c r="AF30"/>
  <c r="AG30"/>
  <c r="AH30"/>
  <c r="AI30"/>
  <c r="AC31"/>
  <c r="AD31"/>
  <c r="AE31"/>
  <c r="AF31"/>
  <c r="AG31"/>
  <c r="AH31"/>
  <c r="AI31"/>
  <c r="AC32"/>
  <c r="AD32"/>
  <c r="AE32"/>
  <c r="AF32"/>
  <c r="AG32"/>
  <c r="AH32"/>
  <c r="AI32"/>
  <c r="AC33"/>
  <c r="AD33"/>
  <c r="AE33"/>
  <c r="AF33"/>
  <c r="AG33"/>
  <c r="AH33"/>
  <c r="AI33"/>
  <c r="AC34"/>
  <c r="AD34"/>
  <c r="AE34"/>
  <c r="AF34"/>
  <c r="AG34"/>
  <c r="AH34"/>
  <c r="AI34"/>
  <c r="AC15"/>
  <c r="AD15"/>
  <c r="AE15"/>
  <c r="AF15"/>
  <c r="AG15"/>
  <c r="AH15"/>
  <c r="AI15"/>
  <c r="AC16"/>
  <c r="AD16"/>
  <c r="AE16"/>
  <c r="AF16"/>
  <c r="AG16"/>
  <c r="AH16"/>
  <c r="AI16"/>
  <c r="AC17"/>
  <c r="AD17"/>
  <c r="AE17"/>
  <c r="AF17"/>
  <c r="AG17"/>
  <c r="AH17"/>
  <c r="AI17"/>
  <c r="AC18"/>
  <c r="AD18"/>
  <c r="AE18"/>
  <c r="AF18"/>
  <c r="AG18"/>
  <c r="AH18"/>
  <c r="AI18"/>
  <c r="AC19"/>
  <c r="AD19"/>
  <c r="AE19"/>
  <c r="AF19"/>
  <c r="AG19"/>
  <c r="AH19"/>
  <c r="AI19"/>
  <c r="AC20"/>
  <c r="AD20"/>
  <c r="AE20"/>
  <c r="AF20"/>
  <c r="AG20"/>
  <c r="AH20"/>
  <c r="AI20"/>
  <c r="AC21"/>
  <c r="AD21"/>
  <c r="AE21"/>
  <c r="AF21"/>
  <c r="AG21"/>
  <c r="AH21"/>
  <c r="AI21"/>
  <c r="AC22"/>
  <c r="AD22"/>
  <c r="AE22"/>
  <c r="AF22"/>
  <c r="AG22"/>
  <c r="AH22"/>
  <c r="AI22"/>
  <c r="AC3"/>
  <c r="AD3"/>
  <c r="AE3"/>
  <c r="AF3"/>
  <c r="AG3"/>
  <c r="AH3"/>
  <c r="AI3"/>
  <c r="AC4"/>
  <c r="AD4"/>
  <c r="AE4"/>
  <c r="AF4"/>
  <c r="AG4"/>
  <c r="AH4"/>
  <c r="AI4"/>
  <c r="AC5"/>
  <c r="AD5"/>
  <c r="AE5"/>
  <c r="AF5"/>
  <c r="AG5"/>
  <c r="AH5"/>
  <c r="AI5"/>
  <c r="AC6"/>
  <c r="AD6"/>
  <c r="AE6"/>
  <c r="AF6"/>
  <c r="AG6"/>
  <c r="AH6"/>
  <c r="AI6"/>
  <c r="AC7"/>
  <c r="AD7"/>
  <c r="AE7"/>
  <c r="AF7"/>
  <c r="AG7"/>
  <c r="AH7"/>
  <c r="AI7"/>
  <c r="AC8"/>
  <c r="AD8"/>
  <c r="AE8"/>
  <c r="AF8"/>
  <c r="AG8"/>
  <c r="AH8"/>
  <c r="AI8"/>
  <c r="AC9"/>
  <c r="AD9"/>
  <c r="AE9"/>
  <c r="AF9"/>
  <c r="AG9"/>
  <c r="AH9"/>
  <c r="AI9"/>
  <c r="AC10"/>
  <c r="AD10"/>
  <c r="AE10"/>
  <c r="AF10"/>
  <c r="AG10"/>
  <c r="AH10"/>
  <c r="AI10"/>
  <c r="AB28"/>
  <c r="AB29"/>
  <c r="AB30"/>
  <c r="AB31"/>
  <c r="AB32"/>
  <c r="AB33"/>
  <c r="AB34"/>
  <c r="AB16"/>
  <c r="AB17"/>
  <c r="AB18"/>
  <c r="AB19"/>
  <c r="AB20"/>
  <c r="AB21"/>
  <c r="AB22"/>
  <c r="AB4"/>
  <c r="AB5"/>
  <c r="AB6"/>
  <c r="AB7"/>
  <c r="AB8"/>
  <c r="AB9"/>
  <c r="AB10"/>
  <c r="AB27"/>
  <c r="O27"/>
  <c r="AB15"/>
  <c r="O15"/>
  <c r="O39" s="1"/>
  <c r="AB3"/>
  <c r="O3"/>
  <c r="V39"/>
  <c r="S40"/>
  <c r="U41"/>
  <c r="V42"/>
  <c r="P44"/>
  <c r="U45"/>
  <c r="O43"/>
  <c r="P27"/>
  <c r="Q27"/>
  <c r="R27"/>
  <c r="S27"/>
  <c r="T27"/>
  <c r="U27"/>
  <c r="V27"/>
  <c r="P28"/>
  <c r="Q28"/>
  <c r="R28"/>
  <c r="S28"/>
  <c r="T28"/>
  <c r="U28"/>
  <c r="V28"/>
  <c r="P29"/>
  <c r="Q29"/>
  <c r="R29"/>
  <c r="S29"/>
  <c r="T29"/>
  <c r="U29"/>
  <c r="V29"/>
  <c r="P30"/>
  <c r="Q30"/>
  <c r="R30"/>
  <c r="S30"/>
  <c r="T30"/>
  <c r="U30"/>
  <c r="V30"/>
  <c r="P31"/>
  <c r="Q31"/>
  <c r="R31"/>
  <c r="S31"/>
  <c r="T31"/>
  <c r="U31"/>
  <c r="V31"/>
  <c r="P32"/>
  <c r="Q32"/>
  <c r="R32"/>
  <c r="S32"/>
  <c r="T32"/>
  <c r="U32"/>
  <c r="V32"/>
  <c r="P33"/>
  <c r="Q33"/>
  <c r="R33"/>
  <c r="S33"/>
  <c r="T33"/>
  <c r="U33"/>
  <c r="V33"/>
  <c r="P34"/>
  <c r="Q34"/>
  <c r="R34"/>
  <c r="S34"/>
  <c r="T34"/>
  <c r="U34"/>
  <c r="V34"/>
  <c r="O28"/>
  <c r="O29"/>
  <c r="O30"/>
  <c r="O31"/>
  <c r="O32"/>
  <c r="O33"/>
  <c r="O34"/>
  <c r="P15"/>
  <c r="Q15"/>
  <c r="R15"/>
  <c r="S15"/>
  <c r="S39" s="1"/>
  <c r="T15"/>
  <c r="U15"/>
  <c r="V15"/>
  <c r="P16"/>
  <c r="P40" s="1"/>
  <c r="Q16"/>
  <c r="R16"/>
  <c r="S16"/>
  <c r="T16"/>
  <c r="T40" s="1"/>
  <c r="U16"/>
  <c r="V16"/>
  <c r="P17"/>
  <c r="Q17"/>
  <c r="Q41" s="1"/>
  <c r="R17"/>
  <c r="S17"/>
  <c r="T17"/>
  <c r="U17"/>
  <c r="V17"/>
  <c r="P18"/>
  <c r="Q18"/>
  <c r="R18"/>
  <c r="R42" s="1"/>
  <c r="S18"/>
  <c r="T18"/>
  <c r="U18"/>
  <c r="V18"/>
  <c r="P19"/>
  <c r="Q19"/>
  <c r="R19"/>
  <c r="S19"/>
  <c r="S43" s="1"/>
  <c r="T19"/>
  <c r="U19"/>
  <c r="V19"/>
  <c r="P20"/>
  <c r="Q20"/>
  <c r="R20"/>
  <c r="S20"/>
  <c r="T20"/>
  <c r="T44" s="1"/>
  <c r="U20"/>
  <c r="V20"/>
  <c r="P21"/>
  <c r="Q21"/>
  <c r="Q45" s="1"/>
  <c r="R21"/>
  <c r="S21"/>
  <c r="T21"/>
  <c r="U21"/>
  <c r="V21"/>
  <c r="P22"/>
  <c r="Q22"/>
  <c r="R22"/>
  <c r="R46" s="1"/>
  <c r="S22"/>
  <c r="T22"/>
  <c r="U22"/>
  <c r="V22"/>
  <c r="V46" s="1"/>
  <c r="O16"/>
  <c r="O17"/>
  <c r="O18"/>
  <c r="O19"/>
  <c r="O20"/>
  <c r="O21"/>
  <c r="O22"/>
  <c r="P3"/>
  <c r="Q3"/>
  <c r="R3"/>
  <c r="S3"/>
  <c r="T3"/>
  <c r="U3"/>
  <c r="U39" s="1"/>
  <c r="V3"/>
  <c r="P4"/>
  <c r="Q4"/>
  <c r="R4"/>
  <c r="S4"/>
  <c r="T4"/>
  <c r="U4"/>
  <c r="V4"/>
  <c r="P5"/>
  <c r="P41" s="1"/>
  <c r="Q5"/>
  <c r="R5"/>
  <c r="S5"/>
  <c r="S41" s="1"/>
  <c r="T5"/>
  <c r="U5"/>
  <c r="V5"/>
  <c r="P6"/>
  <c r="Q6"/>
  <c r="R6"/>
  <c r="S6"/>
  <c r="T6"/>
  <c r="T42" s="1"/>
  <c r="U6"/>
  <c r="V6"/>
  <c r="P7"/>
  <c r="P43" s="1"/>
  <c r="Q7"/>
  <c r="R7"/>
  <c r="S7"/>
  <c r="T7"/>
  <c r="U7"/>
  <c r="U43" s="1"/>
  <c r="V7"/>
  <c r="P8"/>
  <c r="Q8"/>
  <c r="Q44" s="1"/>
  <c r="R8"/>
  <c r="S8"/>
  <c r="T8"/>
  <c r="U8"/>
  <c r="V8"/>
  <c r="P9"/>
  <c r="Q9"/>
  <c r="R9"/>
  <c r="S9"/>
  <c r="S45" s="1"/>
  <c r="T9"/>
  <c r="U9"/>
  <c r="V9"/>
  <c r="V45" s="1"/>
  <c r="P10"/>
  <c r="Q10"/>
  <c r="R10"/>
  <c r="S10"/>
  <c r="T10"/>
  <c r="T46" s="1"/>
  <c r="U10"/>
  <c r="V10"/>
  <c r="O4"/>
  <c r="O5"/>
  <c r="O41" s="1"/>
  <c r="O6"/>
  <c r="O7"/>
  <c r="O8"/>
  <c r="O9"/>
  <c r="O45" s="1"/>
  <c r="O10"/>
  <c r="Z39" i="5"/>
  <c r="AA39"/>
  <c r="AB39"/>
  <c r="AC39"/>
  <c r="AD39"/>
  <c r="AE39"/>
  <c r="AF39"/>
  <c r="Z40"/>
  <c r="AA40"/>
  <c r="AB40"/>
  <c r="AC40"/>
  <c r="AD40"/>
  <c r="AE40"/>
  <c r="AF40"/>
  <c r="Z41"/>
  <c r="AA41"/>
  <c r="AB41"/>
  <c r="AC41"/>
  <c r="AD41"/>
  <c r="AE41"/>
  <c r="AF41"/>
  <c r="Z42"/>
  <c r="AA42"/>
  <c r="AB42"/>
  <c r="AC42"/>
  <c r="AD42"/>
  <c r="AE42"/>
  <c r="AF42"/>
  <c r="Z43"/>
  <c r="AA43"/>
  <c r="AB43"/>
  <c r="AC43"/>
  <c r="AD43"/>
  <c r="AE43"/>
  <c r="AF43"/>
  <c r="Z44"/>
  <c r="AA44"/>
  <c r="AB44"/>
  <c r="AC44"/>
  <c r="AD44"/>
  <c r="AE44"/>
  <c r="AF44"/>
  <c r="Z45"/>
  <c r="AA45"/>
  <c r="AB45"/>
  <c r="AC45"/>
  <c r="AD45"/>
  <c r="AE45"/>
  <c r="AF45"/>
  <c r="Z46"/>
  <c r="AA46"/>
  <c r="AB46"/>
  <c r="AC46"/>
  <c r="AD46"/>
  <c r="AE46"/>
  <c r="AF46"/>
  <c r="Y40"/>
  <c r="Y41"/>
  <c r="Y42"/>
  <c r="Y43"/>
  <c r="Y44"/>
  <c r="Y45"/>
  <c r="Y46"/>
  <c r="Y39"/>
  <c r="Z27"/>
  <c r="AA27"/>
  <c r="AB27"/>
  <c r="AC27"/>
  <c r="AD27"/>
  <c r="AE27"/>
  <c r="AF27"/>
  <c r="Z28"/>
  <c r="AA28"/>
  <c r="AB28"/>
  <c r="AC28"/>
  <c r="AD28"/>
  <c r="AE28"/>
  <c r="AF28"/>
  <c r="Z29"/>
  <c r="AA29"/>
  <c r="AB29"/>
  <c r="AC29"/>
  <c r="AD29"/>
  <c r="AE29"/>
  <c r="AF29"/>
  <c r="Z30"/>
  <c r="AA30"/>
  <c r="AB30"/>
  <c r="AC30"/>
  <c r="AD30"/>
  <c r="AE30"/>
  <c r="AF30"/>
  <c r="Z31"/>
  <c r="AA31"/>
  <c r="AB31"/>
  <c r="AC31"/>
  <c r="AD31"/>
  <c r="AE31"/>
  <c r="AF31"/>
  <c r="Z32"/>
  <c r="AA32"/>
  <c r="AB32"/>
  <c r="AC32"/>
  <c r="AD32"/>
  <c r="AE32"/>
  <c r="AF32"/>
  <c r="Z33"/>
  <c r="AA33"/>
  <c r="AB33"/>
  <c r="AC33"/>
  <c r="AD33"/>
  <c r="AE33"/>
  <c r="AF33"/>
  <c r="Z34"/>
  <c r="AA34"/>
  <c r="AB34"/>
  <c r="AC34"/>
  <c r="AD34"/>
  <c r="AE34"/>
  <c r="AF34"/>
  <c r="Z15"/>
  <c r="AA15"/>
  <c r="AB15"/>
  <c r="AC15"/>
  <c r="AD15"/>
  <c r="AE15"/>
  <c r="AF15"/>
  <c r="Z16"/>
  <c r="AA16"/>
  <c r="AB16"/>
  <c r="AC16"/>
  <c r="AD16"/>
  <c r="AE16"/>
  <c r="AF16"/>
  <c r="Z17"/>
  <c r="AA17"/>
  <c r="AB17"/>
  <c r="AC17"/>
  <c r="AD17"/>
  <c r="AE17"/>
  <c r="AF17"/>
  <c r="Z18"/>
  <c r="AA18"/>
  <c r="AB18"/>
  <c r="AC18"/>
  <c r="AD18"/>
  <c r="AE18"/>
  <c r="AF18"/>
  <c r="Z19"/>
  <c r="AA19"/>
  <c r="AB19"/>
  <c r="AC19"/>
  <c r="AD19"/>
  <c r="AE19"/>
  <c r="AF19"/>
  <c r="Z20"/>
  <c r="AA20"/>
  <c r="AB20"/>
  <c r="AC20"/>
  <c r="AD20"/>
  <c r="AE20"/>
  <c r="AF20"/>
  <c r="Z21"/>
  <c r="AA21"/>
  <c r="AB21"/>
  <c r="AC21"/>
  <c r="AD21"/>
  <c r="AE21"/>
  <c r="AF21"/>
  <c r="Z22"/>
  <c r="AA22"/>
  <c r="AB22"/>
  <c r="AC22"/>
  <c r="AD22"/>
  <c r="AE22"/>
  <c r="AF22"/>
  <c r="Z3"/>
  <c r="AA3"/>
  <c r="AB3"/>
  <c r="AC3"/>
  <c r="AD3"/>
  <c r="AE3"/>
  <c r="AF3"/>
  <c r="Z4"/>
  <c r="AA4"/>
  <c r="AB4"/>
  <c r="AC4"/>
  <c r="AD4"/>
  <c r="AE4"/>
  <c r="AF4"/>
  <c r="Z5"/>
  <c r="AA5"/>
  <c r="AB5"/>
  <c r="AC5"/>
  <c r="AD5"/>
  <c r="AE5"/>
  <c r="AF5"/>
  <c r="Z6"/>
  <c r="AA6"/>
  <c r="AB6"/>
  <c r="AC6"/>
  <c r="AD6"/>
  <c r="AE6"/>
  <c r="AF6"/>
  <c r="Z7"/>
  <c r="AA7"/>
  <c r="AB7"/>
  <c r="AC7"/>
  <c r="AD7"/>
  <c r="AE7"/>
  <c r="AF7"/>
  <c r="Z8"/>
  <c r="AA8"/>
  <c r="AB8"/>
  <c r="AC8"/>
  <c r="AD8"/>
  <c r="AE8"/>
  <c r="AF8"/>
  <c r="Z9"/>
  <c r="AA9"/>
  <c r="AB9"/>
  <c r="AC9"/>
  <c r="AD9"/>
  <c r="AE9"/>
  <c r="AF9"/>
  <c r="Z10"/>
  <c r="AA10"/>
  <c r="AB10"/>
  <c r="AC10"/>
  <c r="AD10"/>
  <c r="AE10"/>
  <c r="AF10"/>
  <c r="Y28"/>
  <c r="Y29"/>
  <c r="Y30"/>
  <c r="Y31"/>
  <c r="Y32"/>
  <c r="Y33"/>
  <c r="Y34"/>
  <c r="Y16"/>
  <c r="Y17"/>
  <c r="Y18"/>
  <c r="Y19"/>
  <c r="Y20"/>
  <c r="Y21"/>
  <c r="Y22"/>
  <c r="Y4"/>
  <c r="Y5"/>
  <c r="Y6"/>
  <c r="Y7"/>
  <c r="Y8"/>
  <c r="Y9"/>
  <c r="Y10"/>
  <c r="Y27"/>
  <c r="Y15"/>
  <c r="Y3"/>
  <c r="N39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N28"/>
  <c r="N29"/>
  <c r="N30"/>
  <c r="N31"/>
  <c r="N32"/>
  <c r="N33"/>
  <c r="N3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N16"/>
  <c r="N17"/>
  <c r="N18"/>
  <c r="N19"/>
  <c r="N20"/>
  <c r="N21"/>
  <c r="N22"/>
  <c r="O3"/>
  <c r="P3"/>
  <c r="Q3"/>
  <c r="R3"/>
  <c r="S3"/>
  <c r="T3"/>
  <c r="U3"/>
  <c r="O4"/>
  <c r="P4"/>
  <c r="Q4"/>
  <c r="R4"/>
  <c r="S4"/>
  <c r="T4"/>
  <c r="U4"/>
  <c r="O5"/>
  <c r="P5"/>
  <c r="Q5"/>
  <c r="R5"/>
  <c r="S5"/>
  <c r="S41" s="1"/>
  <c r="T5"/>
  <c r="U5"/>
  <c r="O6"/>
  <c r="P6"/>
  <c r="Q6"/>
  <c r="R6"/>
  <c r="S6"/>
  <c r="S42" s="1"/>
  <c r="T6"/>
  <c r="U6"/>
  <c r="O7"/>
  <c r="P7"/>
  <c r="Q7"/>
  <c r="R7"/>
  <c r="S7"/>
  <c r="T7"/>
  <c r="U7"/>
  <c r="O8"/>
  <c r="P8"/>
  <c r="Q8"/>
  <c r="R8"/>
  <c r="S8"/>
  <c r="T8"/>
  <c r="U8"/>
  <c r="O9"/>
  <c r="P9"/>
  <c r="Q9"/>
  <c r="R9"/>
  <c r="S9"/>
  <c r="T9"/>
  <c r="U9"/>
  <c r="O10"/>
  <c r="P10"/>
  <c r="Q10"/>
  <c r="R10"/>
  <c r="S10"/>
  <c r="S46" s="1"/>
  <c r="T10"/>
  <c r="U10"/>
  <c r="N4"/>
  <c r="N5"/>
  <c r="N6"/>
  <c r="N7"/>
  <c r="N8"/>
  <c r="N9"/>
  <c r="N10"/>
  <c r="Z39" i="4"/>
  <c r="AA39"/>
  <c r="AB39"/>
  <c r="AC39"/>
  <c r="AD39"/>
  <c r="AE39"/>
  <c r="AF39"/>
  <c r="Z40"/>
  <c r="AA40"/>
  <c r="AB40"/>
  <c r="AC40"/>
  <c r="AD40"/>
  <c r="AE40"/>
  <c r="AF40"/>
  <c r="Z41"/>
  <c r="AA41"/>
  <c r="AB41"/>
  <c r="AC41"/>
  <c r="AD41"/>
  <c r="AE41"/>
  <c r="AF41"/>
  <c r="Z42"/>
  <c r="AA42"/>
  <c r="AB42"/>
  <c r="AC42"/>
  <c r="AD42"/>
  <c r="AE42"/>
  <c r="AF42"/>
  <c r="Z43"/>
  <c r="AA43"/>
  <c r="AB43"/>
  <c r="AC43"/>
  <c r="AD43"/>
  <c r="AE43"/>
  <c r="AF43"/>
  <c r="Z44"/>
  <c r="AA44"/>
  <c r="AB44"/>
  <c r="AC44"/>
  <c r="AD44"/>
  <c r="AE44"/>
  <c r="AF44"/>
  <c r="Z45"/>
  <c r="AA45"/>
  <c r="AB45"/>
  <c r="AC45"/>
  <c r="AD45"/>
  <c r="AE45"/>
  <c r="AF45"/>
  <c r="Z46"/>
  <c r="AA46"/>
  <c r="AB46"/>
  <c r="AC46"/>
  <c r="AD46"/>
  <c r="AE46"/>
  <c r="AF46"/>
  <c r="Y40"/>
  <c r="Y41"/>
  <c r="Y42"/>
  <c r="Y43"/>
  <c r="Y44"/>
  <c r="Y45"/>
  <c r="Y46"/>
  <c r="Y39"/>
  <c r="Z27"/>
  <c r="AA27"/>
  <c r="AB27"/>
  <c r="AC27"/>
  <c r="AD27"/>
  <c r="AE27"/>
  <c r="AF27"/>
  <c r="Z28"/>
  <c r="AA28"/>
  <c r="AB28"/>
  <c r="AC28"/>
  <c r="AD28"/>
  <c r="AE28"/>
  <c r="AF28"/>
  <c r="Z29"/>
  <c r="AA29"/>
  <c r="AB29"/>
  <c r="AC29"/>
  <c r="AD29"/>
  <c r="AE29"/>
  <c r="AF29"/>
  <c r="Z30"/>
  <c r="AA30"/>
  <c r="AB30"/>
  <c r="AC30"/>
  <c r="AD30"/>
  <c r="AE30"/>
  <c r="AF30"/>
  <c r="Z31"/>
  <c r="AA31"/>
  <c r="AB31"/>
  <c r="AC31"/>
  <c r="AD31"/>
  <c r="AE31"/>
  <c r="AF31"/>
  <c r="Z32"/>
  <c r="AA32"/>
  <c r="AB32"/>
  <c r="AC32"/>
  <c r="AD32"/>
  <c r="AE32"/>
  <c r="AF32"/>
  <c r="Z33"/>
  <c r="AA33"/>
  <c r="AB33"/>
  <c r="AC33"/>
  <c r="AD33"/>
  <c r="AE33"/>
  <c r="AF33"/>
  <c r="Z34"/>
  <c r="AA34"/>
  <c r="AB34"/>
  <c r="AC34"/>
  <c r="AD34"/>
  <c r="AE34"/>
  <c r="AF34"/>
  <c r="Y28"/>
  <c r="Y29"/>
  <c r="Y30"/>
  <c r="Y31"/>
  <c r="Y32"/>
  <c r="Y33"/>
  <c r="Y34"/>
  <c r="Z15"/>
  <c r="AA15"/>
  <c r="AB15"/>
  <c r="AC15"/>
  <c r="AD15"/>
  <c r="AE15"/>
  <c r="AF15"/>
  <c r="Z16"/>
  <c r="AA16"/>
  <c r="AB16"/>
  <c r="AC16"/>
  <c r="AD16"/>
  <c r="AE16"/>
  <c r="AF16"/>
  <c r="Z17"/>
  <c r="AA17"/>
  <c r="AB17"/>
  <c r="AC17"/>
  <c r="AD17"/>
  <c r="AE17"/>
  <c r="AF17"/>
  <c r="Z18"/>
  <c r="AA18"/>
  <c r="AB18"/>
  <c r="AC18"/>
  <c r="AD18"/>
  <c r="AE18"/>
  <c r="AF18"/>
  <c r="Z19"/>
  <c r="AA19"/>
  <c r="AB19"/>
  <c r="AC19"/>
  <c r="AD19"/>
  <c r="AE19"/>
  <c r="AF19"/>
  <c r="Z20"/>
  <c r="AA20"/>
  <c r="AB20"/>
  <c r="AC20"/>
  <c r="AD20"/>
  <c r="AE20"/>
  <c r="AF20"/>
  <c r="Z21"/>
  <c r="AA21"/>
  <c r="AB21"/>
  <c r="AC21"/>
  <c r="AD21"/>
  <c r="AE21"/>
  <c r="AF21"/>
  <c r="Z22"/>
  <c r="AA22"/>
  <c r="AB22"/>
  <c r="AC22"/>
  <c r="AD22"/>
  <c r="AE22"/>
  <c r="AF22"/>
  <c r="Y16"/>
  <c r="Y17"/>
  <c r="Y18"/>
  <c r="Y19"/>
  <c r="Y20"/>
  <c r="Y21"/>
  <c r="Y22"/>
  <c r="Z3"/>
  <c r="AA3"/>
  <c r="AB3"/>
  <c r="AC3"/>
  <c r="AD3"/>
  <c r="AE3"/>
  <c r="AF3"/>
  <c r="Z4"/>
  <c r="AA4"/>
  <c r="AB4"/>
  <c r="AC4"/>
  <c r="AD4"/>
  <c r="AE4"/>
  <c r="AF4"/>
  <c r="Z5"/>
  <c r="AA5"/>
  <c r="AB5"/>
  <c r="AC5"/>
  <c r="AD5"/>
  <c r="AE5"/>
  <c r="AF5"/>
  <c r="Z6"/>
  <c r="AA6"/>
  <c r="AB6"/>
  <c r="AC6"/>
  <c r="AD6"/>
  <c r="AE6"/>
  <c r="AF6"/>
  <c r="Z7"/>
  <c r="AA7"/>
  <c r="AB7"/>
  <c r="AC7"/>
  <c r="AD7"/>
  <c r="AE7"/>
  <c r="AF7"/>
  <c r="Z8"/>
  <c r="AA8"/>
  <c r="AB8"/>
  <c r="AC8"/>
  <c r="AD8"/>
  <c r="AE8"/>
  <c r="AF8"/>
  <c r="Z9"/>
  <c r="AA9"/>
  <c r="AB9"/>
  <c r="AC9"/>
  <c r="AD9"/>
  <c r="AE9"/>
  <c r="AF9"/>
  <c r="Z10"/>
  <c r="AA10"/>
  <c r="AB10"/>
  <c r="AC10"/>
  <c r="AD10"/>
  <c r="AE10"/>
  <c r="AF10"/>
  <c r="Y4"/>
  <c r="Y5"/>
  <c r="Y6"/>
  <c r="Y7"/>
  <c r="Y8"/>
  <c r="Y9"/>
  <c r="Y10"/>
  <c r="Y27"/>
  <c r="Y15"/>
  <c r="Y3"/>
  <c r="O39"/>
  <c r="S39"/>
  <c r="N39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N28"/>
  <c r="N29"/>
  <c r="N30"/>
  <c r="N31"/>
  <c r="N32"/>
  <c r="N33"/>
  <c r="N3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N16"/>
  <c r="N17"/>
  <c r="N18"/>
  <c r="N19"/>
  <c r="N20"/>
  <c r="N21"/>
  <c r="N22"/>
  <c r="O3"/>
  <c r="P3"/>
  <c r="P39" s="1"/>
  <c r="Q3"/>
  <c r="Q39" s="1"/>
  <c r="R3"/>
  <c r="R39" s="1"/>
  <c r="S3"/>
  <c r="T3"/>
  <c r="T39" s="1"/>
  <c r="U3"/>
  <c r="U39" s="1"/>
  <c r="O4"/>
  <c r="O40" s="1"/>
  <c r="P4"/>
  <c r="P40" s="1"/>
  <c r="Q4"/>
  <c r="Q40" s="1"/>
  <c r="R4"/>
  <c r="R40" s="1"/>
  <c r="S4"/>
  <c r="S40" s="1"/>
  <c r="T4"/>
  <c r="T40" s="1"/>
  <c r="U4"/>
  <c r="U40" s="1"/>
  <c r="O5"/>
  <c r="O41" s="1"/>
  <c r="P5"/>
  <c r="P41" s="1"/>
  <c r="Q5"/>
  <c r="Q41" s="1"/>
  <c r="R5"/>
  <c r="R41" s="1"/>
  <c r="S5"/>
  <c r="S41" s="1"/>
  <c r="T5"/>
  <c r="T41" s="1"/>
  <c r="U5"/>
  <c r="U41" s="1"/>
  <c r="O6"/>
  <c r="O42" s="1"/>
  <c r="P6"/>
  <c r="P42" s="1"/>
  <c r="Q6"/>
  <c r="Q42" s="1"/>
  <c r="R6"/>
  <c r="R42" s="1"/>
  <c r="S6"/>
  <c r="S42" s="1"/>
  <c r="T6"/>
  <c r="T42" s="1"/>
  <c r="U6"/>
  <c r="U42" s="1"/>
  <c r="O7"/>
  <c r="O43" s="1"/>
  <c r="P7"/>
  <c r="P43" s="1"/>
  <c r="Q7"/>
  <c r="Q43" s="1"/>
  <c r="R7"/>
  <c r="R43" s="1"/>
  <c r="S7"/>
  <c r="S43" s="1"/>
  <c r="T7"/>
  <c r="T43" s="1"/>
  <c r="U7"/>
  <c r="U43" s="1"/>
  <c r="O8"/>
  <c r="O44" s="1"/>
  <c r="P8"/>
  <c r="P44" s="1"/>
  <c r="Q8"/>
  <c r="Q44" s="1"/>
  <c r="R8"/>
  <c r="R44" s="1"/>
  <c r="S8"/>
  <c r="S44" s="1"/>
  <c r="T8"/>
  <c r="T44" s="1"/>
  <c r="U8"/>
  <c r="U44" s="1"/>
  <c r="O9"/>
  <c r="O45" s="1"/>
  <c r="P9"/>
  <c r="P45" s="1"/>
  <c r="Q9"/>
  <c r="Q45" s="1"/>
  <c r="R9"/>
  <c r="R45" s="1"/>
  <c r="S9"/>
  <c r="S45" s="1"/>
  <c r="T9"/>
  <c r="T45" s="1"/>
  <c r="U9"/>
  <c r="U45" s="1"/>
  <c r="O10"/>
  <c r="O46" s="1"/>
  <c r="P10"/>
  <c r="P46" s="1"/>
  <c r="Q10"/>
  <c r="Q46" s="1"/>
  <c r="R10"/>
  <c r="R46" s="1"/>
  <c r="S10"/>
  <c r="S46" s="1"/>
  <c r="T10"/>
  <c r="T46" s="1"/>
  <c r="U10"/>
  <c r="U46" s="1"/>
  <c r="N4"/>
  <c r="N40" s="1"/>
  <c r="N5"/>
  <c r="N41" s="1"/>
  <c r="N6"/>
  <c r="N42" s="1"/>
  <c r="N7"/>
  <c r="N43" s="1"/>
  <c r="N8"/>
  <c r="N44" s="1"/>
  <c r="N9"/>
  <c r="N45" s="1"/>
  <c r="N10"/>
  <c r="N46" s="1"/>
  <c r="Z39" i="1"/>
  <c r="AA39"/>
  <c r="AB39"/>
  <c r="AC39"/>
  <c r="AD39"/>
  <c r="AE39"/>
  <c r="AF39"/>
  <c r="Z40"/>
  <c r="AA40"/>
  <c r="AB40"/>
  <c r="AC40"/>
  <c r="AD40"/>
  <c r="AE40"/>
  <c r="AF40"/>
  <c r="Z41"/>
  <c r="AA41"/>
  <c r="AB41"/>
  <c r="AC41"/>
  <c r="AD41"/>
  <c r="AE41"/>
  <c r="AF41"/>
  <c r="Z42"/>
  <c r="AA42"/>
  <c r="AB42"/>
  <c r="AC42"/>
  <c r="AD42"/>
  <c r="AE42"/>
  <c r="AF42"/>
  <c r="Z43"/>
  <c r="AA43"/>
  <c r="AB43"/>
  <c r="AC43"/>
  <c r="AD43"/>
  <c r="AE43"/>
  <c r="AF43"/>
  <c r="Z44"/>
  <c r="AA44"/>
  <c r="AB44"/>
  <c r="AC44"/>
  <c r="AD44"/>
  <c r="AE44"/>
  <c r="AF44"/>
  <c r="Z45"/>
  <c r="AA45"/>
  <c r="AB45"/>
  <c r="AC45"/>
  <c r="AD45"/>
  <c r="AE45"/>
  <c r="AF45"/>
  <c r="Z46"/>
  <c r="AA46"/>
  <c r="AB46"/>
  <c r="AC46"/>
  <c r="AD46"/>
  <c r="AE46"/>
  <c r="AF46"/>
  <c r="Y40"/>
  <c r="Y41"/>
  <c r="Y42"/>
  <c r="Y43"/>
  <c r="Y44"/>
  <c r="Y45"/>
  <c r="Y46"/>
  <c r="Y39"/>
  <c r="Z27"/>
  <c r="AA27"/>
  <c r="AB27"/>
  <c r="AC27"/>
  <c r="AD27"/>
  <c r="AE27"/>
  <c r="AF27"/>
  <c r="Z28"/>
  <c r="AA28"/>
  <c r="AB28"/>
  <c r="AC28"/>
  <c r="AD28"/>
  <c r="AE28"/>
  <c r="AF28"/>
  <c r="Z29"/>
  <c r="AA29"/>
  <c r="AB29"/>
  <c r="AC29"/>
  <c r="AD29"/>
  <c r="AE29"/>
  <c r="AF29"/>
  <c r="Z30"/>
  <c r="AA30"/>
  <c r="AB30"/>
  <c r="AC30"/>
  <c r="AD30"/>
  <c r="AE30"/>
  <c r="AF30"/>
  <c r="Z31"/>
  <c r="AA31"/>
  <c r="AB31"/>
  <c r="AC31"/>
  <c r="AD31"/>
  <c r="AE31"/>
  <c r="AF31"/>
  <c r="Z32"/>
  <c r="AA32"/>
  <c r="AB32"/>
  <c r="AC32"/>
  <c r="AD32"/>
  <c r="AE32"/>
  <c r="AF32"/>
  <c r="Z33"/>
  <c r="AA33"/>
  <c r="AB33"/>
  <c r="AC33"/>
  <c r="AD33"/>
  <c r="AE33"/>
  <c r="AF33"/>
  <c r="Z34"/>
  <c r="AA34"/>
  <c r="AB34"/>
  <c r="AC34"/>
  <c r="AD34"/>
  <c r="AE34"/>
  <c r="AF34"/>
  <c r="Y28"/>
  <c r="Y29"/>
  <c r="Y30"/>
  <c r="Y31"/>
  <c r="Y32"/>
  <c r="Y33"/>
  <c r="Y34"/>
  <c r="Y27"/>
  <c r="N27"/>
  <c r="Z15"/>
  <c r="AA15"/>
  <c r="AB15"/>
  <c r="AC15"/>
  <c r="AD15"/>
  <c r="AE15"/>
  <c r="AF15"/>
  <c r="Z16"/>
  <c r="AA16"/>
  <c r="AB16"/>
  <c r="AC16"/>
  <c r="AD16"/>
  <c r="AE16"/>
  <c r="AF16"/>
  <c r="Z17"/>
  <c r="AA17"/>
  <c r="AB17"/>
  <c r="AC17"/>
  <c r="AD17"/>
  <c r="AE17"/>
  <c r="AF17"/>
  <c r="Z18"/>
  <c r="AA18"/>
  <c r="AB18"/>
  <c r="AC18"/>
  <c r="AD18"/>
  <c r="AE18"/>
  <c r="AF18"/>
  <c r="Z19"/>
  <c r="AA19"/>
  <c r="AB19"/>
  <c r="AC19"/>
  <c r="AD19"/>
  <c r="AE19"/>
  <c r="AF19"/>
  <c r="Z20"/>
  <c r="AA20"/>
  <c r="AB20"/>
  <c r="AC20"/>
  <c r="AD20"/>
  <c r="AE20"/>
  <c r="AF20"/>
  <c r="Z21"/>
  <c r="AA21"/>
  <c r="AB21"/>
  <c r="AC21"/>
  <c r="AD21"/>
  <c r="AE21"/>
  <c r="AF21"/>
  <c r="Z22"/>
  <c r="AA22"/>
  <c r="AB22"/>
  <c r="AC22"/>
  <c r="AD22"/>
  <c r="AE22"/>
  <c r="AF22"/>
  <c r="Y22"/>
  <c r="Y16"/>
  <c r="Y17"/>
  <c r="Y18"/>
  <c r="Y19"/>
  <c r="Y20"/>
  <c r="Y21"/>
  <c r="Y15"/>
  <c r="N15"/>
  <c r="Z3"/>
  <c r="AA3"/>
  <c r="AB3"/>
  <c r="AC3"/>
  <c r="AD3"/>
  <c r="AE3"/>
  <c r="AF3"/>
  <c r="Z4"/>
  <c r="AA4"/>
  <c r="AB4"/>
  <c r="AC4"/>
  <c r="AD4"/>
  <c r="AE4"/>
  <c r="AF4"/>
  <c r="Z5"/>
  <c r="AA5"/>
  <c r="AB5"/>
  <c r="AC5"/>
  <c r="AD5"/>
  <c r="AE5"/>
  <c r="AF5"/>
  <c r="Z6"/>
  <c r="AA6"/>
  <c r="AB6"/>
  <c r="AC6"/>
  <c r="AD6"/>
  <c r="AE6"/>
  <c r="AF6"/>
  <c r="Z7"/>
  <c r="AA7"/>
  <c r="AB7"/>
  <c r="AC7"/>
  <c r="AD7"/>
  <c r="AE7"/>
  <c r="AF7"/>
  <c r="Z8"/>
  <c r="AA8"/>
  <c r="AB8"/>
  <c r="AC8"/>
  <c r="AD8"/>
  <c r="AE8"/>
  <c r="AF8"/>
  <c r="Z9"/>
  <c r="AA9"/>
  <c r="AB9"/>
  <c r="AC9"/>
  <c r="AD9"/>
  <c r="AE9"/>
  <c r="AF9"/>
  <c r="Z10"/>
  <c r="AA10"/>
  <c r="AB10"/>
  <c r="AC10"/>
  <c r="AD10"/>
  <c r="AE10"/>
  <c r="AF10"/>
  <c r="Y4"/>
  <c r="Y5"/>
  <c r="Y6"/>
  <c r="Y7"/>
  <c r="Y8"/>
  <c r="Y9"/>
  <c r="Y10"/>
  <c r="Y3"/>
  <c r="N39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N28"/>
  <c r="N29"/>
  <c r="N30"/>
  <c r="N31"/>
  <c r="N32"/>
  <c r="N33"/>
  <c r="N34"/>
  <c r="O15"/>
  <c r="P15"/>
  <c r="Q15"/>
  <c r="R15"/>
  <c r="S15"/>
  <c r="T15"/>
  <c r="U15"/>
  <c r="O16"/>
  <c r="P16"/>
  <c r="Q16"/>
  <c r="R16"/>
  <c r="S16"/>
  <c r="T16"/>
  <c r="U16"/>
  <c r="O17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N16"/>
  <c r="N17"/>
  <c r="N18"/>
  <c r="N19"/>
  <c r="N20"/>
  <c r="N21"/>
  <c r="N22"/>
  <c r="O3"/>
  <c r="O39" s="1"/>
  <c r="P3"/>
  <c r="P39" s="1"/>
  <c r="Q3"/>
  <c r="Q39" s="1"/>
  <c r="R3"/>
  <c r="R39" s="1"/>
  <c r="S3"/>
  <c r="S39" s="1"/>
  <c r="T3"/>
  <c r="T39" s="1"/>
  <c r="U3"/>
  <c r="U39" s="1"/>
  <c r="O4"/>
  <c r="O40" s="1"/>
  <c r="P4"/>
  <c r="P40" s="1"/>
  <c r="Q4"/>
  <c r="Q40" s="1"/>
  <c r="R4"/>
  <c r="R40" s="1"/>
  <c r="S4"/>
  <c r="S40" s="1"/>
  <c r="T4"/>
  <c r="T40" s="1"/>
  <c r="U4"/>
  <c r="U40" s="1"/>
  <c r="O5"/>
  <c r="O41" s="1"/>
  <c r="P5"/>
  <c r="P41" s="1"/>
  <c r="Q5"/>
  <c r="Q41" s="1"/>
  <c r="R5"/>
  <c r="R41" s="1"/>
  <c r="S5"/>
  <c r="S41" s="1"/>
  <c r="T5"/>
  <c r="T41" s="1"/>
  <c r="U5"/>
  <c r="U41" s="1"/>
  <c r="O6"/>
  <c r="O42" s="1"/>
  <c r="P6"/>
  <c r="P42" s="1"/>
  <c r="Q6"/>
  <c r="Q42" s="1"/>
  <c r="R6"/>
  <c r="R42" s="1"/>
  <c r="S6"/>
  <c r="S42" s="1"/>
  <c r="T6"/>
  <c r="T42" s="1"/>
  <c r="U6"/>
  <c r="U42" s="1"/>
  <c r="O7"/>
  <c r="O43" s="1"/>
  <c r="P7"/>
  <c r="P43" s="1"/>
  <c r="Q7"/>
  <c r="Q43" s="1"/>
  <c r="R7"/>
  <c r="R43" s="1"/>
  <c r="S7"/>
  <c r="S43" s="1"/>
  <c r="T7"/>
  <c r="T43" s="1"/>
  <c r="U7"/>
  <c r="U43" s="1"/>
  <c r="O8"/>
  <c r="O44" s="1"/>
  <c r="P8"/>
  <c r="P44" s="1"/>
  <c r="Q8"/>
  <c r="Q44" s="1"/>
  <c r="R8"/>
  <c r="R44" s="1"/>
  <c r="S8"/>
  <c r="S44" s="1"/>
  <c r="T8"/>
  <c r="T44" s="1"/>
  <c r="U8"/>
  <c r="U44" s="1"/>
  <c r="O9"/>
  <c r="O45" s="1"/>
  <c r="P9"/>
  <c r="P45" s="1"/>
  <c r="Q9"/>
  <c r="Q45" s="1"/>
  <c r="R9"/>
  <c r="R45" s="1"/>
  <c r="S9"/>
  <c r="S45" s="1"/>
  <c r="T9"/>
  <c r="T45" s="1"/>
  <c r="U9"/>
  <c r="U45" s="1"/>
  <c r="O10"/>
  <c r="O46" s="1"/>
  <c r="P10"/>
  <c r="P46" s="1"/>
  <c r="Q10"/>
  <c r="Q46" s="1"/>
  <c r="R10"/>
  <c r="R46" s="1"/>
  <c r="S10"/>
  <c r="S46" s="1"/>
  <c r="T10"/>
  <c r="T46" s="1"/>
  <c r="U10"/>
  <c r="U46" s="1"/>
  <c r="N4"/>
  <c r="N40" s="1"/>
  <c r="N5"/>
  <c r="N41" s="1"/>
  <c r="N6"/>
  <c r="N42" s="1"/>
  <c r="N7"/>
  <c r="N43" s="1"/>
  <c r="N8"/>
  <c r="N44" s="1"/>
  <c r="N9"/>
  <c r="N45" s="1"/>
  <c r="N10"/>
  <c r="N46" s="1"/>
  <c r="Z39" i="10"/>
  <c r="AA39"/>
  <c r="AB39"/>
  <c r="AE39"/>
  <c r="AF39"/>
  <c r="Z40"/>
  <c r="AA40"/>
  <c r="AB40"/>
  <c r="AE40"/>
  <c r="AF40"/>
  <c r="Z41"/>
  <c r="AA41"/>
  <c r="AB41"/>
  <c r="AE41"/>
  <c r="AF41"/>
  <c r="Z42"/>
  <c r="AA42"/>
  <c r="AB42"/>
  <c r="AE42"/>
  <c r="AF42"/>
  <c r="Z43"/>
  <c r="AA43"/>
  <c r="AB43"/>
  <c r="AE43"/>
  <c r="AF43"/>
  <c r="Z44"/>
  <c r="AA44"/>
  <c r="AB44"/>
  <c r="AE44"/>
  <c r="AF44"/>
  <c r="Z45"/>
  <c r="AA45"/>
  <c r="AB45"/>
  <c r="AE45"/>
  <c r="AF45"/>
  <c r="Z46"/>
  <c r="AA46"/>
  <c r="AB46"/>
  <c r="AE46"/>
  <c r="AF46"/>
  <c r="Y40"/>
  <c r="Y41"/>
  <c r="Y42"/>
  <c r="Y43"/>
  <c r="Y44"/>
  <c r="Y45"/>
  <c r="Y46"/>
  <c r="Y39"/>
  <c r="Z27"/>
  <c r="AA27"/>
  <c r="AB27"/>
  <c r="AE27"/>
  <c r="AF27"/>
  <c r="Z28"/>
  <c r="AA28"/>
  <c r="AB28"/>
  <c r="AE28"/>
  <c r="AF28"/>
  <c r="Z29"/>
  <c r="AA29"/>
  <c r="AB29"/>
  <c r="AE29"/>
  <c r="AF29"/>
  <c r="Z30"/>
  <c r="AA30"/>
  <c r="AB30"/>
  <c r="AE30"/>
  <c r="AF30"/>
  <c r="Z31"/>
  <c r="AA31"/>
  <c r="AB31"/>
  <c r="AE31"/>
  <c r="AF31"/>
  <c r="Z32"/>
  <c r="AA32"/>
  <c r="AB32"/>
  <c r="AE32"/>
  <c r="AF32"/>
  <c r="Z33"/>
  <c r="AA33"/>
  <c r="AB33"/>
  <c r="AE33"/>
  <c r="AF33"/>
  <c r="Z34"/>
  <c r="AA34"/>
  <c r="AB34"/>
  <c r="AE34"/>
  <c r="AF34"/>
  <c r="Y28"/>
  <c r="Y29"/>
  <c r="Y30"/>
  <c r="Y31"/>
  <c r="Y32"/>
  <c r="Y33"/>
  <c r="Y34"/>
  <c r="Y27"/>
  <c r="N27"/>
  <c r="Z15"/>
  <c r="AA15"/>
  <c r="AB15"/>
  <c r="AE15"/>
  <c r="AF15"/>
  <c r="Z16"/>
  <c r="AA16"/>
  <c r="AB16"/>
  <c r="AE16"/>
  <c r="AF16"/>
  <c r="Z17"/>
  <c r="AA17"/>
  <c r="AB17"/>
  <c r="AE17"/>
  <c r="AF17"/>
  <c r="Z18"/>
  <c r="AA18"/>
  <c r="AB18"/>
  <c r="AE18"/>
  <c r="AF18"/>
  <c r="Z19"/>
  <c r="AA19"/>
  <c r="AB19"/>
  <c r="AE19"/>
  <c r="AF19"/>
  <c r="Z20"/>
  <c r="AA20"/>
  <c r="AB20"/>
  <c r="AE20"/>
  <c r="AF20"/>
  <c r="Z21"/>
  <c r="AA21"/>
  <c r="AB21"/>
  <c r="AE21"/>
  <c r="AF21"/>
  <c r="Z22"/>
  <c r="AA22"/>
  <c r="AB22"/>
  <c r="AE22"/>
  <c r="AF22"/>
  <c r="Y16"/>
  <c r="Y17"/>
  <c r="Y18"/>
  <c r="Y19"/>
  <c r="Y20"/>
  <c r="Y21"/>
  <c r="Y22"/>
  <c r="Y15"/>
  <c r="N15"/>
  <c r="Z3"/>
  <c r="AA3"/>
  <c r="AB3"/>
  <c r="AE3"/>
  <c r="AF3"/>
  <c r="Z4"/>
  <c r="AA4"/>
  <c r="AB4"/>
  <c r="AE4"/>
  <c r="AF4"/>
  <c r="Z5"/>
  <c r="AA5"/>
  <c r="AB5"/>
  <c r="AE5"/>
  <c r="AF5"/>
  <c r="Z6"/>
  <c r="AA6"/>
  <c r="AB6"/>
  <c r="AE6"/>
  <c r="AF6"/>
  <c r="Z7"/>
  <c r="AA7"/>
  <c r="AB7"/>
  <c r="AE7"/>
  <c r="AF7"/>
  <c r="Z8"/>
  <c r="AA8"/>
  <c r="AB8"/>
  <c r="AE8"/>
  <c r="AF8"/>
  <c r="Z9"/>
  <c r="AA9"/>
  <c r="AB9"/>
  <c r="AE9"/>
  <c r="AF9"/>
  <c r="Z10"/>
  <c r="AA10"/>
  <c r="AB10"/>
  <c r="AE10"/>
  <c r="AF10"/>
  <c r="Y4"/>
  <c r="Y5"/>
  <c r="Y6"/>
  <c r="Y7"/>
  <c r="Y8"/>
  <c r="Y9"/>
  <c r="Y10"/>
  <c r="Y3"/>
  <c r="N3"/>
  <c r="O27"/>
  <c r="P27"/>
  <c r="Q27"/>
  <c r="T27"/>
  <c r="U27"/>
  <c r="O28"/>
  <c r="P28"/>
  <c r="Q28"/>
  <c r="T28"/>
  <c r="U28"/>
  <c r="O29"/>
  <c r="P29"/>
  <c r="Q29"/>
  <c r="T29"/>
  <c r="U29"/>
  <c r="O30"/>
  <c r="P30"/>
  <c r="Q30"/>
  <c r="T30"/>
  <c r="U30"/>
  <c r="O31"/>
  <c r="P31"/>
  <c r="Q31"/>
  <c r="T31"/>
  <c r="U31"/>
  <c r="O32"/>
  <c r="P32"/>
  <c r="Q32"/>
  <c r="T32"/>
  <c r="U32"/>
  <c r="O33"/>
  <c r="P33"/>
  <c r="Q33"/>
  <c r="T33"/>
  <c r="U33"/>
  <c r="O34"/>
  <c r="P34"/>
  <c r="Q34"/>
  <c r="T34"/>
  <c r="U34"/>
  <c r="N28"/>
  <c r="N29"/>
  <c r="N30"/>
  <c r="N31"/>
  <c r="N32"/>
  <c r="N33"/>
  <c r="N34"/>
  <c r="N16"/>
  <c r="O16"/>
  <c r="P16"/>
  <c r="Q16"/>
  <c r="T16"/>
  <c r="U16"/>
  <c r="N17"/>
  <c r="O17"/>
  <c r="P17"/>
  <c r="Q17"/>
  <c r="T17"/>
  <c r="U17"/>
  <c r="N18"/>
  <c r="O18"/>
  <c r="P18"/>
  <c r="Q18"/>
  <c r="T18"/>
  <c r="U18"/>
  <c r="N19"/>
  <c r="O19"/>
  <c r="P19"/>
  <c r="Q19"/>
  <c r="T19"/>
  <c r="U19"/>
  <c r="N20"/>
  <c r="O20"/>
  <c r="P20"/>
  <c r="Q20"/>
  <c r="T20"/>
  <c r="U20"/>
  <c r="N21"/>
  <c r="O21"/>
  <c r="P21"/>
  <c r="Q21"/>
  <c r="T21"/>
  <c r="U21"/>
  <c r="N22"/>
  <c r="O22"/>
  <c r="P22"/>
  <c r="Q22"/>
  <c r="T22"/>
  <c r="U22"/>
  <c r="O15"/>
  <c r="P15"/>
  <c r="Q15"/>
  <c r="T15"/>
  <c r="U15"/>
  <c r="U10"/>
  <c r="N4"/>
  <c r="O4"/>
  <c r="O40" s="1"/>
  <c r="P4"/>
  <c r="Q4"/>
  <c r="T4"/>
  <c r="T40" s="1"/>
  <c r="U4"/>
  <c r="N5"/>
  <c r="O5"/>
  <c r="P5"/>
  <c r="P41" s="1"/>
  <c r="Q5"/>
  <c r="T5"/>
  <c r="U5"/>
  <c r="N6"/>
  <c r="N42" s="1"/>
  <c r="O6"/>
  <c r="P6"/>
  <c r="Q6"/>
  <c r="T6"/>
  <c r="T42" s="1"/>
  <c r="U6"/>
  <c r="N7"/>
  <c r="O7"/>
  <c r="P7"/>
  <c r="Q7"/>
  <c r="T7"/>
  <c r="U7"/>
  <c r="N8"/>
  <c r="O8"/>
  <c r="O44" s="1"/>
  <c r="P8"/>
  <c r="Q8"/>
  <c r="T8"/>
  <c r="U8"/>
  <c r="N9"/>
  <c r="O9"/>
  <c r="P9"/>
  <c r="Q9"/>
  <c r="T9"/>
  <c r="U9"/>
  <c r="U45" s="1"/>
  <c r="N10"/>
  <c r="O10"/>
  <c r="P10"/>
  <c r="Q10"/>
  <c r="T10"/>
  <c r="T46" s="1"/>
  <c r="O3"/>
  <c r="P3"/>
  <c r="Q3"/>
  <c r="T3"/>
  <c r="U3"/>
  <c r="N53" i="12" l="1"/>
  <c r="AD6" i="11"/>
  <c r="AD3"/>
  <c r="Z4"/>
  <c r="Z3"/>
  <c r="Y4"/>
  <c r="U45" i="5"/>
  <c r="U41"/>
  <c r="O43"/>
  <c r="O39"/>
  <c r="S43"/>
  <c r="S39"/>
  <c r="S45"/>
  <c r="Q41"/>
  <c r="S44"/>
  <c r="P46"/>
  <c r="P42"/>
  <c r="O44"/>
  <c r="Q45"/>
  <c r="N44"/>
  <c r="N40"/>
  <c r="P44"/>
  <c r="P40"/>
  <c r="P43"/>
  <c r="P39"/>
  <c r="R46"/>
  <c r="R42"/>
  <c r="T44"/>
  <c r="T40"/>
  <c r="U44"/>
  <c r="U40"/>
  <c r="N43"/>
  <c r="U46"/>
  <c r="Q46"/>
  <c r="T45"/>
  <c r="P45"/>
  <c r="R43"/>
  <c r="U42"/>
  <c r="Q42"/>
  <c r="T41"/>
  <c r="P41"/>
  <c r="S40"/>
  <c r="O40"/>
  <c r="R39"/>
  <c r="N46"/>
  <c r="N42"/>
  <c r="N45"/>
  <c r="N41"/>
  <c r="Q43"/>
  <c r="Q39"/>
  <c r="Q44"/>
  <c r="Q40"/>
  <c r="O45"/>
  <c r="O41"/>
  <c r="O46"/>
  <c r="O42"/>
  <c r="R44"/>
  <c r="R40"/>
  <c r="R45"/>
  <c r="R41"/>
  <c r="T46"/>
  <c r="T42"/>
  <c r="T43"/>
  <c r="T39"/>
  <c r="U43"/>
  <c r="U39"/>
  <c r="P12" i="11"/>
  <c r="Z5" s="1"/>
  <c r="Z6" s="1"/>
  <c r="N12"/>
  <c r="R12"/>
  <c r="AD5" s="1"/>
  <c r="O44" i="6"/>
  <c r="O40"/>
  <c r="S46"/>
  <c r="R45"/>
  <c r="U44"/>
  <c r="T43"/>
  <c r="S42"/>
  <c r="V41"/>
  <c r="R41"/>
  <c r="U40"/>
  <c r="Q40"/>
  <c r="T39"/>
  <c r="P39"/>
  <c r="P46"/>
  <c r="V44"/>
  <c r="R44"/>
  <c r="Q43"/>
  <c r="P42"/>
  <c r="V40"/>
  <c r="R40"/>
  <c r="Q39"/>
  <c r="O46"/>
  <c r="O42"/>
  <c r="U46"/>
  <c r="Q46"/>
  <c r="T45"/>
  <c r="P45"/>
  <c r="S44"/>
  <c r="V43"/>
  <c r="R43"/>
  <c r="U42"/>
  <c r="Q42"/>
  <c r="T41"/>
  <c r="R39"/>
  <c r="R54" i="18"/>
  <c r="S53"/>
  <c r="N54"/>
  <c r="T53"/>
  <c r="T54" s="1"/>
  <c r="Z4"/>
  <c r="Y4"/>
  <c r="N12"/>
  <c r="P12"/>
  <c r="R12"/>
  <c r="T12"/>
  <c r="L40" i="13"/>
  <c r="J40"/>
  <c r="J26"/>
  <c r="Q4" s="1"/>
  <c r="P26" i="15"/>
  <c r="R26"/>
  <c r="T40"/>
  <c r="P40"/>
  <c r="T26"/>
  <c r="Z4" s="1"/>
  <c r="N26"/>
  <c r="Y4" s="1"/>
  <c r="T53"/>
  <c r="P53"/>
  <c r="N53"/>
  <c r="R53"/>
  <c r="Q53"/>
  <c r="S53"/>
  <c r="T26" i="14"/>
  <c r="T40"/>
  <c r="P26"/>
  <c r="T12"/>
  <c r="N26"/>
  <c r="N12"/>
  <c r="Y5" s="1"/>
  <c r="N40"/>
  <c r="Y3" s="1"/>
  <c r="P40"/>
  <c r="R26"/>
  <c r="T53"/>
  <c r="R53"/>
  <c r="S53"/>
  <c r="U53"/>
  <c r="O53"/>
  <c r="R53" i="12"/>
  <c r="T53"/>
  <c r="P53"/>
  <c r="O53"/>
  <c r="S53"/>
  <c r="R54" s="1"/>
  <c r="L40" i="16"/>
  <c r="J26"/>
  <c r="J40"/>
  <c r="K53"/>
  <c r="L26"/>
  <c r="M53"/>
  <c r="L53"/>
  <c r="J53"/>
  <c r="U53" i="15"/>
  <c r="O53"/>
  <c r="P53" i="14"/>
  <c r="Q53"/>
  <c r="N53"/>
  <c r="L12" i="16"/>
  <c r="K53" i="13"/>
  <c r="L53"/>
  <c r="M53"/>
  <c r="J53"/>
  <c r="L12"/>
  <c r="J12"/>
  <c r="Y3" i="15"/>
  <c r="R12"/>
  <c r="P12"/>
  <c r="Z5" s="1"/>
  <c r="Z3" i="12"/>
  <c r="J12" i="16"/>
  <c r="N12" i="15"/>
  <c r="P12" i="14"/>
  <c r="Q53" i="12"/>
  <c r="Y4"/>
  <c r="P12"/>
  <c r="Z5" s="1"/>
  <c r="Z6" s="1"/>
  <c r="N12"/>
  <c r="U53"/>
  <c r="R12"/>
  <c r="AC6" s="1"/>
  <c r="Y3"/>
  <c r="Z4"/>
  <c r="R53" i="11"/>
  <c r="R54" s="1"/>
  <c r="U53"/>
  <c r="T53"/>
  <c r="O43" i="10"/>
  <c r="U39"/>
  <c r="O39"/>
  <c r="P46"/>
  <c r="T45"/>
  <c r="N45"/>
  <c r="P44"/>
  <c r="T43"/>
  <c r="N43"/>
  <c r="P42"/>
  <c r="T41"/>
  <c r="N41"/>
  <c r="P40"/>
  <c r="N39"/>
  <c r="P39"/>
  <c r="Q46"/>
  <c r="O45"/>
  <c r="Q44"/>
  <c r="U43"/>
  <c r="Q42"/>
  <c r="U41"/>
  <c r="O41"/>
  <c r="Q40"/>
  <c r="Q39"/>
  <c r="N46"/>
  <c r="P45"/>
  <c r="T44"/>
  <c r="N44"/>
  <c r="P43"/>
  <c r="N40"/>
  <c r="T39"/>
  <c r="U46"/>
  <c r="O46"/>
  <c r="Q45"/>
  <c r="U44"/>
  <c r="Q43"/>
  <c r="U42"/>
  <c r="O42"/>
  <c r="Q41"/>
  <c r="U40"/>
  <c r="N54" i="12" l="1"/>
  <c r="T54"/>
  <c r="Y5" i="11"/>
  <c r="Y6" s="1"/>
  <c r="Y5" i="18"/>
  <c r="Z5"/>
  <c r="Z6" s="1"/>
  <c r="P54" i="12"/>
  <c r="Q5" i="16"/>
  <c r="Q3"/>
  <c r="Q4"/>
  <c r="J54"/>
  <c r="Q3" i="13"/>
  <c r="L54"/>
  <c r="Z3" i="15"/>
  <c r="T54"/>
  <c r="P54"/>
  <c r="N54"/>
  <c r="R54"/>
  <c r="Z4" i="14"/>
  <c r="Z3"/>
  <c r="Y4"/>
  <c r="Y6" s="1"/>
  <c r="Z5"/>
  <c r="T54"/>
  <c r="R54"/>
  <c r="N54"/>
  <c r="P54"/>
  <c r="L54" i="16"/>
  <c r="Q5" i="13"/>
  <c r="J54"/>
  <c r="Y5" i="15"/>
  <c r="Y5" i="12"/>
  <c r="Y6" s="1"/>
  <c r="T54" i="11"/>
  <c r="Z6" i="14" l="1"/>
</calcChain>
</file>

<file path=xl/sharedStrings.xml><?xml version="1.0" encoding="utf-8"?>
<sst xmlns="http://schemas.openxmlformats.org/spreadsheetml/2006/main" count="4467" uniqueCount="91">
  <si>
    <t>cv1_c</t>
  </si>
  <si>
    <t>density (cell/mm2)</t>
  </si>
  <si>
    <t>cg inf</t>
  </si>
  <si>
    <t>cg sup</t>
  </si>
  <si>
    <t>hilus inf</t>
  </si>
  <si>
    <t>hilus sup</t>
  </si>
  <si>
    <t>GAD</t>
  </si>
  <si>
    <t>PV</t>
  </si>
  <si>
    <t>cv1_m</t>
  </si>
  <si>
    <t>cv1_r</t>
  </si>
  <si>
    <t>cv2_c</t>
  </si>
  <si>
    <t>cv2_m</t>
  </si>
  <si>
    <t>cv2_r</t>
  </si>
  <si>
    <t>cv3_c</t>
  </si>
  <si>
    <t>cv3_m</t>
  </si>
  <si>
    <t>cv3_r</t>
  </si>
  <si>
    <t>moyenne c</t>
  </si>
  <si>
    <t>moyenne m</t>
  </si>
  <si>
    <t>moyenne r</t>
  </si>
  <si>
    <t>moyenne générale</t>
  </si>
  <si>
    <t>SOM</t>
  </si>
  <si>
    <t>cv1_c2</t>
  </si>
  <si>
    <t>NPY</t>
  </si>
  <si>
    <t>CR</t>
  </si>
  <si>
    <t>NOS1</t>
  </si>
  <si>
    <t>cv1_r3</t>
  </si>
  <si>
    <t>cv3_r2</t>
  </si>
  <si>
    <t>NeuN</t>
  </si>
  <si>
    <t>sem</t>
  </si>
  <si>
    <t>GAD/CR</t>
  </si>
  <si>
    <t>ECARTYPE c</t>
  </si>
  <si>
    <t>ECARTYPE m</t>
  </si>
  <si>
    <t>ECARTYPE r</t>
  </si>
  <si>
    <t>écart type</t>
  </si>
  <si>
    <t>(par animal)</t>
  </si>
  <si>
    <t>par animal</t>
  </si>
  <si>
    <t xml:space="preserve">écart type </t>
  </si>
  <si>
    <t>cv5_r</t>
  </si>
  <si>
    <t>cv5_r_c6</t>
  </si>
  <si>
    <t>cv5_m</t>
  </si>
  <si>
    <t>cv5_m_c3</t>
  </si>
  <si>
    <t>cv5_c</t>
  </si>
  <si>
    <t>cv6_r_c10</t>
  </si>
  <si>
    <t>cv6_r_c11</t>
  </si>
  <si>
    <t>cv6_m</t>
  </si>
  <si>
    <t>cv6_c</t>
  </si>
  <si>
    <t>cv7_r</t>
  </si>
  <si>
    <t>cv7_m</t>
  </si>
  <si>
    <t>cv7_c</t>
  </si>
  <si>
    <t>cv8_r_c7</t>
  </si>
  <si>
    <t>cv8_r_c10</t>
  </si>
  <si>
    <t>cv8_m_c11</t>
  </si>
  <si>
    <t>cv8_m_c12</t>
  </si>
  <si>
    <t>cv8_c_c14</t>
  </si>
  <si>
    <t>cv8_c_c15</t>
  </si>
  <si>
    <t>cv9_r</t>
  </si>
  <si>
    <t>cv9_m</t>
  </si>
  <si>
    <t>cv9_c</t>
  </si>
  <si>
    <t>cv6_r</t>
  </si>
  <si>
    <t>cv8_c</t>
  </si>
  <si>
    <t>cv8_m</t>
  </si>
  <si>
    <t>cv8_r</t>
  </si>
  <si>
    <t>cv6_m_c1</t>
  </si>
  <si>
    <t>cv6_m_c3</t>
  </si>
  <si>
    <t>cv6_r_c9</t>
  </si>
  <si>
    <t>cv8_r_c8</t>
  </si>
  <si>
    <t>cv8_r_c12</t>
  </si>
  <si>
    <t>cv5_r_c8</t>
  </si>
  <si>
    <t>cv7_r_c7</t>
  </si>
  <si>
    <t>cv7_r_c9</t>
  </si>
  <si>
    <t>cell nb</t>
  </si>
  <si>
    <t>somme c</t>
  </si>
  <si>
    <t>somme m</t>
  </si>
  <si>
    <t>somme r</t>
  </si>
  <si>
    <t>total</t>
  </si>
  <si>
    <t>cg</t>
  </si>
  <si>
    <t>hilus</t>
  </si>
  <si>
    <t>c</t>
  </si>
  <si>
    <t>m</t>
  </si>
  <si>
    <t>r</t>
  </si>
  <si>
    <t>%</t>
  </si>
  <si>
    <t>rostral hilus</t>
  </si>
  <si>
    <t>median hilus</t>
  </si>
  <si>
    <t>caudal hilus</t>
  </si>
  <si>
    <t>global hilus</t>
  </si>
  <si>
    <t>VIP</t>
  </si>
  <si>
    <t>global</t>
  </si>
  <si>
    <t>bins 6-7</t>
  </si>
  <si>
    <t>0-1</t>
  </si>
  <si>
    <t>% sub CG/PV total</t>
  </si>
  <si>
    <t>% deep H/SOM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</si>
</sst>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'VIP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%'!$Z$3:$Z$10,'PV %'!#REF!,'PV %'!#REF!,'PV %'!$Y$3:$Y$10)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%'!$O$3:$O$10,'VIP %'!$Q$3:$Q$10,'VIP %'!$P$3:$P$10,'VIP %'!$N$3:$N$10)</c:f>
              <c:numCache>
                <c:formatCode>General</c:formatCode>
                <c:ptCount val="32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17</c:v>
                </c:pt>
                <c:pt idx="7">
                  <c:v>46</c:v>
                </c:pt>
                <c:pt idx="8">
                  <c:v>42</c:v>
                </c:pt>
                <c:pt idx="9">
                  <c:v>30</c:v>
                </c:pt>
                <c:pt idx="10">
                  <c:v>18</c:v>
                </c:pt>
                <c:pt idx="11">
                  <c:v>28</c:v>
                </c:pt>
                <c:pt idx="12">
                  <c:v>31</c:v>
                </c:pt>
                <c:pt idx="13">
                  <c:v>30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25</c:v>
                </c:pt>
                <c:pt idx="18">
                  <c:v>33</c:v>
                </c:pt>
                <c:pt idx="19">
                  <c:v>22</c:v>
                </c:pt>
                <c:pt idx="20">
                  <c:v>21</c:v>
                </c:pt>
                <c:pt idx="21">
                  <c:v>27</c:v>
                </c:pt>
                <c:pt idx="22">
                  <c:v>26</c:v>
                </c:pt>
                <c:pt idx="23">
                  <c:v>18</c:v>
                </c:pt>
                <c:pt idx="24">
                  <c:v>20</c:v>
                </c:pt>
                <c:pt idx="25">
                  <c:v>14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ser>
          <c:idx val="4"/>
          <c:order val="1"/>
          <c:tx>
            <c:strRef>
              <c:f>'VIP %'!$R$1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%'!#REF!,'PV %'!#REF!,'PV %'!#REF!,'PV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%'!$S$3:$S$10,'VIP %'!$U$3:$U$10,'VIP %'!$T$3:$T$10,'VIP %'!$R$3:$R$10)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67925504"/>
        <c:axId val="67927040"/>
      </c:barChart>
      <c:catAx>
        <c:axId val="67925504"/>
        <c:scaling>
          <c:orientation val="minMax"/>
        </c:scaling>
        <c:axPos val="b"/>
        <c:numFmt formatCode="General" sourceLinked="1"/>
        <c:tickLblPos val="nextTo"/>
        <c:crossAx val="67927040"/>
        <c:crosses val="autoZero"/>
        <c:auto val="1"/>
        <c:lblAlgn val="ctr"/>
        <c:lblOffset val="100"/>
      </c:catAx>
      <c:valAx>
        <c:axId val="6792704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6792550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(VIP!$Z$15:$Z$22,VIP!$AB$15:$AB$22,VIP!$AA$15:$AA$22,VIP!$Y$15:$Y$22)</c:f>
                <c:numCache>
                  <c:formatCode>General</c:formatCode>
                  <c:ptCount val="32"/>
                  <c:pt idx="0">
                    <c:v>8.8865336196591844</c:v>
                  </c:pt>
                  <c:pt idx="1">
                    <c:v>34.697347899275144</c:v>
                  </c:pt>
                  <c:pt idx="2">
                    <c:v>34.736856296063024</c:v>
                  </c:pt>
                  <c:pt idx="3">
                    <c:v>37.512981665595888</c:v>
                  </c:pt>
                  <c:pt idx="4">
                    <c:v>0</c:v>
                  </c:pt>
                  <c:pt idx="5">
                    <c:v>41.861762763051438</c:v>
                  </c:pt>
                  <c:pt idx="6">
                    <c:v>170.90286347220749</c:v>
                  </c:pt>
                  <c:pt idx="7">
                    <c:v>59.514674613350842</c:v>
                  </c:pt>
                  <c:pt idx="8">
                    <c:v>81.530387907413498</c:v>
                  </c:pt>
                  <c:pt idx="9">
                    <c:v>54.921703946011931</c:v>
                  </c:pt>
                  <c:pt idx="10">
                    <c:v>105.68901863012997</c:v>
                  </c:pt>
                  <c:pt idx="11">
                    <c:v>151.30535838165139</c:v>
                  </c:pt>
                  <c:pt idx="12">
                    <c:v>78.041708335052064</c:v>
                  </c:pt>
                  <c:pt idx="13">
                    <c:v>94.717434168319855</c:v>
                  </c:pt>
                  <c:pt idx="14">
                    <c:v>116.77112107023723</c:v>
                  </c:pt>
                  <c:pt idx="15">
                    <c:v>95.649642769920078</c:v>
                  </c:pt>
                  <c:pt idx="16">
                    <c:v>213.88575807425795</c:v>
                  </c:pt>
                  <c:pt idx="17">
                    <c:v>210.22818573239249</c:v>
                  </c:pt>
                  <c:pt idx="18">
                    <c:v>205.41127557496279</c:v>
                  </c:pt>
                  <c:pt idx="19">
                    <c:v>359.07759182707753</c:v>
                  </c:pt>
                  <c:pt idx="20">
                    <c:v>207.90654177859184</c:v>
                  </c:pt>
                  <c:pt idx="21">
                    <c:v>113.38758657954284</c:v>
                  </c:pt>
                  <c:pt idx="22">
                    <c:v>26.12616655768668</c:v>
                  </c:pt>
                  <c:pt idx="23">
                    <c:v>254.58553997494315</c:v>
                  </c:pt>
                  <c:pt idx="24">
                    <c:v>255.46669893027814</c:v>
                  </c:pt>
                  <c:pt idx="25">
                    <c:v>59.500564042144461</c:v>
                  </c:pt>
                  <c:pt idx="26">
                    <c:v>59.216990672722751</c:v>
                  </c:pt>
                  <c:pt idx="27">
                    <c:v>0</c:v>
                  </c:pt>
                  <c:pt idx="28">
                    <c:v>63.230246781109429</c:v>
                  </c:pt>
                  <c:pt idx="29">
                    <c:v>0</c:v>
                  </c:pt>
                  <c:pt idx="30">
                    <c:v>56.10822706546697</c:v>
                  </c:pt>
                  <c:pt idx="31">
                    <c:v>55.475682110542813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(VIP!$O$15:$O$22,VIP!$Q$15:$Q$22,VIP!$P$15:$P$22,VIP!$N$15:$N$22)</c:f>
              <c:numCache>
                <c:formatCode>General</c:formatCode>
                <c:ptCount val="32"/>
                <c:pt idx="0">
                  <c:v>62.753066666666662</c:v>
                </c:pt>
                <c:pt idx="1">
                  <c:v>39.98276666666667</c:v>
                </c:pt>
                <c:pt idx="2">
                  <c:v>20.055333333333333</c:v>
                </c:pt>
                <c:pt idx="3">
                  <c:v>43.249433333333336</c:v>
                </c:pt>
                <c:pt idx="4">
                  <c:v>0</c:v>
                </c:pt>
                <c:pt idx="5">
                  <c:v>24.168899999999997</c:v>
                </c:pt>
                <c:pt idx="6">
                  <c:v>197.18600000000001</c:v>
                </c:pt>
                <c:pt idx="7">
                  <c:v>979.18833333333339</c:v>
                </c:pt>
                <c:pt idx="8">
                  <c:v>853.8696666666666</c:v>
                </c:pt>
                <c:pt idx="9">
                  <c:v>400.02733333333327</c:v>
                </c:pt>
                <c:pt idx="10">
                  <c:v>315.858</c:v>
                </c:pt>
                <c:pt idx="11">
                  <c:v>385.59699999999998</c:v>
                </c:pt>
                <c:pt idx="12">
                  <c:v>130.32713333333334</c:v>
                </c:pt>
                <c:pt idx="13">
                  <c:v>151.57489999999999</c:v>
                </c:pt>
                <c:pt idx="14">
                  <c:v>131.95000000000002</c:v>
                </c:pt>
                <c:pt idx="15">
                  <c:v>152.47893333333334</c:v>
                </c:pt>
                <c:pt idx="16">
                  <c:v>123.48700000000001</c:v>
                </c:pt>
                <c:pt idx="17">
                  <c:v>178.00766666666667</c:v>
                </c:pt>
                <c:pt idx="18">
                  <c:v>399.29733333333337</c:v>
                </c:pt>
                <c:pt idx="19">
                  <c:v>414.59533333333337</c:v>
                </c:pt>
                <c:pt idx="20">
                  <c:v>221.40433333333331</c:v>
                </c:pt>
                <c:pt idx="21">
                  <c:v>335.45233333333334</c:v>
                </c:pt>
                <c:pt idx="22">
                  <c:v>224.07300000000001</c:v>
                </c:pt>
                <c:pt idx="23">
                  <c:v>392.71233333333333</c:v>
                </c:pt>
                <c:pt idx="24">
                  <c:v>658.96966666666663</c:v>
                </c:pt>
                <c:pt idx="25">
                  <c:v>34.352666666666671</c:v>
                </c:pt>
                <c:pt idx="26">
                  <c:v>68.37266666666666</c:v>
                </c:pt>
                <c:pt idx="27">
                  <c:v>0</c:v>
                </c:pt>
                <c:pt idx="28">
                  <c:v>36.506</c:v>
                </c:pt>
                <c:pt idx="29">
                  <c:v>0</c:v>
                </c:pt>
                <c:pt idx="30">
                  <c:v>32.394100000000002</c:v>
                </c:pt>
                <c:pt idx="31">
                  <c:v>32.0289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(VIP!$AD$15:$AD$22,VIP!$AF$15:$AF$22,VIP!$AE$15:$AE$22,VIP!$AC$15:$AC$22)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48.671080705623673</c:v>
                  </c:pt>
                  <c:pt idx="8">
                    <c:v>0</c:v>
                  </c:pt>
                  <c:pt idx="9">
                    <c:v>49.28775739542224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118.58485854020319</c:v>
                  </c:pt>
                  <c:pt idx="19">
                    <c:v>0</c:v>
                  </c:pt>
                  <c:pt idx="20">
                    <c:v>0</c:v>
                  </c:pt>
                  <c:pt idx="21">
                    <c:v>73.016911194142779</c:v>
                  </c:pt>
                  <c:pt idx="22">
                    <c:v>0</c:v>
                  </c:pt>
                  <c:pt idx="23">
                    <c:v>122.28163231382436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(VIP!$S$15:$S$22,VIP!$U$15:$U$22,VIP!$T$15:$T$22,VIP!$R$15:$R$22)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55.56753333333333</c:v>
                </c:pt>
                <c:pt idx="8">
                  <c:v>0</c:v>
                </c:pt>
                <c:pt idx="9">
                  <c:v>28.456299999999999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68.465000000000003</c:v>
                </c:pt>
                <c:pt idx="19">
                  <c:v>0</c:v>
                </c:pt>
                <c:pt idx="20">
                  <c:v>0</c:v>
                </c:pt>
                <c:pt idx="21">
                  <c:v>42.156333333333329</c:v>
                </c:pt>
                <c:pt idx="22">
                  <c:v>0</c:v>
                </c:pt>
                <c:pt idx="23">
                  <c:v>70.599333333333334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72705536"/>
        <c:axId val="72707072"/>
      </c:barChart>
      <c:catAx>
        <c:axId val="72705536"/>
        <c:scaling>
          <c:orientation val="minMax"/>
        </c:scaling>
        <c:axPos val="b"/>
        <c:numFmt formatCode="General" sourceLinked="1"/>
        <c:tickLblPos val="nextTo"/>
        <c:crossAx val="72707072"/>
        <c:crosses val="autoZero"/>
        <c:auto val="1"/>
        <c:lblAlgn val="ctr"/>
        <c:lblOffset val="100"/>
      </c:catAx>
      <c:valAx>
        <c:axId val="7270707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7270553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médian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(CR!$AC$15:$AC$22,CR!$AE$15:$AE$22,CR!$AD$15:$AD$22,CR!$AB$15:$AB$22)</c:f>
                <c:numCache>
                  <c:formatCode>General</c:formatCode>
                  <c:ptCount val="32"/>
                  <c:pt idx="0">
                    <c:v>73.639932514053029</c:v>
                  </c:pt>
                  <c:pt idx="1">
                    <c:v>58.245348675211524</c:v>
                  </c:pt>
                  <c:pt idx="2">
                    <c:v>66.685804800995157</c:v>
                  </c:pt>
                  <c:pt idx="3">
                    <c:v>73.066757913568324</c:v>
                  </c:pt>
                  <c:pt idx="4">
                    <c:v>47.648264580792976</c:v>
                  </c:pt>
                  <c:pt idx="5">
                    <c:v>83.652812309243586</c:v>
                  </c:pt>
                  <c:pt idx="6">
                    <c:v>184.41712240734515</c:v>
                  </c:pt>
                  <c:pt idx="7">
                    <c:v>368.02061734537091</c:v>
                  </c:pt>
                  <c:pt idx="8">
                    <c:v>365.17646771680802</c:v>
                  </c:pt>
                  <c:pt idx="9">
                    <c:v>166.57260709436665</c:v>
                  </c:pt>
                  <c:pt idx="10">
                    <c:v>196.73928169607029</c:v>
                  </c:pt>
                  <c:pt idx="11">
                    <c:v>178.8236913539258</c:v>
                  </c:pt>
                  <c:pt idx="12">
                    <c:v>88.948640108137454</c:v>
                  </c:pt>
                  <c:pt idx="13">
                    <c:v>172.65193884559429</c:v>
                  </c:pt>
                  <c:pt idx="14">
                    <c:v>102.16947703098882</c:v>
                  </c:pt>
                  <c:pt idx="15">
                    <c:v>146.20775648932874</c:v>
                  </c:pt>
                  <c:pt idx="16">
                    <c:v>211.29071063550606</c:v>
                  </c:pt>
                  <c:pt idx="17">
                    <c:v>199.64714894421508</c:v>
                  </c:pt>
                  <c:pt idx="18">
                    <c:v>204.17579014378586</c:v>
                  </c:pt>
                  <c:pt idx="19">
                    <c:v>179.16548028149839</c:v>
                  </c:pt>
                  <c:pt idx="20">
                    <c:v>175.28612289278843</c:v>
                  </c:pt>
                  <c:pt idx="21">
                    <c:v>239.18189534610923</c:v>
                  </c:pt>
                  <c:pt idx="22">
                    <c:v>237.45388001221866</c:v>
                  </c:pt>
                  <c:pt idx="23">
                    <c:v>396.79459547548493</c:v>
                  </c:pt>
                  <c:pt idx="24">
                    <c:v>176.39456773255125</c:v>
                  </c:pt>
                  <c:pt idx="25">
                    <c:v>96.93673334080178</c:v>
                  </c:pt>
                  <c:pt idx="26">
                    <c:v>80.122297011572954</c:v>
                  </c:pt>
                  <c:pt idx="27">
                    <c:v>39.911581603902896</c:v>
                  </c:pt>
                  <c:pt idx="28">
                    <c:v>0</c:v>
                  </c:pt>
                  <c:pt idx="29">
                    <c:v>38.803898831174166</c:v>
                  </c:pt>
                  <c:pt idx="30">
                    <c:v>40.118056784009369</c:v>
                  </c:pt>
                  <c:pt idx="31">
                    <c:v>82.03251834562316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(CR!$P$15:$P$22,CR!$R$15:$R$22,CR!$Q$15:$Q$22,CR!$O$15:$O$22)</c:f>
              <c:numCache>
                <c:formatCode>General</c:formatCode>
                <c:ptCount val="32"/>
                <c:pt idx="0">
                  <c:v>91.820549999999997</c:v>
                </c:pt>
                <c:pt idx="1">
                  <c:v>46.960037499999999</c:v>
                </c:pt>
                <c:pt idx="2">
                  <c:v>56.745524999999994</c:v>
                </c:pt>
                <c:pt idx="3">
                  <c:v>25.832999999999998</c:v>
                </c:pt>
                <c:pt idx="4">
                  <c:v>43.749412499999998</c:v>
                </c:pt>
                <c:pt idx="5">
                  <c:v>52.410562500000005</c:v>
                </c:pt>
                <c:pt idx="6">
                  <c:v>174.93819999999999</c:v>
                </c:pt>
                <c:pt idx="7">
                  <c:v>925.20612500000004</c:v>
                </c:pt>
                <c:pt idx="8">
                  <c:v>936.15412500000002</c:v>
                </c:pt>
                <c:pt idx="9">
                  <c:v>501.19425000000001</c:v>
                </c:pt>
                <c:pt idx="10">
                  <c:v>368.71750000000003</c:v>
                </c:pt>
                <c:pt idx="11">
                  <c:v>234.34048749999999</c:v>
                </c:pt>
                <c:pt idx="12">
                  <c:v>250.71901250000002</c:v>
                </c:pt>
                <c:pt idx="13">
                  <c:v>384.38100000000003</c:v>
                </c:pt>
                <c:pt idx="14">
                  <c:v>280.06374999999997</c:v>
                </c:pt>
                <c:pt idx="15">
                  <c:v>253.00825000000003</c:v>
                </c:pt>
                <c:pt idx="16">
                  <c:v>297.452</c:v>
                </c:pt>
                <c:pt idx="17">
                  <c:v>313.102125</c:v>
                </c:pt>
                <c:pt idx="18">
                  <c:v>198.14462500000002</c:v>
                </c:pt>
                <c:pt idx="19">
                  <c:v>226.94075000000001</c:v>
                </c:pt>
                <c:pt idx="20">
                  <c:v>221.33724999999998</c:v>
                </c:pt>
                <c:pt idx="21">
                  <c:v>320.94225</c:v>
                </c:pt>
                <c:pt idx="22">
                  <c:v>368.33199999999999</c:v>
                </c:pt>
                <c:pt idx="23">
                  <c:v>1054.0576249999999</c:v>
                </c:pt>
                <c:pt idx="24">
                  <c:v>494.99487499999998</c:v>
                </c:pt>
                <c:pt idx="25">
                  <c:v>145.68525</c:v>
                </c:pt>
                <c:pt idx="26">
                  <c:v>54.099875000000004</c:v>
                </c:pt>
                <c:pt idx="27">
                  <c:v>14.110875</c:v>
                </c:pt>
                <c:pt idx="28">
                  <c:v>0</c:v>
                </c:pt>
                <c:pt idx="29">
                  <c:v>13.719250000000001</c:v>
                </c:pt>
                <c:pt idx="30">
                  <c:v>14.183875</c:v>
                </c:pt>
                <c:pt idx="31">
                  <c:v>29.002875</c:v>
                </c:pt>
              </c:numCache>
            </c:numRef>
          </c:val>
        </c:ser>
        <c:ser>
          <c:idx val="4"/>
          <c:order val="1"/>
          <c:tx>
            <c:strRef>
              <c:f>CR!$S$13</c:f>
              <c:strCache>
                <c:ptCount val="1"/>
                <c:pt idx="0">
                  <c:v>CR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(CR!$W$15:$W$22,CR!$AG$15:$AG$22,CR!$AF$15:$AF$22,CR!$X$15:$X$22)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203.63412280662965</c:v>
                  </c:pt>
                  <c:pt idx="9">
                    <c:v>110.98249974452779</c:v>
                  </c:pt>
                  <c:pt idx="10">
                    <c:v>254.80104936017628</c:v>
                  </c:pt>
                  <c:pt idx="11">
                    <c:v>172.16660727522404</c:v>
                  </c:pt>
                  <c:pt idx="12">
                    <c:v>180.50855979698625</c:v>
                  </c:pt>
                  <c:pt idx="13">
                    <c:v>129.49926836390125</c:v>
                  </c:pt>
                  <c:pt idx="14">
                    <c:v>197.61110264989759</c:v>
                  </c:pt>
                  <c:pt idx="15">
                    <c:v>198.38984701321937</c:v>
                  </c:pt>
                  <c:pt idx="16">
                    <c:v>271.49866946898391</c:v>
                  </c:pt>
                  <c:pt idx="17">
                    <c:v>193.4915624088315</c:v>
                  </c:pt>
                  <c:pt idx="18">
                    <c:v>364.27294594416327</c:v>
                  </c:pt>
                  <c:pt idx="19">
                    <c:v>261.20128850699467</c:v>
                  </c:pt>
                  <c:pt idx="20">
                    <c:v>348.85684865531061</c:v>
                  </c:pt>
                  <c:pt idx="21">
                    <c:v>358.39302258952688</c:v>
                  </c:pt>
                  <c:pt idx="22">
                    <c:v>188.35172676362509</c:v>
                  </c:pt>
                  <c:pt idx="23">
                    <c:v>152.69863369091235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(CR!$W$15:$W$22,CR!$T$15:$T$22,CR!$S$15:$S$22,CR!$X$15:$X$22)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153.39146249999999</c:v>
                </c:pt>
                <c:pt idx="9">
                  <c:v>130.7440125</c:v>
                </c:pt>
                <c:pt idx="10">
                  <c:v>319.95221250000003</c:v>
                </c:pt>
                <c:pt idx="11">
                  <c:v>279.95471250000003</c:v>
                </c:pt>
                <c:pt idx="12">
                  <c:v>312.46137499999998</c:v>
                </c:pt>
                <c:pt idx="13">
                  <c:v>176.10875000000001</c:v>
                </c:pt>
                <c:pt idx="14">
                  <c:v>282.16876250000001</c:v>
                </c:pt>
                <c:pt idx="15">
                  <c:v>265.15924999999999</c:v>
                </c:pt>
                <c:pt idx="16">
                  <c:v>352.7405</c:v>
                </c:pt>
                <c:pt idx="17">
                  <c:v>202.43237499999998</c:v>
                </c:pt>
                <c:pt idx="18">
                  <c:v>416.01737500000002</c:v>
                </c:pt>
                <c:pt idx="19">
                  <c:v>349.90350000000001</c:v>
                </c:pt>
                <c:pt idx="20">
                  <c:v>261.26749999999998</c:v>
                </c:pt>
                <c:pt idx="21">
                  <c:v>288.06849999999997</c:v>
                </c:pt>
                <c:pt idx="22">
                  <c:v>146.09637499999999</c:v>
                </c:pt>
                <c:pt idx="23">
                  <c:v>99.339750000000009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2"/>
          <c:tx>
            <c:strRef>
              <c:f>CR!$U$13</c:f>
              <c:strCache>
                <c:ptCount val="1"/>
                <c:pt idx="0">
                  <c:v>GAD/CR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(CR!$W$27:$W$34,CR!$AI$27:$AI$34,CR!$AH$27:$AH$34,CR!$X$27:$X$34)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71.071456351705507</c:v>
                  </c:pt>
                  <c:pt idx="9">
                    <c:v>150.44587117247912</c:v>
                  </c:pt>
                  <c:pt idx="10">
                    <c:v>58.769024671015096</c:v>
                  </c:pt>
                  <c:pt idx="11">
                    <c:v>0</c:v>
                  </c:pt>
                  <c:pt idx="12">
                    <c:v>57.975970514885354</c:v>
                  </c:pt>
                  <c:pt idx="13">
                    <c:v>65.643302176013563</c:v>
                  </c:pt>
                  <c:pt idx="14">
                    <c:v>36.987905700261386</c:v>
                  </c:pt>
                  <c:pt idx="15">
                    <c:v>0</c:v>
                  </c:pt>
                  <c:pt idx="16">
                    <c:v>0</c:v>
                  </c:pt>
                  <c:pt idx="17">
                    <c:v>97.829099046682998</c:v>
                  </c:pt>
                  <c:pt idx="18">
                    <c:v>0</c:v>
                  </c:pt>
                  <c:pt idx="19">
                    <c:v>0</c:v>
                  </c:pt>
                  <c:pt idx="20">
                    <c:v>72.385799878152895</c:v>
                  </c:pt>
                  <c:pt idx="21">
                    <c:v>80.160925263764625</c:v>
                  </c:pt>
                  <c:pt idx="22">
                    <c:v>47.122303005052714</c:v>
                  </c:pt>
                  <c:pt idx="23">
                    <c:v>63.488996562396544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(CR!$W$15:$W$22,CR!$V$15:$V$22,CR!$U$15:$U$22,CR!$X$15:$X$22)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21.142462500000001</c:v>
                </c:pt>
                <c:pt idx="9">
                  <c:v>0</c:v>
                </c:pt>
                <c:pt idx="10">
                  <c:v>25.173962500000002</c:v>
                </c:pt>
                <c:pt idx="11">
                  <c:v>21.3209625</c:v>
                </c:pt>
                <c:pt idx="12">
                  <c:v>0</c:v>
                </c:pt>
                <c:pt idx="13">
                  <c:v>10.152950000000001</c:v>
                </c:pt>
                <c:pt idx="14">
                  <c:v>0</c:v>
                </c:pt>
                <c:pt idx="15">
                  <c:v>15.977375</c:v>
                </c:pt>
                <c:pt idx="16">
                  <c:v>0</c:v>
                </c:pt>
                <c:pt idx="17">
                  <c:v>21.480125000000001</c:v>
                </c:pt>
                <c:pt idx="18">
                  <c:v>0</c:v>
                </c:pt>
                <c:pt idx="19">
                  <c:v>0</c:v>
                </c:pt>
                <c:pt idx="20">
                  <c:v>22.467749999999999</c:v>
                </c:pt>
                <c:pt idx="21">
                  <c:v>15.802625000000001</c:v>
                </c:pt>
                <c:pt idx="22">
                  <c:v>43.999124999999999</c:v>
                </c:pt>
                <c:pt idx="23">
                  <c:v>80.242125000000001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6710656"/>
        <c:axId val="96712192"/>
      </c:barChart>
      <c:catAx>
        <c:axId val="96710656"/>
        <c:scaling>
          <c:orientation val="minMax"/>
        </c:scaling>
        <c:axPos val="b"/>
        <c:numFmt formatCode="General" sourceLinked="1"/>
        <c:tickLblPos val="nextTo"/>
        <c:crossAx val="96712192"/>
        <c:crosses val="autoZero"/>
        <c:auto val="1"/>
        <c:lblAlgn val="ctr"/>
        <c:lblOffset val="100"/>
      </c:catAx>
      <c:valAx>
        <c:axId val="9671219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tickLblPos val="nextTo"/>
        <c:crossAx val="9671065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CR!$AD$15:$AD$22</c:f>
                <c:numCache>
                  <c:formatCode>General</c:formatCode>
                  <c:ptCount val="8"/>
                  <c:pt idx="0">
                    <c:v>211.29071063550606</c:v>
                  </c:pt>
                  <c:pt idx="1">
                    <c:v>199.64714894421508</c:v>
                  </c:pt>
                  <c:pt idx="2">
                    <c:v>204.17579014378586</c:v>
                  </c:pt>
                  <c:pt idx="3">
                    <c:v>179.16548028149839</c:v>
                  </c:pt>
                  <c:pt idx="4">
                    <c:v>175.28612289278843</c:v>
                  </c:pt>
                  <c:pt idx="5">
                    <c:v>239.18189534610923</c:v>
                  </c:pt>
                  <c:pt idx="6">
                    <c:v>237.45388001221866</c:v>
                  </c:pt>
                  <c:pt idx="7">
                    <c:v>396.79459547548493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CR!$Q$15:$Q$22</c:f>
              <c:numCache>
                <c:formatCode>General</c:formatCode>
                <c:ptCount val="8"/>
                <c:pt idx="0">
                  <c:v>297.452</c:v>
                </c:pt>
                <c:pt idx="1">
                  <c:v>313.102125</c:v>
                </c:pt>
                <c:pt idx="2">
                  <c:v>198.14462500000002</c:v>
                </c:pt>
                <c:pt idx="3">
                  <c:v>226.94075000000001</c:v>
                </c:pt>
                <c:pt idx="4">
                  <c:v>221.33724999999998</c:v>
                </c:pt>
                <c:pt idx="5">
                  <c:v>320.94225</c:v>
                </c:pt>
                <c:pt idx="6">
                  <c:v>368.33199999999999</c:v>
                </c:pt>
                <c:pt idx="7">
                  <c:v>1054.0576249999999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CR!$AF$15:$AF$22</c:f>
                <c:numCache>
                  <c:formatCode>General</c:formatCode>
                  <c:ptCount val="8"/>
                  <c:pt idx="0">
                    <c:v>271.49866946898391</c:v>
                  </c:pt>
                  <c:pt idx="1">
                    <c:v>193.4915624088315</c:v>
                  </c:pt>
                  <c:pt idx="2">
                    <c:v>364.27294594416327</c:v>
                  </c:pt>
                  <c:pt idx="3">
                    <c:v>261.20128850699467</c:v>
                  </c:pt>
                  <c:pt idx="4">
                    <c:v>348.85684865531061</c:v>
                  </c:pt>
                  <c:pt idx="5">
                    <c:v>358.39302258952688</c:v>
                  </c:pt>
                  <c:pt idx="6">
                    <c:v>188.35172676362509</c:v>
                  </c:pt>
                  <c:pt idx="7">
                    <c:v>152.69863369091235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CR!$S$15:$S$22</c:f>
              <c:numCache>
                <c:formatCode>General</c:formatCode>
                <c:ptCount val="8"/>
                <c:pt idx="0">
                  <c:v>352.7405</c:v>
                </c:pt>
                <c:pt idx="1">
                  <c:v>202.43237499999998</c:v>
                </c:pt>
                <c:pt idx="2">
                  <c:v>416.01737500000002</c:v>
                </c:pt>
                <c:pt idx="3">
                  <c:v>349.90350000000001</c:v>
                </c:pt>
                <c:pt idx="4">
                  <c:v>261.26749999999998</c:v>
                </c:pt>
                <c:pt idx="5">
                  <c:v>288.06849999999997</c:v>
                </c:pt>
                <c:pt idx="6">
                  <c:v>146.09637499999999</c:v>
                </c:pt>
                <c:pt idx="7">
                  <c:v>99.339750000000009</c:v>
                </c:pt>
              </c:numCache>
            </c:numRef>
          </c:val>
        </c:ser>
        <c:ser>
          <c:idx val="1"/>
          <c:order val="2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CR!$AH$15:$AH$22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60.754968192938762</c:v>
                  </c:pt>
                  <c:pt idx="2">
                    <c:v>0</c:v>
                  </c:pt>
                  <c:pt idx="3">
                    <c:v>0</c:v>
                  </c:pt>
                  <c:pt idx="4">
                    <c:v>63.548393532016206</c:v>
                  </c:pt>
                  <c:pt idx="5">
                    <c:v>44.696573192192268</c:v>
                  </c:pt>
                  <c:pt idx="6">
                    <c:v>82.422458911283044</c:v>
                  </c:pt>
                  <c:pt idx="7">
                    <c:v>154.60215005013677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CR!$U$15:$U$22</c:f>
              <c:numCache>
                <c:formatCode>General</c:formatCode>
                <c:ptCount val="8"/>
                <c:pt idx="0">
                  <c:v>0</c:v>
                </c:pt>
                <c:pt idx="1">
                  <c:v>21.480125000000001</c:v>
                </c:pt>
                <c:pt idx="2">
                  <c:v>0</c:v>
                </c:pt>
                <c:pt idx="3">
                  <c:v>0</c:v>
                </c:pt>
                <c:pt idx="4">
                  <c:v>22.467749999999999</c:v>
                </c:pt>
                <c:pt idx="5">
                  <c:v>15.802625000000001</c:v>
                </c:pt>
                <c:pt idx="6">
                  <c:v>43.999124999999999</c:v>
                </c:pt>
                <c:pt idx="7">
                  <c:v>80.242125000000001</c:v>
                </c:pt>
              </c:numCache>
            </c:numRef>
          </c:val>
        </c:ser>
        <c:gapWidth val="0"/>
        <c:overlap val="100"/>
        <c:axId val="96750976"/>
        <c:axId val="96760960"/>
      </c:barChart>
      <c:catAx>
        <c:axId val="96750976"/>
        <c:scaling>
          <c:orientation val="minMax"/>
        </c:scaling>
        <c:axPos val="b"/>
        <c:numFmt formatCode="General" sourceLinked="1"/>
        <c:tickLblPos val="nextTo"/>
        <c:crossAx val="96760960"/>
        <c:crosses val="autoZero"/>
        <c:auto val="1"/>
        <c:lblAlgn val="ctr"/>
        <c:lblOffset val="100"/>
      </c:catAx>
      <c:valAx>
        <c:axId val="9676096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75097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CR!$AB$15:$AB$22</c:f>
                <c:numCache>
                  <c:formatCode>General</c:formatCode>
                  <c:ptCount val="8"/>
                  <c:pt idx="0">
                    <c:v>176.39456773255125</c:v>
                  </c:pt>
                  <c:pt idx="1">
                    <c:v>96.93673334080178</c:v>
                  </c:pt>
                  <c:pt idx="2">
                    <c:v>80.122297011572954</c:v>
                  </c:pt>
                  <c:pt idx="3">
                    <c:v>39.911581603902896</c:v>
                  </c:pt>
                  <c:pt idx="4">
                    <c:v>0</c:v>
                  </c:pt>
                  <c:pt idx="5">
                    <c:v>38.803898831174166</c:v>
                  </c:pt>
                  <c:pt idx="6">
                    <c:v>40.118056784009369</c:v>
                  </c:pt>
                  <c:pt idx="7">
                    <c:v>82.03251834562316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CR!$O$15:$O$22</c:f>
              <c:numCache>
                <c:formatCode>General</c:formatCode>
                <c:ptCount val="8"/>
                <c:pt idx="0">
                  <c:v>494.99487499999998</c:v>
                </c:pt>
                <c:pt idx="1">
                  <c:v>145.68525</c:v>
                </c:pt>
                <c:pt idx="2">
                  <c:v>54.099875000000004</c:v>
                </c:pt>
                <c:pt idx="3">
                  <c:v>14.110875</c:v>
                </c:pt>
                <c:pt idx="4">
                  <c:v>0</c:v>
                </c:pt>
                <c:pt idx="5">
                  <c:v>13.719250000000001</c:v>
                </c:pt>
                <c:pt idx="6">
                  <c:v>14.183875</c:v>
                </c:pt>
                <c:pt idx="7">
                  <c:v>29.002875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798208"/>
        <c:axId val="96799744"/>
      </c:barChart>
      <c:catAx>
        <c:axId val="96798208"/>
        <c:scaling>
          <c:orientation val="minMax"/>
        </c:scaling>
        <c:axPos val="b"/>
        <c:numFmt formatCode="General" sourceLinked="1"/>
        <c:tickLblPos val="nextTo"/>
        <c:crossAx val="96799744"/>
        <c:crosses val="autoZero"/>
        <c:auto val="1"/>
        <c:lblAlgn val="ctr"/>
        <c:lblOffset val="100"/>
      </c:catAx>
      <c:valAx>
        <c:axId val="9679974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79820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rostral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CR!$AC$27:$AC$34</c:f>
                <c:numCache>
                  <c:formatCode>General</c:formatCode>
                  <c:ptCount val="8"/>
                  <c:pt idx="0">
                    <c:v>35.188888936535882</c:v>
                  </c:pt>
                  <c:pt idx="1">
                    <c:v>79.492498035811977</c:v>
                  </c:pt>
                  <c:pt idx="2">
                    <c:v>35.831221923065918</c:v>
                  </c:pt>
                  <c:pt idx="3">
                    <c:v>51.005849103264609</c:v>
                  </c:pt>
                  <c:pt idx="4">
                    <c:v>55.11495022713892</c:v>
                  </c:pt>
                  <c:pt idx="5">
                    <c:v>109.03742404686764</c:v>
                  </c:pt>
                  <c:pt idx="6">
                    <c:v>218.070691038532</c:v>
                  </c:pt>
                  <c:pt idx="7">
                    <c:v>315.70781849995439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CR!$P$27:$P$34</c:f>
              <c:numCache>
                <c:formatCode>General</c:formatCode>
                <c:ptCount val="8"/>
                <c:pt idx="0">
                  <c:v>25.021825</c:v>
                </c:pt>
                <c:pt idx="1">
                  <c:v>44.708325000000002</c:v>
                </c:pt>
                <c:pt idx="2">
                  <c:v>12.66825</c:v>
                </c:pt>
                <c:pt idx="3">
                  <c:v>45.493724999999998</c:v>
                </c:pt>
                <c:pt idx="4">
                  <c:v>49.3782</c:v>
                </c:pt>
                <c:pt idx="5">
                  <c:v>97.138274999999993</c:v>
                </c:pt>
                <c:pt idx="6">
                  <c:v>368.8184</c:v>
                </c:pt>
                <c:pt idx="7">
                  <c:v>1057.481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816512"/>
        <c:axId val="96822400"/>
      </c:barChart>
      <c:catAx>
        <c:axId val="96816512"/>
        <c:scaling>
          <c:orientation val="minMax"/>
        </c:scaling>
        <c:axPos val="b"/>
        <c:numFmt formatCode="General" sourceLinked="1"/>
        <c:tickLblPos val="nextTo"/>
        <c:crossAx val="96822400"/>
        <c:crosses val="autoZero"/>
        <c:auto val="1"/>
        <c:lblAlgn val="ctr"/>
        <c:lblOffset val="100"/>
      </c:catAx>
      <c:valAx>
        <c:axId val="9682240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681651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rostral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(CR!$AC$27:$AC$34,CR!$AE$27:$AE$34,CR!$AD$27:$AD$34,CR!$AB$27:$AB$34)</c:f>
                <c:numCache>
                  <c:formatCode>General</c:formatCode>
                  <c:ptCount val="32"/>
                  <c:pt idx="0">
                    <c:v>35.188888936535882</c:v>
                  </c:pt>
                  <c:pt idx="1">
                    <c:v>79.492498035811977</c:v>
                  </c:pt>
                  <c:pt idx="2">
                    <c:v>35.831221923065918</c:v>
                  </c:pt>
                  <c:pt idx="3">
                    <c:v>51.005849103264609</c:v>
                  </c:pt>
                  <c:pt idx="4">
                    <c:v>55.11495022713892</c:v>
                  </c:pt>
                  <c:pt idx="5">
                    <c:v>109.03742404686764</c:v>
                  </c:pt>
                  <c:pt idx="6">
                    <c:v>218.070691038532</c:v>
                  </c:pt>
                  <c:pt idx="7">
                    <c:v>315.70781849995439</c:v>
                  </c:pt>
                  <c:pt idx="8">
                    <c:v>204.37932359424065</c:v>
                  </c:pt>
                  <c:pt idx="9">
                    <c:v>295.35560620326197</c:v>
                  </c:pt>
                  <c:pt idx="10">
                    <c:v>278.98799569515523</c:v>
                  </c:pt>
                  <c:pt idx="11">
                    <c:v>136.4932185954805</c:v>
                  </c:pt>
                  <c:pt idx="12">
                    <c:v>202.49513343539491</c:v>
                  </c:pt>
                  <c:pt idx="13">
                    <c:v>195.18213376302074</c:v>
                  </c:pt>
                  <c:pt idx="14">
                    <c:v>121.45319146044933</c:v>
                  </c:pt>
                  <c:pt idx="15">
                    <c:v>150.88920804541138</c:v>
                  </c:pt>
                  <c:pt idx="16">
                    <c:v>243.74334271978447</c:v>
                  </c:pt>
                  <c:pt idx="17">
                    <c:v>346.47684623957923</c:v>
                  </c:pt>
                  <c:pt idx="18">
                    <c:v>151.84113712599196</c:v>
                  </c:pt>
                  <c:pt idx="19">
                    <c:v>180.84896145753186</c:v>
                  </c:pt>
                  <c:pt idx="20">
                    <c:v>312.862637092086</c:v>
                  </c:pt>
                  <c:pt idx="21">
                    <c:v>230.43039107160035</c:v>
                  </c:pt>
                  <c:pt idx="22">
                    <c:v>317.9091151898383</c:v>
                  </c:pt>
                  <c:pt idx="23">
                    <c:v>317.53150837220062</c:v>
                  </c:pt>
                  <c:pt idx="24">
                    <c:v>127.3370401055376</c:v>
                  </c:pt>
                  <c:pt idx="25">
                    <c:v>159.66482966274782</c:v>
                  </c:pt>
                  <c:pt idx="26">
                    <c:v>74.724966330494738</c:v>
                  </c:pt>
                  <c:pt idx="27">
                    <c:v>109.15838829908633</c:v>
                  </c:pt>
                  <c:pt idx="28">
                    <c:v>34.274137435554088</c:v>
                  </c:pt>
                  <c:pt idx="29">
                    <c:v>0</c:v>
                  </c:pt>
                  <c:pt idx="30">
                    <c:v>69.849112479625887</c:v>
                  </c:pt>
                  <c:pt idx="31">
                    <c:v>71.725906563926699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(CR!$P$27:$P$34,CR!$R$27:$R$34,CR!$Q$27:$Q$34,CR!$O$27:$O$34)</c:f>
              <c:numCache>
                <c:formatCode>General</c:formatCode>
                <c:ptCount val="32"/>
                <c:pt idx="0">
                  <c:v>25.021825</c:v>
                </c:pt>
                <c:pt idx="1">
                  <c:v>44.708325000000002</c:v>
                </c:pt>
                <c:pt idx="2">
                  <c:v>12.66825</c:v>
                </c:pt>
                <c:pt idx="3">
                  <c:v>45.493724999999998</c:v>
                </c:pt>
                <c:pt idx="4">
                  <c:v>49.3782</c:v>
                </c:pt>
                <c:pt idx="5">
                  <c:v>97.138274999999993</c:v>
                </c:pt>
                <c:pt idx="6">
                  <c:v>368.8184</c:v>
                </c:pt>
                <c:pt idx="7">
                  <c:v>1057.481</c:v>
                </c:pt>
                <c:pt idx="8">
                  <c:v>975.24662499999999</c:v>
                </c:pt>
                <c:pt idx="9">
                  <c:v>545.34462499999995</c:v>
                </c:pt>
                <c:pt idx="10">
                  <c:v>378.15600000000001</c:v>
                </c:pt>
                <c:pt idx="11">
                  <c:v>419.37562499999996</c:v>
                </c:pt>
                <c:pt idx="12">
                  <c:v>310.78221250000001</c:v>
                </c:pt>
                <c:pt idx="13">
                  <c:v>354.53800000000001</c:v>
                </c:pt>
                <c:pt idx="14">
                  <c:v>209.46225000000001</c:v>
                </c:pt>
                <c:pt idx="15">
                  <c:v>295.4495</c:v>
                </c:pt>
                <c:pt idx="16">
                  <c:v>241.34825000000001</c:v>
                </c:pt>
                <c:pt idx="17">
                  <c:v>316.64712500000002</c:v>
                </c:pt>
                <c:pt idx="18">
                  <c:v>277.46249999999998</c:v>
                </c:pt>
                <c:pt idx="19">
                  <c:v>234.98862500000001</c:v>
                </c:pt>
                <c:pt idx="20">
                  <c:v>323.97125</c:v>
                </c:pt>
                <c:pt idx="21">
                  <c:v>483.09037499999999</c:v>
                </c:pt>
                <c:pt idx="22">
                  <c:v>667.65874999999994</c:v>
                </c:pt>
                <c:pt idx="23">
                  <c:v>718.80462499999999</c:v>
                </c:pt>
                <c:pt idx="24">
                  <c:v>407.91062499999998</c:v>
                </c:pt>
                <c:pt idx="25">
                  <c:v>220.78319999999999</c:v>
                </c:pt>
                <c:pt idx="26">
                  <c:v>59.317175000000006</c:v>
                </c:pt>
                <c:pt idx="27">
                  <c:v>86.015337500000001</c:v>
                </c:pt>
                <c:pt idx="28">
                  <c:v>12.1177375</c:v>
                </c:pt>
                <c:pt idx="29">
                  <c:v>0</c:v>
                </c:pt>
                <c:pt idx="30">
                  <c:v>74.397300000000001</c:v>
                </c:pt>
                <c:pt idx="31">
                  <c:v>96.164450000000002</c:v>
                </c:pt>
              </c:numCache>
            </c:numRef>
          </c:val>
        </c:ser>
        <c:ser>
          <c:idx val="4"/>
          <c:order val="1"/>
          <c:tx>
            <c:strRef>
              <c:f>CR!$S$25</c:f>
              <c:strCache>
                <c:ptCount val="1"/>
                <c:pt idx="0">
                  <c:v>CR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(CR!$W$27:$W$34,CR!$AG$27:$AG$34,CR!$AF$27:$AF$34,CR!$X$27:$X$34)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70.920361460685513</c:v>
                  </c:pt>
                  <c:pt idx="9">
                    <c:v>192.32483163217404</c:v>
                  </c:pt>
                  <c:pt idx="10">
                    <c:v>224.71665245970627</c:v>
                  </c:pt>
                  <c:pt idx="11">
                    <c:v>215.06860315334438</c:v>
                  </c:pt>
                  <c:pt idx="12">
                    <c:v>163.06242682914635</c:v>
                  </c:pt>
                  <c:pt idx="13">
                    <c:v>101.5185916984386</c:v>
                  </c:pt>
                  <c:pt idx="14">
                    <c:v>60.539919962380417</c:v>
                  </c:pt>
                  <c:pt idx="15">
                    <c:v>100.69167471863229</c:v>
                  </c:pt>
                  <c:pt idx="16">
                    <c:v>108.59997652558283</c:v>
                  </c:pt>
                  <c:pt idx="17">
                    <c:v>133.69517821675811</c:v>
                  </c:pt>
                  <c:pt idx="18">
                    <c:v>219.30251390027917</c:v>
                  </c:pt>
                  <c:pt idx="19">
                    <c:v>105.20847843991879</c:v>
                  </c:pt>
                  <c:pt idx="20">
                    <c:v>145.70802652957337</c:v>
                  </c:pt>
                  <c:pt idx="21">
                    <c:v>255.18933788855676</c:v>
                  </c:pt>
                  <c:pt idx="22">
                    <c:v>188.48921202021086</c:v>
                  </c:pt>
                  <c:pt idx="23">
                    <c:v>73.636322194184274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(CR!$W$27:$W$34,CR!$T$27:$T$34,CR!$S$27:$S$34,CR!$X$27:$X$34)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50.825500000000005</c:v>
                </c:pt>
                <c:pt idx="9">
                  <c:v>132.72561250000001</c:v>
                </c:pt>
                <c:pt idx="10">
                  <c:v>174.21812500000001</c:v>
                </c:pt>
                <c:pt idx="11">
                  <c:v>171.75132499999998</c:v>
                </c:pt>
                <c:pt idx="12">
                  <c:v>149.37537500000002</c:v>
                </c:pt>
                <c:pt idx="13">
                  <c:v>101.7627</c:v>
                </c:pt>
                <c:pt idx="14">
                  <c:v>93.202100000000002</c:v>
                </c:pt>
                <c:pt idx="15">
                  <c:v>67.436750000000004</c:v>
                </c:pt>
                <c:pt idx="16">
                  <c:v>94.207750000000004</c:v>
                </c:pt>
                <c:pt idx="17">
                  <c:v>113.323875</c:v>
                </c:pt>
                <c:pt idx="18">
                  <c:v>190.41187500000001</c:v>
                </c:pt>
                <c:pt idx="19">
                  <c:v>72.448750000000004</c:v>
                </c:pt>
                <c:pt idx="20">
                  <c:v>99.624499999999998</c:v>
                </c:pt>
                <c:pt idx="21">
                  <c:v>159.69749999999999</c:v>
                </c:pt>
                <c:pt idx="22">
                  <c:v>66.641000000000005</c:v>
                </c:pt>
                <c:pt idx="23">
                  <c:v>39.225999999999999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2"/>
          <c:tx>
            <c:strRef>
              <c:f>CR!$U$25</c:f>
              <c:strCache>
                <c:ptCount val="1"/>
                <c:pt idx="0">
                  <c:v>GAD/CR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(CR!$W$27:$W$34,CR!$AI$27:$AI$34,CR!$AH$27:$AH$34,CR!$X$27:$X$34)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71.071456351705507</c:v>
                  </c:pt>
                  <c:pt idx="9">
                    <c:v>150.44587117247912</c:v>
                  </c:pt>
                  <c:pt idx="10">
                    <c:v>58.769024671015096</c:v>
                  </c:pt>
                  <c:pt idx="11">
                    <c:v>0</c:v>
                  </c:pt>
                  <c:pt idx="12">
                    <c:v>57.975970514885354</c:v>
                  </c:pt>
                  <c:pt idx="13">
                    <c:v>65.643302176013563</c:v>
                  </c:pt>
                  <c:pt idx="14">
                    <c:v>36.987905700261386</c:v>
                  </c:pt>
                  <c:pt idx="15">
                    <c:v>0</c:v>
                  </c:pt>
                  <c:pt idx="16">
                    <c:v>0</c:v>
                  </c:pt>
                  <c:pt idx="17">
                    <c:v>97.829099046682998</c:v>
                  </c:pt>
                  <c:pt idx="18">
                    <c:v>0</c:v>
                  </c:pt>
                  <c:pt idx="19">
                    <c:v>0</c:v>
                  </c:pt>
                  <c:pt idx="20">
                    <c:v>72.385799878152895</c:v>
                  </c:pt>
                  <c:pt idx="21">
                    <c:v>80.160925263764625</c:v>
                  </c:pt>
                  <c:pt idx="22">
                    <c:v>47.122303005052714</c:v>
                  </c:pt>
                  <c:pt idx="23">
                    <c:v>63.488996562396544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(CR!$W$27:$W$34,CR!$V$27:$V$34,CR!$U$27:$U$34,CR!$X$27:$X$34)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41.47042857142857</c:v>
                </c:pt>
                <c:pt idx="9">
                  <c:v>71.197242857142854</c:v>
                </c:pt>
                <c:pt idx="10">
                  <c:v>33.631271428571431</c:v>
                </c:pt>
                <c:pt idx="11">
                  <c:v>0</c:v>
                </c:pt>
                <c:pt idx="12">
                  <c:v>21.912857142857142</c:v>
                </c:pt>
                <c:pt idx="13">
                  <c:v>38.424285714285716</c:v>
                </c:pt>
                <c:pt idx="14">
                  <c:v>13.980114285714285</c:v>
                </c:pt>
                <c:pt idx="15">
                  <c:v>0</c:v>
                </c:pt>
                <c:pt idx="16">
                  <c:v>0</c:v>
                </c:pt>
                <c:pt idx="17">
                  <c:v>52.778500000000001</c:v>
                </c:pt>
                <c:pt idx="18">
                  <c:v>0</c:v>
                </c:pt>
                <c:pt idx="19">
                  <c:v>0</c:v>
                </c:pt>
                <c:pt idx="20">
                  <c:v>38.537999999999997</c:v>
                </c:pt>
                <c:pt idx="21">
                  <c:v>57.263999999999996</c:v>
                </c:pt>
                <c:pt idx="22">
                  <c:v>16.660250000000001</c:v>
                </c:pt>
                <c:pt idx="23">
                  <c:v>22.446750000000002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7000832"/>
        <c:axId val="97019008"/>
      </c:barChart>
      <c:catAx>
        <c:axId val="97000832"/>
        <c:scaling>
          <c:orientation val="minMax"/>
        </c:scaling>
        <c:axPos val="b"/>
        <c:numFmt formatCode="General" sourceLinked="1"/>
        <c:tickLblPos val="nextTo"/>
        <c:crossAx val="97019008"/>
        <c:crosses val="autoZero"/>
        <c:auto val="1"/>
        <c:lblAlgn val="ctr"/>
        <c:lblOffset val="100"/>
      </c:catAx>
      <c:valAx>
        <c:axId val="97019008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tickLblPos val="nextTo"/>
        <c:crossAx val="9700083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CR!$AD$27:$AD$34</c:f>
                <c:numCache>
                  <c:formatCode>General</c:formatCode>
                  <c:ptCount val="8"/>
                  <c:pt idx="0">
                    <c:v>243.74334271978447</c:v>
                  </c:pt>
                  <c:pt idx="1">
                    <c:v>346.47684623957923</c:v>
                  </c:pt>
                  <c:pt idx="2">
                    <c:v>151.84113712599196</c:v>
                  </c:pt>
                  <c:pt idx="3">
                    <c:v>180.84896145753186</c:v>
                  </c:pt>
                  <c:pt idx="4">
                    <c:v>312.862637092086</c:v>
                  </c:pt>
                  <c:pt idx="5">
                    <c:v>230.43039107160035</c:v>
                  </c:pt>
                  <c:pt idx="6">
                    <c:v>317.9091151898383</c:v>
                  </c:pt>
                  <c:pt idx="7">
                    <c:v>317.53150837220062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CR!$Q$27:$Q$34</c:f>
              <c:numCache>
                <c:formatCode>General</c:formatCode>
                <c:ptCount val="8"/>
                <c:pt idx="0">
                  <c:v>241.34825000000001</c:v>
                </c:pt>
                <c:pt idx="1">
                  <c:v>316.64712500000002</c:v>
                </c:pt>
                <c:pt idx="2">
                  <c:v>277.46249999999998</c:v>
                </c:pt>
                <c:pt idx="3">
                  <c:v>234.98862500000001</c:v>
                </c:pt>
                <c:pt idx="4">
                  <c:v>323.97125</c:v>
                </c:pt>
                <c:pt idx="5">
                  <c:v>483.09037499999999</c:v>
                </c:pt>
                <c:pt idx="6">
                  <c:v>667.65874999999994</c:v>
                </c:pt>
                <c:pt idx="7">
                  <c:v>718.80462499999999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CR!$AF$27:$AF$34</c:f>
                <c:numCache>
                  <c:formatCode>General</c:formatCode>
                  <c:ptCount val="8"/>
                  <c:pt idx="0">
                    <c:v>108.59997652558283</c:v>
                  </c:pt>
                  <c:pt idx="1">
                    <c:v>133.69517821675811</c:v>
                  </c:pt>
                  <c:pt idx="2">
                    <c:v>219.30251390027917</c:v>
                  </c:pt>
                  <c:pt idx="3">
                    <c:v>105.20847843991879</c:v>
                  </c:pt>
                  <c:pt idx="4">
                    <c:v>145.70802652957337</c:v>
                  </c:pt>
                  <c:pt idx="5">
                    <c:v>255.18933788855676</c:v>
                  </c:pt>
                  <c:pt idx="6">
                    <c:v>188.48921202021086</c:v>
                  </c:pt>
                  <c:pt idx="7">
                    <c:v>73.636322194184274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CR!$S$27:$S$34</c:f>
              <c:numCache>
                <c:formatCode>General</c:formatCode>
                <c:ptCount val="8"/>
                <c:pt idx="0">
                  <c:v>94.207750000000004</c:v>
                </c:pt>
                <c:pt idx="1">
                  <c:v>113.323875</c:v>
                </c:pt>
                <c:pt idx="2">
                  <c:v>190.41187500000001</c:v>
                </c:pt>
                <c:pt idx="3">
                  <c:v>72.448750000000004</c:v>
                </c:pt>
                <c:pt idx="4">
                  <c:v>99.624499999999998</c:v>
                </c:pt>
                <c:pt idx="5">
                  <c:v>159.69749999999999</c:v>
                </c:pt>
                <c:pt idx="6">
                  <c:v>66.641000000000005</c:v>
                </c:pt>
                <c:pt idx="7">
                  <c:v>39.225999999999999</c:v>
                </c:pt>
              </c:numCache>
            </c:numRef>
          </c:val>
        </c:ser>
        <c:ser>
          <c:idx val="1"/>
          <c:order val="2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CR!$AH$27:$AH$34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97.829099046682998</c:v>
                  </c:pt>
                  <c:pt idx="2">
                    <c:v>0</c:v>
                  </c:pt>
                  <c:pt idx="3">
                    <c:v>0</c:v>
                  </c:pt>
                  <c:pt idx="4">
                    <c:v>72.385799878152895</c:v>
                  </c:pt>
                  <c:pt idx="5">
                    <c:v>80.160925263764625</c:v>
                  </c:pt>
                  <c:pt idx="6">
                    <c:v>47.122303005052714</c:v>
                  </c:pt>
                  <c:pt idx="7">
                    <c:v>63.488996562396544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CR!$U$27:$U$34</c:f>
              <c:numCache>
                <c:formatCode>General</c:formatCode>
                <c:ptCount val="8"/>
                <c:pt idx="0">
                  <c:v>0</c:v>
                </c:pt>
                <c:pt idx="1">
                  <c:v>52.778500000000001</c:v>
                </c:pt>
                <c:pt idx="2">
                  <c:v>0</c:v>
                </c:pt>
                <c:pt idx="3">
                  <c:v>0</c:v>
                </c:pt>
                <c:pt idx="4">
                  <c:v>38.537999999999997</c:v>
                </c:pt>
                <c:pt idx="5">
                  <c:v>57.263999999999996</c:v>
                </c:pt>
                <c:pt idx="6">
                  <c:v>16.660250000000001</c:v>
                </c:pt>
                <c:pt idx="7">
                  <c:v>22.446750000000002</c:v>
                </c:pt>
              </c:numCache>
            </c:numRef>
          </c:val>
        </c:ser>
        <c:gapWidth val="0"/>
        <c:overlap val="100"/>
        <c:axId val="97049984"/>
        <c:axId val="96941184"/>
      </c:barChart>
      <c:catAx>
        <c:axId val="97049984"/>
        <c:scaling>
          <c:orientation val="minMax"/>
        </c:scaling>
        <c:axPos val="b"/>
        <c:numFmt formatCode="General" sourceLinked="1"/>
        <c:tickLblPos val="nextTo"/>
        <c:crossAx val="96941184"/>
        <c:crosses val="autoZero"/>
        <c:auto val="1"/>
        <c:lblAlgn val="ctr"/>
        <c:lblOffset val="100"/>
      </c:catAx>
      <c:valAx>
        <c:axId val="9694118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04998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CR!$AB$27:$AB$34</c:f>
                <c:numCache>
                  <c:formatCode>General</c:formatCode>
                  <c:ptCount val="8"/>
                  <c:pt idx="0">
                    <c:v>127.3370401055376</c:v>
                  </c:pt>
                  <c:pt idx="1">
                    <c:v>159.66482966274782</c:v>
                  </c:pt>
                  <c:pt idx="2">
                    <c:v>74.724966330494738</c:v>
                  </c:pt>
                  <c:pt idx="3">
                    <c:v>109.15838829908633</c:v>
                  </c:pt>
                  <c:pt idx="4">
                    <c:v>34.274137435554088</c:v>
                  </c:pt>
                  <c:pt idx="5">
                    <c:v>0</c:v>
                  </c:pt>
                  <c:pt idx="6">
                    <c:v>69.849112479625887</c:v>
                  </c:pt>
                  <c:pt idx="7">
                    <c:v>71.725906563926699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CR!$O$27:$O$34</c:f>
              <c:numCache>
                <c:formatCode>General</c:formatCode>
                <c:ptCount val="8"/>
                <c:pt idx="0">
                  <c:v>407.91062499999998</c:v>
                </c:pt>
                <c:pt idx="1">
                  <c:v>220.78319999999999</c:v>
                </c:pt>
                <c:pt idx="2">
                  <c:v>59.317175000000006</c:v>
                </c:pt>
                <c:pt idx="3">
                  <c:v>86.015337500000001</c:v>
                </c:pt>
                <c:pt idx="4">
                  <c:v>12.1177375</c:v>
                </c:pt>
                <c:pt idx="5">
                  <c:v>0</c:v>
                </c:pt>
                <c:pt idx="6">
                  <c:v>74.397300000000001</c:v>
                </c:pt>
                <c:pt idx="7">
                  <c:v>96.164450000000002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970240"/>
        <c:axId val="96971776"/>
      </c:barChart>
      <c:catAx>
        <c:axId val="96970240"/>
        <c:scaling>
          <c:orientation val="minMax"/>
        </c:scaling>
        <c:axPos val="b"/>
        <c:numFmt formatCode="General" sourceLinked="1"/>
        <c:tickLblPos val="nextTo"/>
        <c:crossAx val="96971776"/>
        <c:crosses val="autoZero"/>
        <c:auto val="1"/>
        <c:lblAlgn val="ctr"/>
        <c:lblOffset val="100"/>
      </c:catAx>
      <c:valAx>
        <c:axId val="9697177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97024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moyenne globale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CR!$AC$39:$AC$46</c:f>
                <c:numCache>
                  <c:formatCode>General</c:formatCode>
                  <c:ptCount val="8"/>
                  <c:pt idx="0">
                    <c:v>45.303844147036422</c:v>
                  </c:pt>
                  <c:pt idx="1">
                    <c:v>33.743957529926867</c:v>
                  </c:pt>
                  <c:pt idx="2">
                    <c:v>38.764615940586722</c:v>
                  </c:pt>
                  <c:pt idx="3">
                    <c:v>33.317709934001606</c:v>
                  </c:pt>
                  <c:pt idx="4">
                    <c:v>20.751803148144621</c:v>
                  </c:pt>
                  <c:pt idx="5">
                    <c:v>66.695927850375242</c:v>
                  </c:pt>
                  <c:pt idx="6">
                    <c:v>154.86068466535178</c:v>
                  </c:pt>
                  <c:pt idx="7">
                    <c:v>246.58717166777154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CR!$P$39:$P$46</c:f>
              <c:numCache>
                <c:formatCode>General</c:formatCode>
                <c:ptCount val="8"/>
                <c:pt idx="0">
                  <c:v>74.528475</c:v>
                </c:pt>
                <c:pt idx="1">
                  <c:v>49.608291666666666</c:v>
                </c:pt>
                <c:pt idx="2">
                  <c:v>33.866875</c:v>
                </c:pt>
                <c:pt idx="3">
                  <c:v>34.735974999999996</c:v>
                </c:pt>
                <c:pt idx="4">
                  <c:v>35.192345833333327</c:v>
                </c:pt>
                <c:pt idx="5">
                  <c:v>56.426558333333332</c:v>
                </c:pt>
                <c:pt idx="6">
                  <c:v>261.81114166666663</c:v>
                </c:pt>
                <c:pt idx="7">
                  <c:v>902.35450000000003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7127808"/>
        <c:axId val="97133696"/>
      </c:barChart>
      <c:catAx>
        <c:axId val="97127808"/>
        <c:scaling>
          <c:orientation val="minMax"/>
        </c:scaling>
        <c:axPos val="b"/>
        <c:numFmt formatCode="General" sourceLinked="1"/>
        <c:tickLblPos val="nextTo"/>
        <c:crossAx val="97133696"/>
        <c:crosses val="autoZero"/>
        <c:auto val="1"/>
        <c:lblAlgn val="ctr"/>
        <c:lblOffset val="100"/>
      </c:catAx>
      <c:valAx>
        <c:axId val="9713369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712780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moyenne globale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(CR!$AC$39:$AC$46,CR!$AE$39:$AE$46,CR!$AD$39:$AD$46,CR!$AB$39:$AB$46)</c:f>
                <c:numCache>
                  <c:formatCode>General</c:formatCode>
                  <c:ptCount val="32"/>
                  <c:pt idx="0">
                    <c:v>45.303844147036422</c:v>
                  </c:pt>
                  <c:pt idx="1">
                    <c:v>33.743957529926867</c:v>
                  </c:pt>
                  <c:pt idx="2">
                    <c:v>38.764615940586722</c:v>
                  </c:pt>
                  <c:pt idx="3">
                    <c:v>33.317709934001606</c:v>
                  </c:pt>
                  <c:pt idx="4">
                    <c:v>20.751803148144621</c:v>
                  </c:pt>
                  <c:pt idx="5">
                    <c:v>66.695927850375242</c:v>
                  </c:pt>
                  <c:pt idx="6">
                    <c:v>154.86068466535178</c:v>
                  </c:pt>
                  <c:pt idx="7">
                    <c:v>246.58717166777154</c:v>
                  </c:pt>
                  <c:pt idx="8">
                    <c:v>168.03439241575441</c:v>
                  </c:pt>
                  <c:pt idx="9">
                    <c:v>80.004699056983</c:v>
                  </c:pt>
                  <c:pt idx="10">
                    <c:v>162.60496696380963</c:v>
                  </c:pt>
                  <c:pt idx="11">
                    <c:v>108.49551461281052</c:v>
                  </c:pt>
                  <c:pt idx="12">
                    <c:v>74.460501400928806</c:v>
                  </c:pt>
                  <c:pt idx="13">
                    <c:v>53.738673588889732</c:v>
                  </c:pt>
                  <c:pt idx="14">
                    <c:v>80.409649796358437</c:v>
                  </c:pt>
                  <c:pt idx="15">
                    <c:v>93.795871143253379</c:v>
                  </c:pt>
                  <c:pt idx="16">
                    <c:v>105.84811650609052</c:v>
                  </c:pt>
                  <c:pt idx="17">
                    <c:v>101.03833004798832</c:v>
                  </c:pt>
                  <c:pt idx="18">
                    <c:v>118.27942249403253</c:v>
                  </c:pt>
                  <c:pt idx="19">
                    <c:v>83.115188850264957</c:v>
                  </c:pt>
                  <c:pt idx="20">
                    <c:v>69.567010967014852</c:v>
                  </c:pt>
                  <c:pt idx="21">
                    <c:v>88.889491230784998</c:v>
                  </c:pt>
                  <c:pt idx="22">
                    <c:v>148.27111887016883</c:v>
                  </c:pt>
                  <c:pt idx="23">
                    <c:v>156.49409342217888</c:v>
                  </c:pt>
                  <c:pt idx="24">
                    <c:v>66.33299894435946</c:v>
                  </c:pt>
                  <c:pt idx="25">
                    <c:v>81.485774975119412</c:v>
                  </c:pt>
                  <c:pt idx="26">
                    <c:v>52.432751041128398</c:v>
                  </c:pt>
                  <c:pt idx="27">
                    <c:v>36.993757714771107</c:v>
                  </c:pt>
                  <c:pt idx="28">
                    <c:v>11.424712478518028</c:v>
                  </c:pt>
                  <c:pt idx="29">
                    <c:v>15.454734789187649</c:v>
                  </c:pt>
                  <c:pt idx="30">
                    <c:v>36.86940041543032</c:v>
                  </c:pt>
                  <c:pt idx="31">
                    <c:v>37.540312255810157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(CR!$P$39:$P$46,CR!$R$39:$R$46,CR!$Q$39:$Q$46,CR!$O$39:$O$46)</c:f>
              <c:numCache>
                <c:formatCode>General</c:formatCode>
                <c:ptCount val="32"/>
                <c:pt idx="0">
                  <c:v>74.528475</c:v>
                </c:pt>
                <c:pt idx="1">
                  <c:v>49.608291666666666</c:v>
                </c:pt>
                <c:pt idx="2">
                  <c:v>33.866875</c:v>
                </c:pt>
                <c:pt idx="3">
                  <c:v>34.735974999999996</c:v>
                </c:pt>
                <c:pt idx="4">
                  <c:v>35.192345833333327</c:v>
                </c:pt>
                <c:pt idx="5">
                  <c:v>56.426558333333332</c:v>
                </c:pt>
                <c:pt idx="6">
                  <c:v>261.81114166666663</c:v>
                </c:pt>
                <c:pt idx="7">
                  <c:v>902.35450000000003</c:v>
                </c:pt>
                <c:pt idx="8">
                  <c:v>998.12675000000002</c:v>
                </c:pt>
                <c:pt idx="9">
                  <c:v>500.16474999999997</c:v>
                </c:pt>
                <c:pt idx="10">
                  <c:v>380.42200000000003</c:v>
                </c:pt>
                <c:pt idx="11">
                  <c:v>354.50253750000002</c:v>
                </c:pt>
                <c:pt idx="12">
                  <c:v>297.6414916666667</c:v>
                </c:pt>
                <c:pt idx="13">
                  <c:v>350.73795833333338</c:v>
                </c:pt>
                <c:pt idx="14">
                  <c:v>275.81975</c:v>
                </c:pt>
                <c:pt idx="15">
                  <c:v>292.10479166666664</c:v>
                </c:pt>
                <c:pt idx="16">
                  <c:v>285.94604166666664</c:v>
                </c:pt>
                <c:pt idx="17">
                  <c:v>289.5243625</c:v>
                </c:pt>
                <c:pt idx="18">
                  <c:v>258.87745833333332</c:v>
                </c:pt>
                <c:pt idx="19">
                  <c:v>249.51013333333336</c:v>
                </c:pt>
                <c:pt idx="20">
                  <c:v>266.04318333333327</c:v>
                </c:pt>
                <c:pt idx="21">
                  <c:v>356.98779166666668</c:v>
                </c:pt>
                <c:pt idx="22">
                  <c:v>440.29548333333332</c:v>
                </c:pt>
                <c:pt idx="23">
                  <c:v>795.54554166666674</c:v>
                </c:pt>
                <c:pt idx="24">
                  <c:v>414.64766666666668</c:v>
                </c:pt>
                <c:pt idx="25">
                  <c:v>158.05354166666666</c:v>
                </c:pt>
                <c:pt idx="26">
                  <c:v>43.096383333333335</c:v>
                </c:pt>
                <c:pt idx="27">
                  <c:v>42.301870833333332</c:v>
                </c:pt>
                <c:pt idx="28">
                  <c:v>4.0392458333333332</c:v>
                </c:pt>
                <c:pt idx="29">
                  <c:v>13.883483333333333</c:v>
                </c:pt>
                <c:pt idx="30">
                  <c:v>36.802733333333329</c:v>
                </c:pt>
                <c:pt idx="31">
                  <c:v>67.644491666666667</c:v>
                </c:pt>
              </c:numCache>
            </c:numRef>
          </c:val>
        </c:ser>
        <c:ser>
          <c:idx val="4"/>
          <c:order val="1"/>
          <c:tx>
            <c:strRef>
              <c:f>CR!$S$37</c:f>
              <c:strCache>
                <c:ptCount val="1"/>
                <c:pt idx="0">
                  <c:v>CR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(CR!$W$39:$W$46,CR!$AG$39:$AG$46,CR!$AF$39:$AF$46,CR!$X$39:$X$46)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69.206695695571</c:v>
                  </c:pt>
                  <c:pt idx="9">
                    <c:v>97.028736812199213</c:v>
                  </c:pt>
                  <c:pt idx="10">
                    <c:v>150.24272323411233</c:v>
                  </c:pt>
                  <c:pt idx="11">
                    <c:v>174.50636893828857</c:v>
                  </c:pt>
                  <c:pt idx="12">
                    <c:v>105.42263589708847</c:v>
                  </c:pt>
                  <c:pt idx="13">
                    <c:v>143.72863171659995</c:v>
                  </c:pt>
                  <c:pt idx="14">
                    <c:v>106.13374334593782</c:v>
                  </c:pt>
                  <c:pt idx="15">
                    <c:v>143.76869139032772</c:v>
                  </c:pt>
                  <c:pt idx="16">
                    <c:v>84.93886255807007</c:v>
                  </c:pt>
                  <c:pt idx="17">
                    <c:v>80.823013923722755</c:v>
                  </c:pt>
                  <c:pt idx="18">
                    <c:v>114.18648493162273</c:v>
                  </c:pt>
                  <c:pt idx="19">
                    <c:v>94.974995632596531</c:v>
                  </c:pt>
                  <c:pt idx="20">
                    <c:v>114.34422357129183</c:v>
                  </c:pt>
                  <c:pt idx="21">
                    <c:v>150.36980783694128</c:v>
                  </c:pt>
                  <c:pt idx="22">
                    <c:v>96.463591669817433</c:v>
                  </c:pt>
                  <c:pt idx="23">
                    <c:v>84.703690337874903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(CR!$W$39:$W$46,CR!$T$39:$T$46,CR!$S$39:$S$46,CR!$X$39:$X$46)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89.868766666666673</c:v>
                </c:pt>
                <c:pt idx="9">
                  <c:v>162.45962499999999</c:v>
                </c:pt>
                <c:pt idx="10">
                  <c:v>326.0157375</c:v>
                </c:pt>
                <c:pt idx="11">
                  <c:v>328.24705416666666</c:v>
                </c:pt>
                <c:pt idx="12">
                  <c:v>277.28912500000001</c:v>
                </c:pt>
                <c:pt idx="13">
                  <c:v>213.25465</c:v>
                </c:pt>
                <c:pt idx="14">
                  <c:v>241.19970416666669</c:v>
                </c:pt>
                <c:pt idx="15">
                  <c:v>238.76824999999997</c:v>
                </c:pt>
                <c:pt idx="16">
                  <c:v>232.50008333333335</c:v>
                </c:pt>
                <c:pt idx="17">
                  <c:v>238.75750000000002</c:v>
                </c:pt>
                <c:pt idx="18">
                  <c:v>313.01325000000003</c:v>
                </c:pt>
                <c:pt idx="19">
                  <c:v>239.48748333333333</c:v>
                </c:pt>
                <c:pt idx="20">
                  <c:v>193.49555416666666</c:v>
                </c:pt>
                <c:pt idx="21">
                  <c:v>252.43179166666664</c:v>
                </c:pt>
                <c:pt idx="22">
                  <c:v>156.75166666666669</c:v>
                </c:pt>
                <c:pt idx="23">
                  <c:v>78.202116666666669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2"/>
          <c:tx>
            <c:strRef>
              <c:f>CR!$U$37</c:f>
              <c:strCache>
                <c:ptCount val="1"/>
                <c:pt idx="0">
                  <c:v>GAD/CR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(CR!$W$39:$W$46,CR!$AI$39:$AI$46,CR!$AH$39:$AH$46,CR!$X$39:$X$46)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34.537806165104548</c:v>
                  </c:pt>
                  <c:pt idx="9">
                    <c:v>50.090391543109526</c:v>
                  </c:pt>
                  <c:pt idx="10">
                    <c:v>32.917733707466994</c:v>
                  </c:pt>
                  <c:pt idx="11">
                    <c:v>20.665697287387825</c:v>
                  </c:pt>
                  <c:pt idx="12">
                    <c:v>25.190771554690716</c:v>
                  </c:pt>
                  <c:pt idx="13">
                    <c:v>21.748756062787834</c:v>
                  </c:pt>
                  <c:pt idx="14">
                    <c:v>17.162641490046138</c:v>
                  </c:pt>
                  <c:pt idx="15">
                    <c:v>30.504274413123579</c:v>
                  </c:pt>
                  <c:pt idx="16">
                    <c:v>0</c:v>
                  </c:pt>
                  <c:pt idx="17">
                    <c:v>38.824663303459104</c:v>
                  </c:pt>
                  <c:pt idx="18">
                    <c:v>10.89627810457325</c:v>
                  </c:pt>
                  <c:pt idx="19">
                    <c:v>9.14646156998705</c:v>
                  </c:pt>
                  <c:pt idx="20">
                    <c:v>40.898351375087707</c:v>
                  </c:pt>
                  <c:pt idx="21">
                    <c:v>39.824368776964079</c:v>
                  </c:pt>
                  <c:pt idx="22">
                    <c:v>35.18937809239943</c:v>
                  </c:pt>
                  <c:pt idx="23">
                    <c:v>76.626046266433036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(CR!$W$39:$W$46,CR!$V$39:$V$46,CR!$U$39:$U$46,CR!$X$39:$X$46)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30.245547023809525</c:v>
                </c:pt>
                <c:pt idx="9">
                  <c:v>28.856797619047615</c:v>
                </c:pt>
                <c:pt idx="10">
                  <c:v>24.043600198412701</c:v>
                </c:pt>
                <c:pt idx="11">
                  <c:v>11.402581944444444</c:v>
                </c:pt>
                <c:pt idx="12">
                  <c:v>14.012146825396826</c:v>
                </c:pt>
                <c:pt idx="13">
                  <c:v>22.720367460317462</c:v>
                </c:pt>
                <c:pt idx="14">
                  <c:v>6.3809992063492063</c:v>
                </c:pt>
                <c:pt idx="15">
                  <c:v>13.22523611111111</c:v>
                </c:pt>
                <c:pt idx="16">
                  <c:v>0</c:v>
                </c:pt>
                <c:pt idx="17">
                  <c:v>30.299279166666668</c:v>
                </c:pt>
                <c:pt idx="18">
                  <c:v>7.2278625000000005</c:v>
                </c:pt>
                <c:pt idx="19">
                  <c:v>3.2337624999999997</c:v>
                </c:pt>
                <c:pt idx="20">
                  <c:v>25.906470833333334</c:v>
                </c:pt>
                <c:pt idx="21">
                  <c:v>29.058437499999997</c:v>
                </c:pt>
                <c:pt idx="22">
                  <c:v>27.189466666666672</c:v>
                </c:pt>
                <c:pt idx="23">
                  <c:v>38.749204166666665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7071104"/>
        <c:axId val="97072640"/>
      </c:barChart>
      <c:catAx>
        <c:axId val="97071104"/>
        <c:scaling>
          <c:orientation val="minMax"/>
        </c:scaling>
        <c:axPos val="b"/>
        <c:numFmt formatCode="General" sourceLinked="1"/>
        <c:tickLblPos val="nextTo"/>
        <c:crossAx val="97072640"/>
        <c:crosses val="autoZero"/>
        <c:auto val="1"/>
        <c:lblAlgn val="ctr"/>
        <c:lblOffset val="100"/>
      </c:catAx>
      <c:valAx>
        <c:axId val="9707264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tickLblPos val="nextTo"/>
        <c:crossAx val="9707110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both"/>
            <c:errValType val="cust"/>
            <c:plus>
              <c:numRef>
                <c:f>CR!$AD$39:$AD$46</c:f>
                <c:numCache>
                  <c:formatCode>General</c:formatCode>
                  <c:ptCount val="8"/>
                  <c:pt idx="0">
                    <c:v>105.84811650609052</c:v>
                  </c:pt>
                  <c:pt idx="1">
                    <c:v>101.03833004798832</c:v>
                  </c:pt>
                  <c:pt idx="2">
                    <c:v>118.27942249403253</c:v>
                  </c:pt>
                  <c:pt idx="3">
                    <c:v>83.115188850264957</c:v>
                  </c:pt>
                  <c:pt idx="4">
                    <c:v>69.567010967014852</c:v>
                  </c:pt>
                  <c:pt idx="5">
                    <c:v>88.889491230784998</c:v>
                  </c:pt>
                  <c:pt idx="6">
                    <c:v>148.27111887016883</c:v>
                  </c:pt>
                  <c:pt idx="7">
                    <c:v>156.49409342217888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CR!$Q$39:$Q$46</c:f>
              <c:numCache>
                <c:formatCode>General</c:formatCode>
                <c:ptCount val="8"/>
                <c:pt idx="0">
                  <c:v>285.94604166666664</c:v>
                </c:pt>
                <c:pt idx="1">
                  <c:v>289.5243625</c:v>
                </c:pt>
                <c:pt idx="2">
                  <c:v>258.87745833333332</c:v>
                </c:pt>
                <c:pt idx="3">
                  <c:v>249.51013333333336</c:v>
                </c:pt>
                <c:pt idx="4">
                  <c:v>266.04318333333327</c:v>
                </c:pt>
                <c:pt idx="5">
                  <c:v>356.98779166666668</c:v>
                </c:pt>
                <c:pt idx="6">
                  <c:v>440.29548333333332</c:v>
                </c:pt>
                <c:pt idx="7">
                  <c:v>795.54554166666674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CR!$AF$39:$AF$46</c:f>
                <c:numCache>
                  <c:formatCode>General</c:formatCode>
                  <c:ptCount val="8"/>
                  <c:pt idx="0">
                    <c:v>84.93886255807007</c:v>
                  </c:pt>
                  <c:pt idx="1">
                    <c:v>80.823013923722755</c:v>
                  </c:pt>
                  <c:pt idx="2">
                    <c:v>114.18648493162273</c:v>
                  </c:pt>
                  <c:pt idx="3">
                    <c:v>94.974995632596531</c:v>
                  </c:pt>
                  <c:pt idx="4">
                    <c:v>114.34422357129183</c:v>
                  </c:pt>
                  <c:pt idx="5">
                    <c:v>150.36980783694128</c:v>
                  </c:pt>
                  <c:pt idx="6">
                    <c:v>96.463591669817433</c:v>
                  </c:pt>
                  <c:pt idx="7">
                    <c:v>84.703690337874903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CR!$S$39:$S$46</c:f>
              <c:numCache>
                <c:formatCode>General</c:formatCode>
                <c:ptCount val="8"/>
                <c:pt idx="0">
                  <c:v>232.50008333333335</c:v>
                </c:pt>
                <c:pt idx="1">
                  <c:v>238.75750000000002</c:v>
                </c:pt>
                <c:pt idx="2">
                  <c:v>313.01325000000003</c:v>
                </c:pt>
                <c:pt idx="3">
                  <c:v>239.48748333333333</c:v>
                </c:pt>
                <c:pt idx="4">
                  <c:v>193.49555416666666</c:v>
                </c:pt>
                <c:pt idx="5">
                  <c:v>252.43179166666664</c:v>
                </c:pt>
                <c:pt idx="6">
                  <c:v>156.75166666666669</c:v>
                </c:pt>
                <c:pt idx="7">
                  <c:v>78.202116666666669</c:v>
                </c:pt>
              </c:numCache>
            </c:numRef>
          </c:val>
        </c:ser>
        <c:ser>
          <c:idx val="1"/>
          <c:order val="2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CR!$AH$39:$AH$46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38.824663303459104</c:v>
                  </c:pt>
                  <c:pt idx="2">
                    <c:v>10.89627810457325</c:v>
                  </c:pt>
                  <c:pt idx="3">
                    <c:v>9.14646156998705</c:v>
                  </c:pt>
                  <c:pt idx="4">
                    <c:v>40.898351375087707</c:v>
                  </c:pt>
                  <c:pt idx="5">
                    <c:v>39.824368776964079</c:v>
                  </c:pt>
                  <c:pt idx="6">
                    <c:v>35.18937809239943</c:v>
                  </c:pt>
                  <c:pt idx="7">
                    <c:v>76.626046266433036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CR!$U$39:$U$46</c:f>
              <c:numCache>
                <c:formatCode>General</c:formatCode>
                <c:ptCount val="8"/>
                <c:pt idx="0">
                  <c:v>0</c:v>
                </c:pt>
                <c:pt idx="1">
                  <c:v>30.299279166666668</c:v>
                </c:pt>
                <c:pt idx="2">
                  <c:v>7.2278625000000005</c:v>
                </c:pt>
                <c:pt idx="3">
                  <c:v>3.2337624999999997</c:v>
                </c:pt>
                <c:pt idx="4">
                  <c:v>25.906470833333334</c:v>
                </c:pt>
                <c:pt idx="5">
                  <c:v>29.058437499999997</c:v>
                </c:pt>
                <c:pt idx="6">
                  <c:v>27.189466666666672</c:v>
                </c:pt>
                <c:pt idx="7">
                  <c:v>38.749204166666665</c:v>
                </c:pt>
              </c:numCache>
            </c:numRef>
          </c:val>
        </c:ser>
        <c:gapWidth val="0"/>
        <c:overlap val="100"/>
        <c:axId val="97111424"/>
        <c:axId val="97195136"/>
      </c:barChart>
      <c:catAx>
        <c:axId val="97111424"/>
        <c:scaling>
          <c:orientation val="minMax"/>
        </c:scaling>
        <c:axPos val="b"/>
        <c:numFmt formatCode="General" sourceLinked="1"/>
        <c:tickLblPos val="nextTo"/>
        <c:crossAx val="97195136"/>
        <c:crosses val="autoZero"/>
        <c:auto val="1"/>
        <c:lblAlgn val="ctr"/>
        <c:lblOffset val="100"/>
      </c:catAx>
      <c:valAx>
        <c:axId val="9719513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11142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VIP!$AB$15:$AB$22</c:f>
                <c:numCache>
                  <c:formatCode>General</c:formatCode>
                  <c:ptCount val="8"/>
                  <c:pt idx="0">
                    <c:v>81.530387907413498</c:v>
                  </c:pt>
                  <c:pt idx="1">
                    <c:v>54.921703946011931</c:v>
                  </c:pt>
                  <c:pt idx="2">
                    <c:v>105.68901863012997</c:v>
                  </c:pt>
                  <c:pt idx="3">
                    <c:v>151.30535838165139</c:v>
                  </c:pt>
                  <c:pt idx="4">
                    <c:v>78.041708335052064</c:v>
                  </c:pt>
                  <c:pt idx="5">
                    <c:v>94.717434168319855</c:v>
                  </c:pt>
                  <c:pt idx="6">
                    <c:v>116.77112107023723</c:v>
                  </c:pt>
                  <c:pt idx="7">
                    <c:v>95.649642769920078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VIP!$Q$15:$Q$22</c:f>
              <c:numCache>
                <c:formatCode>General</c:formatCode>
                <c:ptCount val="8"/>
                <c:pt idx="0">
                  <c:v>853.8696666666666</c:v>
                </c:pt>
                <c:pt idx="1">
                  <c:v>400.02733333333327</c:v>
                </c:pt>
                <c:pt idx="2">
                  <c:v>315.858</c:v>
                </c:pt>
                <c:pt idx="3">
                  <c:v>385.59699999999998</c:v>
                </c:pt>
                <c:pt idx="4">
                  <c:v>130.32713333333334</c:v>
                </c:pt>
                <c:pt idx="5">
                  <c:v>151.57489999999999</c:v>
                </c:pt>
                <c:pt idx="6">
                  <c:v>131.95000000000002</c:v>
                </c:pt>
                <c:pt idx="7">
                  <c:v>152.47893333333334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VIP!$AF$15:$AF$22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49.28775739542224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VIP!$U$15:$U$22</c:f>
              <c:numCache>
                <c:formatCode>General</c:formatCode>
                <c:ptCount val="8"/>
                <c:pt idx="0">
                  <c:v>0</c:v>
                </c:pt>
                <c:pt idx="1">
                  <c:v>28.456299999999999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2757248"/>
        <c:axId val="72758784"/>
      </c:barChart>
      <c:catAx>
        <c:axId val="72757248"/>
        <c:scaling>
          <c:orientation val="minMax"/>
        </c:scaling>
        <c:axPos val="b"/>
        <c:numFmt formatCode="General" sourceLinked="1"/>
        <c:tickLblPos val="nextTo"/>
        <c:crossAx val="72758784"/>
        <c:crosses val="autoZero"/>
        <c:auto val="1"/>
        <c:lblAlgn val="ctr"/>
        <c:lblOffset val="100"/>
      </c:catAx>
      <c:valAx>
        <c:axId val="7275878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2757248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CR!$AB$39:$AB$46</c:f>
                <c:numCache>
                  <c:formatCode>General</c:formatCode>
                  <c:ptCount val="8"/>
                  <c:pt idx="0">
                    <c:v>66.33299894435946</c:v>
                  </c:pt>
                  <c:pt idx="1">
                    <c:v>81.485774975119412</c:v>
                  </c:pt>
                  <c:pt idx="2">
                    <c:v>52.432751041128398</c:v>
                  </c:pt>
                  <c:pt idx="3">
                    <c:v>36.993757714771107</c:v>
                  </c:pt>
                  <c:pt idx="4">
                    <c:v>11.424712478518028</c:v>
                  </c:pt>
                  <c:pt idx="5">
                    <c:v>15.454734789187649</c:v>
                  </c:pt>
                  <c:pt idx="6">
                    <c:v>36.86940041543032</c:v>
                  </c:pt>
                  <c:pt idx="7">
                    <c:v>37.540312255810157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CR!$O$39:$O$46</c:f>
              <c:numCache>
                <c:formatCode>General</c:formatCode>
                <c:ptCount val="8"/>
                <c:pt idx="0">
                  <c:v>414.64766666666668</c:v>
                </c:pt>
                <c:pt idx="1">
                  <c:v>158.05354166666666</c:v>
                </c:pt>
                <c:pt idx="2">
                  <c:v>43.096383333333335</c:v>
                </c:pt>
                <c:pt idx="3">
                  <c:v>42.301870833333332</c:v>
                </c:pt>
                <c:pt idx="4">
                  <c:v>4.0392458333333332</c:v>
                </c:pt>
                <c:pt idx="5">
                  <c:v>13.883483333333333</c:v>
                </c:pt>
                <c:pt idx="6">
                  <c:v>36.802733333333329</c:v>
                </c:pt>
                <c:pt idx="7">
                  <c:v>67.644491666666667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7207424"/>
        <c:axId val="97208960"/>
      </c:barChart>
      <c:catAx>
        <c:axId val="97207424"/>
        <c:scaling>
          <c:orientation val="minMax"/>
        </c:scaling>
        <c:axPos val="b"/>
        <c:numFmt formatCode="General" sourceLinked="1"/>
        <c:tickLblPos val="nextTo"/>
        <c:crossAx val="97208960"/>
        <c:crosses val="autoZero"/>
        <c:auto val="1"/>
        <c:lblAlgn val="ctr"/>
        <c:lblOffset val="100"/>
      </c:catAx>
      <c:valAx>
        <c:axId val="9720896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20742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percentStacked"/>
        <c:ser>
          <c:idx val="0"/>
          <c:order val="0"/>
          <c:cat>
            <c:strRef>
              <c:f>'NeuN %'!$P$3:$P$6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'NeuN %'!$Q$3:$Q$6</c:f>
              <c:numCache>
                <c:formatCode>General</c:formatCode>
                <c:ptCount val="4"/>
                <c:pt idx="0">
                  <c:v>39.924433249370281</c:v>
                </c:pt>
                <c:pt idx="1">
                  <c:v>40.628637951105937</c:v>
                </c:pt>
                <c:pt idx="2">
                  <c:v>39.01324805847419</c:v>
                </c:pt>
                <c:pt idx="3">
                  <c:v>39.855439752983465</c:v>
                </c:pt>
              </c:numCache>
            </c:numRef>
          </c:val>
        </c:ser>
        <c:ser>
          <c:idx val="1"/>
          <c:order val="1"/>
          <c:cat>
            <c:strRef>
              <c:f>'NeuN %'!$P$3:$P$6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'NeuN %'!$R$3:$R$6</c:f>
              <c:numCache>
                <c:formatCode>General</c:formatCode>
                <c:ptCount val="4"/>
                <c:pt idx="0">
                  <c:v>60.075566750629719</c:v>
                </c:pt>
                <c:pt idx="1">
                  <c:v>59.371362048894063</c:v>
                </c:pt>
                <c:pt idx="2">
                  <c:v>60.98675194152581</c:v>
                </c:pt>
                <c:pt idx="3">
                  <c:v>60.144560247016535</c:v>
                </c:pt>
              </c:numCache>
            </c:numRef>
          </c:val>
        </c:ser>
        <c:overlap val="100"/>
        <c:axId val="97364608"/>
        <c:axId val="97374592"/>
      </c:barChart>
      <c:catAx>
        <c:axId val="97364608"/>
        <c:scaling>
          <c:orientation val="minMax"/>
        </c:scaling>
        <c:axPos val="b"/>
        <c:tickLblPos val="nextTo"/>
        <c:crossAx val="97374592"/>
        <c:crosses val="autoZero"/>
        <c:auto val="1"/>
        <c:lblAlgn val="ctr"/>
        <c:lblOffset val="100"/>
      </c:catAx>
      <c:valAx>
        <c:axId val="97374592"/>
        <c:scaling>
          <c:orientation val="minMax"/>
        </c:scaling>
        <c:axPos val="l"/>
        <c:majorGridlines/>
        <c:numFmt formatCode="0%" sourceLinked="1"/>
        <c:tickLblPos val="nextTo"/>
        <c:crossAx val="9736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'NeuN %'!$P$3:$P$6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'NeuN %'!$Q$3:$Q$6</c:f>
              <c:numCache>
                <c:formatCode>General</c:formatCode>
                <c:ptCount val="4"/>
                <c:pt idx="0">
                  <c:v>39.924433249370281</c:v>
                </c:pt>
                <c:pt idx="1">
                  <c:v>40.628637951105937</c:v>
                </c:pt>
                <c:pt idx="2">
                  <c:v>39.01324805847419</c:v>
                </c:pt>
                <c:pt idx="3">
                  <c:v>39.855439752983465</c:v>
                </c:pt>
              </c:numCache>
            </c:numRef>
          </c:val>
        </c:ser>
        <c:axId val="97381760"/>
        <c:axId val="97395840"/>
      </c:barChart>
      <c:catAx>
        <c:axId val="97381760"/>
        <c:scaling>
          <c:orientation val="minMax"/>
        </c:scaling>
        <c:axPos val="b"/>
        <c:tickLblPos val="nextTo"/>
        <c:crossAx val="97395840"/>
        <c:crosses val="autoZero"/>
        <c:auto val="1"/>
        <c:lblAlgn val="ctr"/>
        <c:lblOffset val="100"/>
      </c:catAx>
      <c:valAx>
        <c:axId val="97395840"/>
        <c:scaling>
          <c:orientation val="minMax"/>
          <c:max val="50"/>
        </c:scaling>
        <c:axPos val="l"/>
        <c:majorGridlines/>
        <c:numFmt formatCode="General" sourceLinked="1"/>
        <c:tickLblPos val="nextTo"/>
        <c:crossAx val="9738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NeuN!$N$1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NeuN!$Z$3:$Z$10</c:f>
                <c:numCache>
                  <c:formatCode>General</c:formatCode>
                  <c:ptCount val="8"/>
                  <c:pt idx="0">
                    <c:v>131.35490010299614</c:v>
                  </c:pt>
                  <c:pt idx="1">
                    <c:v>78.760151910443881</c:v>
                  </c:pt>
                  <c:pt idx="2">
                    <c:v>62.868905357827167</c:v>
                  </c:pt>
                  <c:pt idx="3">
                    <c:v>41.089146532051281</c:v>
                  </c:pt>
                  <c:pt idx="4">
                    <c:v>168.70795653478484</c:v>
                  </c:pt>
                  <c:pt idx="5">
                    <c:v>249.25191290280245</c:v>
                  </c:pt>
                  <c:pt idx="6">
                    <c:v>247.46555569207831</c:v>
                  </c:pt>
                  <c:pt idx="7">
                    <c:v>238.47315777721826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NeuN!$O$3:$O$10</c:f>
              <c:numCache>
                <c:formatCode>General</c:formatCode>
                <c:ptCount val="8"/>
                <c:pt idx="0">
                  <c:v>96.169814285714281</c:v>
                </c:pt>
                <c:pt idx="1">
                  <c:v>128.83694285714284</c:v>
                </c:pt>
                <c:pt idx="2">
                  <c:v>58.261314285714278</c:v>
                </c:pt>
                <c:pt idx="3">
                  <c:v>69.448528571428568</c:v>
                </c:pt>
                <c:pt idx="4">
                  <c:v>128.93114285714285</c:v>
                </c:pt>
                <c:pt idx="5">
                  <c:v>170.45844285714284</c:v>
                </c:pt>
                <c:pt idx="6">
                  <c:v>263.7340285714285</c:v>
                </c:pt>
                <c:pt idx="7">
                  <c:v>632.80828571428572</c:v>
                </c:pt>
              </c:numCache>
            </c:numRef>
          </c:val>
        </c:ser>
        <c:gapWidth val="0"/>
        <c:overlap val="100"/>
        <c:axId val="97576064"/>
        <c:axId val="97577600"/>
      </c:barChart>
      <c:catAx>
        <c:axId val="97576064"/>
        <c:scaling>
          <c:orientation val="minMax"/>
        </c:scaling>
        <c:axPos val="b"/>
        <c:numFmt formatCode="General" sourceLinked="1"/>
        <c:tickLblPos val="nextTo"/>
        <c:crossAx val="97577600"/>
        <c:crosses val="autoZero"/>
        <c:auto val="1"/>
        <c:lblAlgn val="ctr"/>
        <c:lblOffset val="100"/>
      </c:catAx>
      <c:valAx>
        <c:axId val="97577600"/>
        <c:scaling>
          <c:orientation val="minMax"/>
          <c:max val="20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7576064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NeuN!$R$1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NeuN!$AF$3:$AF$10</c:f>
                <c:numCache>
                  <c:formatCode>General</c:formatCode>
                  <c:ptCount val="8"/>
                  <c:pt idx="0">
                    <c:v>272.07963300440025</c:v>
                  </c:pt>
                  <c:pt idx="1">
                    <c:v>238.12192349068761</c:v>
                  </c:pt>
                  <c:pt idx="2">
                    <c:v>320.80189743879794</c:v>
                  </c:pt>
                  <c:pt idx="3">
                    <c:v>326.22257811288699</c:v>
                  </c:pt>
                  <c:pt idx="4">
                    <c:v>436.69134046104796</c:v>
                  </c:pt>
                  <c:pt idx="5">
                    <c:v>395.91727793628331</c:v>
                  </c:pt>
                  <c:pt idx="6">
                    <c:v>166.17189494258454</c:v>
                  </c:pt>
                  <c:pt idx="7">
                    <c:v>374.12575843144634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NeuN!$M$15:$M$22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NeuN!$U$3:$U$10</c:f>
              <c:numCache>
                <c:formatCode>General</c:formatCode>
                <c:ptCount val="8"/>
                <c:pt idx="0">
                  <c:v>1137.1531428571429</c:v>
                </c:pt>
                <c:pt idx="1">
                  <c:v>1075.3947142857144</c:v>
                </c:pt>
                <c:pt idx="2">
                  <c:v>1086.981</c:v>
                </c:pt>
                <c:pt idx="3">
                  <c:v>1115.2654285714286</c:v>
                </c:pt>
                <c:pt idx="4">
                  <c:v>1138.6489999999999</c:v>
                </c:pt>
                <c:pt idx="5">
                  <c:v>1005.4078571428572</c:v>
                </c:pt>
                <c:pt idx="6">
                  <c:v>1102.3558571428571</c:v>
                </c:pt>
                <c:pt idx="7">
                  <c:v>1090.7412857142856</c:v>
                </c:pt>
              </c:numCache>
            </c:numRef>
          </c:val>
        </c:ser>
        <c:ser>
          <c:idx val="0"/>
          <c:order val="1"/>
          <c:tx>
            <c:strRef>
              <c:f>NeuN!$N$1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NeuN!$AB$3:$AB$10</c:f>
                <c:numCache>
                  <c:formatCode>General</c:formatCode>
                  <c:ptCount val="8"/>
                  <c:pt idx="0">
                    <c:v>278.70483043202296</c:v>
                  </c:pt>
                  <c:pt idx="1">
                    <c:v>179.96663825871403</c:v>
                  </c:pt>
                  <c:pt idx="2">
                    <c:v>156.64122736033579</c:v>
                  </c:pt>
                  <c:pt idx="3">
                    <c:v>225.85419600370389</c:v>
                  </c:pt>
                  <c:pt idx="4">
                    <c:v>242.90288164114642</c:v>
                  </c:pt>
                  <c:pt idx="5">
                    <c:v>177.31222303837237</c:v>
                  </c:pt>
                  <c:pt idx="6">
                    <c:v>94.276073450468061</c:v>
                  </c:pt>
                  <c:pt idx="7">
                    <c:v>199.4401519785776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NeuN!$M$15:$M$22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cat>
          <c:val>
            <c:numRef>
              <c:f>NeuN!$Q$3:$Q$10</c:f>
              <c:numCache>
                <c:formatCode>General</c:formatCode>
                <c:ptCount val="8"/>
                <c:pt idx="0">
                  <c:v>792.62985714285719</c:v>
                </c:pt>
                <c:pt idx="1">
                  <c:v>503.26514285714291</c:v>
                </c:pt>
                <c:pt idx="2">
                  <c:v>412.85557142857135</c:v>
                </c:pt>
                <c:pt idx="3">
                  <c:v>395.5260428571429</c:v>
                </c:pt>
                <c:pt idx="4">
                  <c:v>389.64555714285717</c:v>
                </c:pt>
                <c:pt idx="5">
                  <c:v>291.13085714285717</c:v>
                </c:pt>
                <c:pt idx="6">
                  <c:v>346.12271428571432</c:v>
                </c:pt>
                <c:pt idx="7">
                  <c:v>345.06028571428567</c:v>
                </c:pt>
              </c:numCache>
            </c:numRef>
          </c:val>
        </c:ser>
        <c:gapWidth val="0"/>
        <c:overlap val="100"/>
        <c:axId val="97463680"/>
        <c:axId val="97494144"/>
      </c:barChart>
      <c:catAx>
        <c:axId val="97463680"/>
        <c:scaling>
          <c:orientation val="minMax"/>
        </c:scaling>
        <c:axPos val="b"/>
        <c:numFmt formatCode="General" sourceLinked="1"/>
        <c:tickLblPos val="nextTo"/>
        <c:crossAx val="97494144"/>
        <c:crosses val="autoZero"/>
        <c:auto val="1"/>
        <c:lblAlgn val="ctr"/>
        <c:lblOffset val="100"/>
      </c:catAx>
      <c:valAx>
        <c:axId val="97494144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463680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NeuN!$R$1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NeuN!$AE$3:$AE$10</c:f>
                <c:numCache>
                  <c:formatCode>General</c:formatCode>
                  <c:ptCount val="8"/>
                  <c:pt idx="0">
                    <c:v>151.46533175284685</c:v>
                  </c:pt>
                  <c:pt idx="1">
                    <c:v>290.00230142231339</c:v>
                  </c:pt>
                  <c:pt idx="2">
                    <c:v>329.16040043462931</c:v>
                  </c:pt>
                  <c:pt idx="3">
                    <c:v>485.65421017613915</c:v>
                  </c:pt>
                  <c:pt idx="4">
                    <c:v>383.86221254501288</c:v>
                  </c:pt>
                  <c:pt idx="5">
                    <c:v>259.72467375344524</c:v>
                  </c:pt>
                  <c:pt idx="6">
                    <c:v>186.07910153275705</c:v>
                  </c:pt>
                  <c:pt idx="7">
                    <c:v>297.57745308846683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NeuN!$M$27:$M$34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cat>
          <c:val>
            <c:numRef>
              <c:f>NeuN!$T$3:$T$10</c:f>
              <c:numCache>
                <c:formatCode>General</c:formatCode>
                <c:ptCount val="8"/>
                <c:pt idx="0">
                  <c:v>1141.4469999999999</c:v>
                </c:pt>
                <c:pt idx="1">
                  <c:v>1067.0602857142856</c:v>
                </c:pt>
                <c:pt idx="2">
                  <c:v>922.97357142857152</c:v>
                </c:pt>
                <c:pt idx="3">
                  <c:v>964.62014285714281</c:v>
                </c:pt>
                <c:pt idx="4">
                  <c:v>966.04542857142849</c:v>
                </c:pt>
                <c:pt idx="5">
                  <c:v>767.24299999999982</c:v>
                </c:pt>
                <c:pt idx="6">
                  <c:v>899.55028571428579</c:v>
                </c:pt>
                <c:pt idx="7">
                  <c:v>983.83842857142884</c:v>
                </c:pt>
              </c:numCache>
            </c:numRef>
          </c:val>
        </c:ser>
        <c:ser>
          <c:idx val="0"/>
          <c:order val="1"/>
          <c:tx>
            <c:strRef>
              <c:f>NeuN!$N$13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NeuN!$AA$3:$AA$10</c:f>
                <c:numCache>
                  <c:formatCode>General</c:formatCode>
                  <c:ptCount val="8"/>
                  <c:pt idx="0">
                    <c:v>135.18438187615496</c:v>
                  </c:pt>
                  <c:pt idx="1">
                    <c:v>101.31924017160996</c:v>
                  </c:pt>
                  <c:pt idx="2">
                    <c:v>93.468379779575983</c:v>
                  </c:pt>
                  <c:pt idx="3">
                    <c:v>146.25213933489098</c:v>
                  </c:pt>
                  <c:pt idx="4">
                    <c:v>140.80717526109279</c:v>
                  </c:pt>
                  <c:pt idx="5">
                    <c:v>92.308074453352731</c:v>
                  </c:pt>
                  <c:pt idx="6">
                    <c:v>225.35343412159639</c:v>
                  </c:pt>
                  <c:pt idx="7">
                    <c:v>282.71835132976264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NeuN!$M$27:$M$34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cat>
          <c:val>
            <c:numRef>
              <c:f>NeuN!$P$3:$P$10</c:f>
              <c:numCache>
                <c:formatCode>General</c:formatCode>
                <c:ptCount val="8"/>
                <c:pt idx="0">
                  <c:v>322.93228571428568</c:v>
                </c:pt>
                <c:pt idx="1">
                  <c:v>343.52857142857147</c:v>
                </c:pt>
                <c:pt idx="2">
                  <c:v>276.64057142857143</c:v>
                </c:pt>
                <c:pt idx="3">
                  <c:v>290.64677142857141</c:v>
                </c:pt>
                <c:pt idx="4">
                  <c:v>236.24461428571428</c:v>
                </c:pt>
                <c:pt idx="5">
                  <c:v>304.4924285714286</c:v>
                </c:pt>
                <c:pt idx="6">
                  <c:v>376.2543</c:v>
                </c:pt>
                <c:pt idx="7">
                  <c:v>762.04457142857143</c:v>
                </c:pt>
              </c:numCache>
            </c:numRef>
          </c:val>
        </c:ser>
        <c:gapWidth val="0"/>
        <c:overlap val="100"/>
        <c:axId val="97510912"/>
        <c:axId val="97512448"/>
      </c:barChart>
      <c:catAx>
        <c:axId val="97510912"/>
        <c:scaling>
          <c:orientation val="minMax"/>
        </c:scaling>
        <c:axPos val="b"/>
        <c:numFmt formatCode="General" sourceLinked="1"/>
        <c:tickLblPos val="nextTo"/>
        <c:crossAx val="97512448"/>
        <c:crosses val="autoZero"/>
        <c:auto val="1"/>
        <c:lblAlgn val="ctr"/>
        <c:lblOffset val="100"/>
      </c:catAx>
      <c:valAx>
        <c:axId val="97512448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510912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NeuN!$N$1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NeuN!$Y$3:$Y$10</c:f>
                <c:numCache>
                  <c:formatCode>General</c:formatCode>
                  <c:ptCount val="8"/>
                  <c:pt idx="0">
                    <c:v>231.6926657959184</c:v>
                  </c:pt>
                  <c:pt idx="1">
                    <c:v>104.99114199875784</c:v>
                  </c:pt>
                  <c:pt idx="2">
                    <c:v>73.931714117236965</c:v>
                  </c:pt>
                  <c:pt idx="3">
                    <c:v>31.838598098841036</c:v>
                  </c:pt>
                  <c:pt idx="4">
                    <c:v>44.147210556781062</c:v>
                  </c:pt>
                  <c:pt idx="5">
                    <c:v>64.62644922599047</c:v>
                  </c:pt>
                  <c:pt idx="6">
                    <c:v>27.319083065104788</c:v>
                  </c:pt>
                  <c:pt idx="7">
                    <c:v>98.830549839949086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NeuN!$M$39:$M$46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</c:numCache>
            </c:numRef>
          </c:cat>
          <c:val>
            <c:numRef>
              <c:f>NeuN!$N$3:$N$10</c:f>
              <c:numCache>
                <c:formatCode>General</c:formatCode>
                <c:ptCount val="8"/>
                <c:pt idx="0">
                  <c:v>420.82542857142852</c:v>
                </c:pt>
                <c:pt idx="1">
                  <c:v>177.44789999999998</c:v>
                </c:pt>
                <c:pt idx="2">
                  <c:v>71.905042857142845</c:v>
                </c:pt>
                <c:pt idx="3">
                  <c:v>24.248257142857142</c:v>
                </c:pt>
                <c:pt idx="4">
                  <c:v>34.824714285714286</c:v>
                </c:pt>
                <c:pt idx="5">
                  <c:v>50.215357142857144</c:v>
                </c:pt>
                <c:pt idx="6">
                  <c:v>15.711314285714284</c:v>
                </c:pt>
                <c:pt idx="7">
                  <c:v>156.62300000000002</c:v>
                </c:pt>
              </c:numCache>
            </c:numRef>
          </c:val>
        </c:ser>
        <c:gapWidth val="0"/>
        <c:overlap val="100"/>
        <c:axId val="97626368"/>
        <c:axId val="97636352"/>
      </c:barChart>
      <c:catAx>
        <c:axId val="97626368"/>
        <c:scaling>
          <c:orientation val="minMax"/>
        </c:scaling>
        <c:axPos val="b"/>
        <c:numFmt formatCode="General" sourceLinked="1"/>
        <c:tickLblPos val="nextTo"/>
        <c:crossAx val="97636352"/>
        <c:crosses val="autoZero"/>
        <c:auto val="1"/>
        <c:lblAlgn val="ctr"/>
        <c:lblOffset val="100"/>
      </c:catAx>
      <c:valAx>
        <c:axId val="97636352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626368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NeuN!$N$13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NeuN!$Z$15:$Z$22</c:f>
                <c:numCache>
                  <c:formatCode>General</c:formatCode>
                  <c:ptCount val="8"/>
                  <c:pt idx="0">
                    <c:v>129.13946444445244</c:v>
                  </c:pt>
                  <c:pt idx="1">
                    <c:v>44.944300250966727</c:v>
                  </c:pt>
                  <c:pt idx="2">
                    <c:v>39.550840998071862</c:v>
                  </c:pt>
                  <c:pt idx="3">
                    <c:v>0</c:v>
                  </c:pt>
                  <c:pt idx="4">
                    <c:v>51.161837710734389</c:v>
                  </c:pt>
                  <c:pt idx="5">
                    <c:v>45.836258800279396</c:v>
                  </c:pt>
                  <c:pt idx="6">
                    <c:v>99.675970787728929</c:v>
                  </c:pt>
                  <c:pt idx="7">
                    <c:v>411.8680058015579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NeuN!$O$15:$O$22</c:f>
              <c:numCache>
                <c:formatCode>General</c:formatCode>
                <c:ptCount val="8"/>
                <c:pt idx="0">
                  <c:v>83.936000000000007</c:v>
                </c:pt>
                <c:pt idx="1">
                  <c:v>24.885728571428569</c:v>
                </c:pt>
                <c:pt idx="2">
                  <c:v>30.584414285714285</c:v>
                </c:pt>
                <c:pt idx="3">
                  <c:v>0</c:v>
                </c:pt>
                <c:pt idx="4">
                  <c:v>39.23724285714286</c:v>
                </c:pt>
                <c:pt idx="5">
                  <c:v>35.852157142857138</c:v>
                </c:pt>
                <c:pt idx="6">
                  <c:v>134.94085714285714</c:v>
                </c:pt>
                <c:pt idx="7">
                  <c:v>833.20957142857139</c:v>
                </c:pt>
              </c:numCache>
            </c:numRef>
          </c:val>
        </c:ser>
        <c:gapWidth val="0"/>
        <c:overlap val="100"/>
        <c:axId val="97647616"/>
        <c:axId val="97665792"/>
      </c:barChart>
      <c:catAx>
        <c:axId val="97647616"/>
        <c:scaling>
          <c:orientation val="minMax"/>
        </c:scaling>
        <c:axPos val="b"/>
        <c:numFmt formatCode="General" sourceLinked="1"/>
        <c:tickLblPos val="nextTo"/>
        <c:crossAx val="97665792"/>
        <c:crosses val="autoZero"/>
        <c:auto val="1"/>
        <c:lblAlgn val="ctr"/>
        <c:lblOffset val="100"/>
      </c:catAx>
      <c:valAx>
        <c:axId val="97665792"/>
        <c:scaling>
          <c:orientation val="minMax"/>
          <c:max val="20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7647616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NeuN!$R$13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NeuN!$AF$15:$AF$22</c:f>
                <c:numCache>
                  <c:formatCode>General</c:formatCode>
                  <c:ptCount val="8"/>
                  <c:pt idx="0">
                    <c:v>570.27574728104321</c:v>
                  </c:pt>
                  <c:pt idx="1">
                    <c:v>269.47048320301502</c:v>
                  </c:pt>
                  <c:pt idx="2">
                    <c:v>601.66204584257787</c:v>
                  </c:pt>
                  <c:pt idx="3">
                    <c:v>331.95763927868319</c:v>
                  </c:pt>
                  <c:pt idx="4">
                    <c:v>369.69165511808933</c:v>
                  </c:pt>
                  <c:pt idx="5">
                    <c:v>497.43522288094812</c:v>
                  </c:pt>
                  <c:pt idx="6">
                    <c:v>240.33535593406248</c:v>
                  </c:pt>
                  <c:pt idx="7">
                    <c:v>145.80567562504504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NeuN!$U$3:$U$10</c:f>
              <c:numCache>
                <c:formatCode>General</c:formatCode>
                <c:ptCount val="8"/>
                <c:pt idx="0">
                  <c:v>1137.1531428571429</c:v>
                </c:pt>
                <c:pt idx="1">
                  <c:v>1075.3947142857144</c:v>
                </c:pt>
                <c:pt idx="2">
                  <c:v>1086.981</c:v>
                </c:pt>
                <c:pt idx="3">
                  <c:v>1115.2654285714286</c:v>
                </c:pt>
                <c:pt idx="4">
                  <c:v>1138.6489999999999</c:v>
                </c:pt>
                <c:pt idx="5">
                  <c:v>1005.4078571428572</c:v>
                </c:pt>
                <c:pt idx="6">
                  <c:v>1102.3558571428571</c:v>
                </c:pt>
                <c:pt idx="7">
                  <c:v>1090.7412857142856</c:v>
                </c:pt>
              </c:numCache>
            </c:numRef>
          </c:val>
        </c:ser>
        <c:ser>
          <c:idx val="0"/>
          <c:order val="1"/>
          <c:tx>
            <c:strRef>
              <c:f>NeuN!$N$13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NeuN!$AB$15:$AB$22</c:f>
                <c:numCache>
                  <c:formatCode>General</c:formatCode>
                  <c:ptCount val="8"/>
                  <c:pt idx="0">
                    <c:v>397.93067379734566</c:v>
                  </c:pt>
                  <c:pt idx="1">
                    <c:v>234.88310391161843</c:v>
                  </c:pt>
                  <c:pt idx="2">
                    <c:v>229.0164274907348</c:v>
                  </c:pt>
                  <c:pt idx="3">
                    <c:v>181.21183644918386</c:v>
                  </c:pt>
                  <c:pt idx="4">
                    <c:v>130.8162877473597</c:v>
                  </c:pt>
                  <c:pt idx="5">
                    <c:v>149.11148436033639</c:v>
                  </c:pt>
                  <c:pt idx="6">
                    <c:v>200.89949023354708</c:v>
                  </c:pt>
                  <c:pt idx="7">
                    <c:v>162.75090191630704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NeuN!$Q$15:$Q$22</c:f>
              <c:numCache>
                <c:formatCode>General</c:formatCode>
                <c:ptCount val="8"/>
                <c:pt idx="0">
                  <c:v>1030.5118571428573</c:v>
                </c:pt>
                <c:pt idx="1">
                  <c:v>391.51905714285715</c:v>
                </c:pt>
                <c:pt idx="2">
                  <c:v>447.54842857142864</c:v>
                </c:pt>
                <c:pt idx="3">
                  <c:v>373.15942857142852</c:v>
                </c:pt>
                <c:pt idx="4">
                  <c:v>367.404</c:v>
                </c:pt>
                <c:pt idx="5">
                  <c:v>286.16285714285715</c:v>
                </c:pt>
                <c:pt idx="6">
                  <c:v>216.77262857142856</c:v>
                </c:pt>
                <c:pt idx="7">
                  <c:v>320.95871428571434</c:v>
                </c:pt>
              </c:numCache>
            </c:numRef>
          </c:val>
        </c:ser>
        <c:gapWidth val="0"/>
        <c:overlap val="100"/>
        <c:axId val="97703424"/>
        <c:axId val="97704960"/>
      </c:barChart>
      <c:catAx>
        <c:axId val="97703424"/>
        <c:scaling>
          <c:orientation val="minMax"/>
        </c:scaling>
        <c:axPos val="b"/>
        <c:numFmt formatCode="General" sourceLinked="1"/>
        <c:tickLblPos val="nextTo"/>
        <c:crossAx val="97704960"/>
        <c:crosses val="autoZero"/>
        <c:auto val="1"/>
        <c:lblAlgn val="ctr"/>
        <c:lblOffset val="100"/>
      </c:catAx>
      <c:valAx>
        <c:axId val="97704960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703424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NeuN!$R$13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NeuN!$AE$15:$AE$22</c:f>
                <c:numCache>
                  <c:formatCode>General</c:formatCode>
                  <c:ptCount val="8"/>
                  <c:pt idx="0">
                    <c:v>378.7159086623538</c:v>
                  </c:pt>
                  <c:pt idx="1">
                    <c:v>491.36667281146589</c:v>
                  </c:pt>
                  <c:pt idx="2">
                    <c:v>598.13762485369455</c:v>
                  </c:pt>
                  <c:pt idx="3">
                    <c:v>682.76577723616504</c:v>
                  </c:pt>
                  <c:pt idx="4">
                    <c:v>646.41796313781219</c:v>
                  </c:pt>
                  <c:pt idx="5">
                    <c:v>411.88554433032215</c:v>
                  </c:pt>
                  <c:pt idx="6">
                    <c:v>367.6184571762779</c:v>
                  </c:pt>
                  <c:pt idx="7">
                    <c:v>454.18972941224831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NeuN!$T$15:$T$22</c:f>
              <c:numCache>
                <c:formatCode>General</c:formatCode>
                <c:ptCount val="8"/>
                <c:pt idx="0">
                  <c:v>1162.9744285714285</c:v>
                </c:pt>
                <c:pt idx="1">
                  <c:v>1240.8321428571428</c:v>
                </c:pt>
                <c:pt idx="2">
                  <c:v>927.78642857142859</c:v>
                </c:pt>
                <c:pt idx="3">
                  <c:v>1236.3242857142857</c:v>
                </c:pt>
                <c:pt idx="4">
                  <c:v>1210.6362857142856</c:v>
                </c:pt>
                <c:pt idx="5">
                  <c:v>958.03442857142852</c:v>
                </c:pt>
                <c:pt idx="6">
                  <c:v>850.46699999999987</c:v>
                </c:pt>
                <c:pt idx="7">
                  <c:v>949.21371428571433</c:v>
                </c:pt>
              </c:numCache>
            </c:numRef>
          </c:val>
        </c:ser>
        <c:ser>
          <c:idx val="0"/>
          <c:order val="1"/>
          <c:tx>
            <c:strRef>
              <c:f>NeuN!$N$13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NeuN!$AA$15:$AA$22</c:f>
                <c:numCache>
                  <c:formatCode>General</c:formatCode>
                  <c:ptCount val="8"/>
                  <c:pt idx="0">
                    <c:v>152.56252554811437</c:v>
                  </c:pt>
                  <c:pt idx="1">
                    <c:v>158.02881450952455</c:v>
                  </c:pt>
                  <c:pt idx="2">
                    <c:v>258.20508176124912</c:v>
                  </c:pt>
                  <c:pt idx="3">
                    <c:v>231.74574750338951</c:v>
                  </c:pt>
                  <c:pt idx="4">
                    <c:v>153.542398807843</c:v>
                  </c:pt>
                  <c:pt idx="5">
                    <c:v>187.79350091295194</c:v>
                  </c:pt>
                  <c:pt idx="6">
                    <c:v>275.06518008568708</c:v>
                  </c:pt>
                  <c:pt idx="7">
                    <c:v>389.05051706130206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NeuN!$P$15:$P$22</c:f>
              <c:numCache>
                <c:formatCode>General</c:formatCode>
                <c:ptCount val="8"/>
                <c:pt idx="0">
                  <c:v>114.79042857142856</c:v>
                </c:pt>
                <c:pt idx="1">
                  <c:v>236.55457142857139</c:v>
                </c:pt>
                <c:pt idx="2">
                  <c:v>333.125</c:v>
                </c:pt>
                <c:pt idx="3">
                  <c:v>331.92571428571426</c:v>
                </c:pt>
                <c:pt idx="4">
                  <c:v>331.34399999999999</c:v>
                </c:pt>
                <c:pt idx="5">
                  <c:v>304.54814285714286</c:v>
                </c:pt>
                <c:pt idx="6">
                  <c:v>304.60571428571427</c:v>
                </c:pt>
                <c:pt idx="7">
                  <c:v>776.18900000000008</c:v>
                </c:pt>
              </c:numCache>
            </c:numRef>
          </c:val>
        </c:ser>
        <c:gapWidth val="0"/>
        <c:overlap val="100"/>
        <c:axId val="97734016"/>
        <c:axId val="97756288"/>
      </c:barChart>
      <c:catAx>
        <c:axId val="97734016"/>
        <c:scaling>
          <c:orientation val="minMax"/>
        </c:scaling>
        <c:axPos val="b"/>
        <c:numFmt formatCode="General" sourceLinked="1"/>
        <c:tickLblPos val="nextTo"/>
        <c:crossAx val="97756288"/>
        <c:crosses val="autoZero"/>
        <c:auto val="1"/>
        <c:lblAlgn val="ctr"/>
        <c:lblOffset val="100"/>
      </c:catAx>
      <c:valAx>
        <c:axId val="97756288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734016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VIP!$AA$15:$AA$22</c:f>
                <c:numCache>
                  <c:formatCode>General</c:formatCode>
                  <c:ptCount val="8"/>
                  <c:pt idx="0">
                    <c:v>213.88575807425795</c:v>
                  </c:pt>
                  <c:pt idx="1">
                    <c:v>210.22818573239249</c:v>
                  </c:pt>
                  <c:pt idx="2">
                    <c:v>205.41127557496279</c:v>
                  </c:pt>
                  <c:pt idx="3">
                    <c:v>359.07759182707753</c:v>
                  </c:pt>
                  <c:pt idx="4">
                    <c:v>207.90654177859184</c:v>
                  </c:pt>
                  <c:pt idx="5">
                    <c:v>113.38758657954284</c:v>
                  </c:pt>
                  <c:pt idx="6">
                    <c:v>26.12616655768668</c:v>
                  </c:pt>
                  <c:pt idx="7">
                    <c:v>254.58553997494315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VIP!$P$15:$P$22</c:f>
              <c:numCache>
                <c:formatCode>General</c:formatCode>
                <c:ptCount val="8"/>
                <c:pt idx="0">
                  <c:v>123.48700000000001</c:v>
                </c:pt>
                <c:pt idx="1">
                  <c:v>178.00766666666667</c:v>
                </c:pt>
                <c:pt idx="2">
                  <c:v>399.29733333333337</c:v>
                </c:pt>
                <c:pt idx="3">
                  <c:v>414.59533333333337</c:v>
                </c:pt>
                <c:pt idx="4">
                  <c:v>221.40433333333331</c:v>
                </c:pt>
                <c:pt idx="5">
                  <c:v>335.45233333333334</c:v>
                </c:pt>
                <c:pt idx="6">
                  <c:v>224.07300000000001</c:v>
                </c:pt>
                <c:pt idx="7">
                  <c:v>392.71233333333333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VIP!$AE$15:$AE$22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118.58485854020319</c:v>
                  </c:pt>
                  <c:pt idx="3">
                    <c:v>0</c:v>
                  </c:pt>
                  <c:pt idx="4">
                    <c:v>0</c:v>
                  </c:pt>
                  <c:pt idx="5">
                    <c:v>73.016911194142779</c:v>
                  </c:pt>
                  <c:pt idx="6">
                    <c:v>0</c:v>
                  </c:pt>
                  <c:pt idx="7">
                    <c:v>122.28163231382436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VIP!$T$15:$T$22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68.465000000000003</c:v>
                </c:pt>
                <c:pt idx="3">
                  <c:v>0</c:v>
                </c:pt>
                <c:pt idx="4">
                  <c:v>0</c:v>
                </c:pt>
                <c:pt idx="5">
                  <c:v>42.156333333333329</c:v>
                </c:pt>
                <c:pt idx="6">
                  <c:v>0</c:v>
                </c:pt>
                <c:pt idx="7">
                  <c:v>70.599333333333334</c:v>
                </c:pt>
              </c:numCache>
            </c:numRef>
          </c:val>
        </c:ser>
        <c:gapWidth val="0"/>
        <c:overlap val="100"/>
        <c:axId val="72787840"/>
        <c:axId val="72789376"/>
      </c:barChart>
      <c:catAx>
        <c:axId val="72787840"/>
        <c:scaling>
          <c:orientation val="minMax"/>
        </c:scaling>
        <c:axPos val="b"/>
        <c:numFmt formatCode="General" sourceLinked="1"/>
        <c:tickLblPos val="nextTo"/>
        <c:crossAx val="72789376"/>
        <c:crosses val="autoZero"/>
        <c:auto val="1"/>
        <c:lblAlgn val="ctr"/>
        <c:lblOffset val="100"/>
      </c:catAx>
      <c:valAx>
        <c:axId val="7278937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2787840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NeuN!$N$13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NeuN!$Y$15:$Y$22</c:f>
                <c:numCache>
                  <c:formatCode>General</c:formatCode>
                  <c:ptCount val="8"/>
                  <c:pt idx="0">
                    <c:v>149.14440236770238</c:v>
                  </c:pt>
                  <c:pt idx="1">
                    <c:v>79.975596141802328</c:v>
                  </c:pt>
                  <c:pt idx="2">
                    <c:v>152.07204379550785</c:v>
                  </c:pt>
                  <c:pt idx="3">
                    <c:v>76.547096998545683</c:v>
                  </c:pt>
                  <c:pt idx="4">
                    <c:v>0</c:v>
                  </c:pt>
                  <c:pt idx="5">
                    <c:v>60.916913049465926</c:v>
                  </c:pt>
                  <c:pt idx="6">
                    <c:v>102.64834750879194</c:v>
                  </c:pt>
                  <c:pt idx="7">
                    <c:v>110.98893154853648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NeuN!$N$15:$N$22</c:f>
              <c:numCache>
                <c:formatCode>General</c:formatCode>
                <c:ptCount val="8"/>
                <c:pt idx="0">
                  <c:v>421.21842857142849</c:v>
                </c:pt>
                <c:pt idx="1">
                  <c:v>100.6001</c:v>
                </c:pt>
                <c:pt idx="2">
                  <c:v>74.258857142857138</c:v>
                </c:pt>
                <c:pt idx="3">
                  <c:v>59.949714285714279</c:v>
                </c:pt>
                <c:pt idx="4">
                  <c:v>0</c:v>
                </c:pt>
                <c:pt idx="5">
                  <c:v>35.456142857142858</c:v>
                </c:pt>
                <c:pt idx="6">
                  <c:v>38.797428571428568</c:v>
                </c:pt>
                <c:pt idx="7">
                  <c:v>63.726571428571432</c:v>
                </c:pt>
              </c:numCache>
            </c:numRef>
          </c:val>
        </c:ser>
        <c:gapWidth val="0"/>
        <c:overlap val="100"/>
        <c:axId val="97845632"/>
        <c:axId val="97847168"/>
      </c:barChart>
      <c:catAx>
        <c:axId val="97845632"/>
        <c:scaling>
          <c:orientation val="minMax"/>
        </c:scaling>
        <c:axPos val="b"/>
        <c:numFmt formatCode="General" sourceLinked="1"/>
        <c:tickLblPos val="nextTo"/>
        <c:crossAx val="97847168"/>
        <c:crosses val="autoZero"/>
        <c:auto val="1"/>
        <c:lblAlgn val="ctr"/>
        <c:lblOffset val="100"/>
      </c:catAx>
      <c:valAx>
        <c:axId val="97847168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845632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NeuN!$N$25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NeuN!$Z$27:$Z$34</c:f>
                <c:numCache>
                  <c:formatCode>General</c:formatCode>
                  <c:ptCount val="8"/>
                  <c:pt idx="0">
                    <c:v>55.899120413081555</c:v>
                  </c:pt>
                  <c:pt idx="1">
                    <c:v>55.539898682508714</c:v>
                  </c:pt>
                  <c:pt idx="2">
                    <c:v>40.528946114756764</c:v>
                  </c:pt>
                  <c:pt idx="3">
                    <c:v>42.628062424316546</c:v>
                  </c:pt>
                  <c:pt idx="4">
                    <c:v>43.31910258471153</c:v>
                  </c:pt>
                  <c:pt idx="5">
                    <c:v>52.197649651520301</c:v>
                  </c:pt>
                  <c:pt idx="6">
                    <c:v>188.14434522415169</c:v>
                  </c:pt>
                  <c:pt idx="7">
                    <c:v>215.23102936800166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NeuN!$O$27:$O$34</c:f>
              <c:numCache>
                <c:formatCode>General</c:formatCode>
                <c:ptCount val="8"/>
                <c:pt idx="0">
                  <c:v>32.118342857142856</c:v>
                </c:pt>
                <c:pt idx="1">
                  <c:v>69.086200000000005</c:v>
                </c:pt>
                <c:pt idx="2">
                  <c:v>23.226742857142856</c:v>
                </c:pt>
                <c:pt idx="3">
                  <c:v>24.723285714285712</c:v>
                </c:pt>
                <c:pt idx="4">
                  <c:v>45.327385714285711</c:v>
                </c:pt>
                <c:pt idx="5">
                  <c:v>19.728857142857144</c:v>
                </c:pt>
                <c:pt idx="6">
                  <c:v>256.5911142857143</c:v>
                </c:pt>
                <c:pt idx="7">
                  <c:v>654.0441428571429</c:v>
                </c:pt>
              </c:numCache>
            </c:numRef>
          </c:val>
        </c:ser>
        <c:gapWidth val="0"/>
        <c:overlap val="100"/>
        <c:axId val="97891456"/>
        <c:axId val="97892992"/>
      </c:barChart>
      <c:catAx>
        <c:axId val="97891456"/>
        <c:scaling>
          <c:orientation val="minMax"/>
        </c:scaling>
        <c:axPos val="b"/>
        <c:numFmt formatCode="General" sourceLinked="1"/>
        <c:tickLblPos val="nextTo"/>
        <c:crossAx val="97892992"/>
        <c:crosses val="autoZero"/>
        <c:auto val="1"/>
        <c:lblAlgn val="ctr"/>
        <c:lblOffset val="100"/>
      </c:catAx>
      <c:valAx>
        <c:axId val="97892992"/>
        <c:scaling>
          <c:orientation val="minMax"/>
          <c:max val="20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7891456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NeuN!$R$25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NeuN!$AF$27:$AF$34</c:f>
                <c:numCache>
                  <c:formatCode>General</c:formatCode>
                  <c:ptCount val="8"/>
                  <c:pt idx="0">
                    <c:v>455.76601231897757</c:v>
                  </c:pt>
                  <c:pt idx="1">
                    <c:v>441.55654820710271</c:v>
                  </c:pt>
                  <c:pt idx="2">
                    <c:v>566.36480303355518</c:v>
                  </c:pt>
                  <c:pt idx="3">
                    <c:v>506.14392467515734</c:v>
                  </c:pt>
                  <c:pt idx="4">
                    <c:v>583.08459598950003</c:v>
                  </c:pt>
                  <c:pt idx="5">
                    <c:v>418.93220464319279</c:v>
                  </c:pt>
                  <c:pt idx="6">
                    <c:v>392.26336640697764</c:v>
                  </c:pt>
                  <c:pt idx="7">
                    <c:v>392.66518297472152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NeuN!$U$15:$U$22</c:f>
              <c:numCache>
                <c:formatCode>General</c:formatCode>
                <c:ptCount val="8"/>
                <c:pt idx="0">
                  <c:v>1212.1215714285715</c:v>
                </c:pt>
                <c:pt idx="1">
                  <c:v>823.33400000000006</c:v>
                </c:pt>
                <c:pt idx="2">
                  <c:v>1089.2121428571429</c:v>
                </c:pt>
                <c:pt idx="3">
                  <c:v>1027.3531428571428</c:v>
                </c:pt>
                <c:pt idx="4">
                  <c:v>1159.8924285714286</c:v>
                </c:pt>
                <c:pt idx="5">
                  <c:v>1192.0465714285715</c:v>
                </c:pt>
                <c:pt idx="6">
                  <c:v>996.37157142857143</c:v>
                </c:pt>
                <c:pt idx="7">
                  <c:v>990.32985714285712</c:v>
                </c:pt>
              </c:numCache>
            </c:numRef>
          </c:val>
        </c:ser>
        <c:ser>
          <c:idx val="0"/>
          <c:order val="1"/>
          <c:tx>
            <c:strRef>
              <c:f>NeuN!$N$25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NeuN!$AB$27:$AB$34</c:f>
                <c:numCache>
                  <c:formatCode>General</c:formatCode>
                  <c:ptCount val="8"/>
                  <c:pt idx="0">
                    <c:v>249.08148289379352</c:v>
                  </c:pt>
                  <c:pt idx="1">
                    <c:v>403.65488487957475</c:v>
                  </c:pt>
                  <c:pt idx="2">
                    <c:v>326.38815847852095</c:v>
                  </c:pt>
                  <c:pt idx="3">
                    <c:v>293.40610473466882</c:v>
                  </c:pt>
                  <c:pt idx="4">
                    <c:v>272.18453361241819</c:v>
                  </c:pt>
                  <c:pt idx="5">
                    <c:v>165.7501685687572</c:v>
                  </c:pt>
                  <c:pt idx="6">
                    <c:v>161.24374790640644</c:v>
                  </c:pt>
                  <c:pt idx="7">
                    <c:v>149.77254672971534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NeuN!$Q$27:$Q$34</c:f>
              <c:numCache>
                <c:formatCode>General</c:formatCode>
                <c:ptCount val="8"/>
                <c:pt idx="0">
                  <c:v>945.2182857142858</c:v>
                </c:pt>
                <c:pt idx="1">
                  <c:v>664.28014285714289</c:v>
                </c:pt>
                <c:pt idx="2">
                  <c:v>618.1629999999999</c:v>
                </c:pt>
                <c:pt idx="3">
                  <c:v>372.59228571428565</c:v>
                </c:pt>
                <c:pt idx="4">
                  <c:v>402.79814285714281</c:v>
                </c:pt>
                <c:pt idx="5">
                  <c:v>211.28071428571428</c:v>
                </c:pt>
                <c:pt idx="6">
                  <c:v>251.3052857142857</c:v>
                </c:pt>
                <c:pt idx="7">
                  <c:v>171.18528571428573</c:v>
                </c:pt>
              </c:numCache>
            </c:numRef>
          </c:val>
        </c:ser>
        <c:gapWidth val="0"/>
        <c:overlap val="100"/>
        <c:axId val="97906048"/>
        <c:axId val="97981568"/>
      </c:barChart>
      <c:catAx>
        <c:axId val="97906048"/>
        <c:scaling>
          <c:orientation val="minMax"/>
        </c:scaling>
        <c:axPos val="b"/>
        <c:numFmt formatCode="General" sourceLinked="1"/>
        <c:tickLblPos val="nextTo"/>
        <c:crossAx val="97981568"/>
        <c:crosses val="autoZero"/>
        <c:auto val="1"/>
        <c:lblAlgn val="ctr"/>
        <c:lblOffset val="100"/>
      </c:catAx>
      <c:valAx>
        <c:axId val="97981568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7906048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NeuN!$R$25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NeuN!$AE$27:$AE$34</c:f>
                <c:numCache>
                  <c:formatCode>General</c:formatCode>
                  <c:ptCount val="8"/>
                  <c:pt idx="0">
                    <c:v>342.85895832126505</c:v>
                  </c:pt>
                  <c:pt idx="1">
                    <c:v>328.15397292371625</c:v>
                  </c:pt>
                  <c:pt idx="2">
                    <c:v>353.25219268365407</c:v>
                  </c:pt>
                  <c:pt idx="3">
                    <c:v>537.26693522427547</c:v>
                  </c:pt>
                  <c:pt idx="4">
                    <c:v>503.40865721395062</c:v>
                  </c:pt>
                  <c:pt idx="5">
                    <c:v>301.66743072234186</c:v>
                  </c:pt>
                  <c:pt idx="6">
                    <c:v>350.37023615251798</c:v>
                  </c:pt>
                  <c:pt idx="7">
                    <c:v>342.801915158844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NeuN!$T$27:$T$34</c:f>
              <c:numCache>
                <c:formatCode>General</c:formatCode>
                <c:ptCount val="8"/>
                <c:pt idx="0">
                  <c:v>866.86785714285702</c:v>
                </c:pt>
                <c:pt idx="1">
                  <c:v>1155.3304285714287</c:v>
                </c:pt>
                <c:pt idx="2">
                  <c:v>1023.3941428571428</c:v>
                </c:pt>
                <c:pt idx="3">
                  <c:v>857.9395714285713</c:v>
                </c:pt>
                <c:pt idx="4">
                  <c:v>1314.6084285714285</c:v>
                </c:pt>
                <c:pt idx="5">
                  <c:v>768.58242857142864</c:v>
                </c:pt>
                <c:pt idx="6">
                  <c:v>1059.0097142857144</c:v>
                </c:pt>
                <c:pt idx="7">
                  <c:v>891.70871428571434</c:v>
                </c:pt>
              </c:numCache>
            </c:numRef>
          </c:val>
        </c:ser>
        <c:ser>
          <c:idx val="0"/>
          <c:order val="1"/>
          <c:tx>
            <c:strRef>
              <c:f>NeuN!$N$25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NeuN!$AA$27:$AA$34</c:f>
                <c:numCache>
                  <c:formatCode>General</c:formatCode>
                  <c:ptCount val="8"/>
                  <c:pt idx="0">
                    <c:v>210.3710260966381</c:v>
                  </c:pt>
                  <c:pt idx="1">
                    <c:v>121.88656529995031</c:v>
                  </c:pt>
                  <c:pt idx="2">
                    <c:v>170.69227267359292</c:v>
                  </c:pt>
                  <c:pt idx="3">
                    <c:v>142.72006634183936</c:v>
                  </c:pt>
                  <c:pt idx="4">
                    <c:v>256.04908836895208</c:v>
                  </c:pt>
                  <c:pt idx="5">
                    <c:v>176.67123181572521</c:v>
                  </c:pt>
                  <c:pt idx="6">
                    <c:v>251.15202074734768</c:v>
                  </c:pt>
                  <c:pt idx="7">
                    <c:v>374.71008465008765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NeuN!$P$27:$P$34</c:f>
              <c:numCache>
                <c:formatCode>General</c:formatCode>
                <c:ptCount val="8"/>
                <c:pt idx="0">
                  <c:v>204.23142857142858</c:v>
                </c:pt>
                <c:pt idx="1">
                  <c:v>217.06457142857138</c:v>
                </c:pt>
                <c:pt idx="2">
                  <c:v>186.31585714285714</c:v>
                </c:pt>
                <c:pt idx="3">
                  <c:v>213.88042857142861</c:v>
                </c:pt>
                <c:pt idx="4">
                  <c:v>502.0182857142857</c:v>
                </c:pt>
                <c:pt idx="5">
                  <c:v>197.75957142857143</c:v>
                </c:pt>
                <c:pt idx="6">
                  <c:v>382.73285714285714</c:v>
                </c:pt>
                <c:pt idx="7">
                  <c:v>793.78785714285732</c:v>
                </c:pt>
              </c:numCache>
            </c:numRef>
          </c:val>
        </c:ser>
        <c:gapWidth val="0"/>
        <c:overlap val="100"/>
        <c:axId val="98014720"/>
        <c:axId val="98016256"/>
      </c:barChart>
      <c:catAx>
        <c:axId val="98014720"/>
        <c:scaling>
          <c:orientation val="minMax"/>
        </c:scaling>
        <c:axPos val="b"/>
        <c:numFmt formatCode="General" sourceLinked="1"/>
        <c:tickLblPos val="nextTo"/>
        <c:crossAx val="98016256"/>
        <c:crosses val="autoZero"/>
        <c:auto val="1"/>
        <c:lblAlgn val="ctr"/>
        <c:lblOffset val="100"/>
      </c:catAx>
      <c:valAx>
        <c:axId val="98016256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8014720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NeuN!$N$25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NeuN!$Y$27:$Y$34</c:f>
                <c:numCache>
                  <c:formatCode>General</c:formatCode>
                  <c:ptCount val="8"/>
                  <c:pt idx="0">
                    <c:v>108.7091653051082</c:v>
                  </c:pt>
                  <c:pt idx="1">
                    <c:v>72.780691017277363</c:v>
                  </c:pt>
                  <c:pt idx="2">
                    <c:v>100.51801852095734</c:v>
                  </c:pt>
                  <c:pt idx="3">
                    <c:v>49.917416128637129</c:v>
                  </c:pt>
                  <c:pt idx="4">
                    <c:v>76.392233095293875</c:v>
                  </c:pt>
                  <c:pt idx="5">
                    <c:v>0</c:v>
                  </c:pt>
                  <c:pt idx="6">
                    <c:v>62.497568470350842</c:v>
                  </c:pt>
                  <c:pt idx="7">
                    <c:v>29.969181029374635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NeuN!$N$27:$N$34</c:f>
              <c:numCache>
                <c:formatCode>General</c:formatCode>
                <c:ptCount val="8"/>
                <c:pt idx="0">
                  <c:v>341.75700000000001</c:v>
                </c:pt>
                <c:pt idx="1">
                  <c:v>182.54342857142856</c:v>
                </c:pt>
                <c:pt idx="2">
                  <c:v>50.844242857142852</c:v>
                </c:pt>
                <c:pt idx="3">
                  <c:v>71.017957142857156</c:v>
                </c:pt>
                <c:pt idx="4">
                  <c:v>42.423571428571435</c:v>
                </c:pt>
                <c:pt idx="5">
                  <c:v>0</c:v>
                </c:pt>
                <c:pt idx="6">
                  <c:v>60.15745714285714</c:v>
                </c:pt>
                <c:pt idx="7">
                  <c:v>11.327285714285713</c:v>
                </c:pt>
              </c:numCache>
            </c:numRef>
          </c:val>
        </c:ser>
        <c:gapWidth val="0"/>
        <c:overlap val="100"/>
        <c:axId val="98052352"/>
        <c:axId val="98066432"/>
      </c:barChart>
      <c:catAx>
        <c:axId val="98052352"/>
        <c:scaling>
          <c:orientation val="minMax"/>
        </c:scaling>
        <c:axPos val="b"/>
        <c:numFmt formatCode="General" sourceLinked="1"/>
        <c:tickLblPos val="nextTo"/>
        <c:crossAx val="98066432"/>
        <c:crosses val="autoZero"/>
        <c:auto val="1"/>
        <c:lblAlgn val="ctr"/>
        <c:lblOffset val="100"/>
      </c:catAx>
      <c:valAx>
        <c:axId val="98066432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8052352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moyenne globale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NeuN!$N$37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NeuN!$Z$39:$Z$46</c:f>
                <c:numCache>
                  <c:formatCode>General</c:formatCode>
                  <c:ptCount val="8"/>
                  <c:pt idx="0">
                    <c:v>54.293651722563823</c:v>
                  </c:pt>
                  <c:pt idx="1">
                    <c:v>23.847798495946748</c:v>
                  </c:pt>
                  <c:pt idx="2">
                    <c:v>31.790037594444431</c:v>
                  </c:pt>
                  <c:pt idx="3">
                    <c:v>12.925366700820822</c:v>
                  </c:pt>
                  <c:pt idx="4">
                    <c:v>55.263087455681813</c:v>
                  </c:pt>
                  <c:pt idx="5">
                    <c:v>84.663850615258156</c:v>
                  </c:pt>
                  <c:pt idx="6">
                    <c:v>51.45052930761765</c:v>
                  </c:pt>
                  <c:pt idx="7">
                    <c:v>233.92759838967223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NeuN!$O$39:$O$46</c:f>
              <c:numCache>
                <c:formatCode>General</c:formatCode>
                <c:ptCount val="8"/>
                <c:pt idx="0">
                  <c:v>70.741385714285727</c:v>
                </c:pt>
                <c:pt idx="1">
                  <c:v>74.269623809523807</c:v>
                </c:pt>
                <c:pt idx="2">
                  <c:v>37.35749047619047</c:v>
                </c:pt>
                <c:pt idx="3">
                  <c:v>31.390604761904758</c:v>
                </c:pt>
                <c:pt idx="4">
                  <c:v>71.165257142857129</c:v>
                </c:pt>
                <c:pt idx="5">
                  <c:v>75.346485714285706</c:v>
                </c:pt>
                <c:pt idx="6">
                  <c:v>218.422</c:v>
                </c:pt>
                <c:pt idx="7">
                  <c:v>706.6873333333333</c:v>
                </c:pt>
              </c:numCache>
            </c:numRef>
          </c:val>
        </c:ser>
        <c:gapWidth val="0"/>
        <c:overlap val="100"/>
        <c:axId val="98081792"/>
        <c:axId val="98099968"/>
      </c:barChart>
      <c:catAx>
        <c:axId val="98081792"/>
        <c:scaling>
          <c:orientation val="minMax"/>
        </c:scaling>
        <c:axPos val="b"/>
        <c:numFmt formatCode="General" sourceLinked="1"/>
        <c:tickLblPos val="nextTo"/>
        <c:crossAx val="98099968"/>
        <c:crosses val="autoZero"/>
        <c:auto val="1"/>
        <c:lblAlgn val="ctr"/>
        <c:lblOffset val="100"/>
      </c:catAx>
      <c:valAx>
        <c:axId val="98099968"/>
        <c:scaling>
          <c:orientation val="minMax"/>
          <c:max val="20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8081792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NeuN!$R$37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NeuN!$AF$39:$AF$46</c:f>
                <c:numCache>
                  <c:formatCode>General</c:formatCode>
                  <c:ptCount val="8"/>
                  <c:pt idx="0">
                    <c:v>221.23932483000772</c:v>
                  </c:pt>
                  <c:pt idx="1">
                    <c:v>231.21787198997328</c:v>
                  </c:pt>
                  <c:pt idx="2">
                    <c:v>393.48023298065903</c:v>
                  </c:pt>
                  <c:pt idx="3">
                    <c:v>161.45411098603483</c:v>
                  </c:pt>
                  <c:pt idx="4">
                    <c:v>199.19677705232047</c:v>
                  </c:pt>
                  <c:pt idx="5">
                    <c:v>324.41782612712308</c:v>
                  </c:pt>
                  <c:pt idx="6">
                    <c:v>186.69703295753894</c:v>
                  </c:pt>
                  <c:pt idx="7">
                    <c:v>221.45665683035139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NeuN!$U$39:$U$46</c:f>
              <c:numCache>
                <c:formatCode>General</c:formatCode>
                <c:ptCount val="8"/>
                <c:pt idx="0">
                  <c:v>1170.750619047619</c:v>
                </c:pt>
                <c:pt idx="1">
                  <c:v>904.69633333333331</c:v>
                </c:pt>
                <c:pt idx="2">
                  <c:v>1115.7631428571428</c:v>
                </c:pt>
                <c:pt idx="3">
                  <c:v>984.00976190476183</c:v>
                </c:pt>
                <c:pt idx="4">
                  <c:v>1121.4480476190477</c:v>
                </c:pt>
                <c:pt idx="5">
                  <c:v>985.94232857142867</c:v>
                </c:pt>
                <c:pt idx="6">
                  <c:v>947.87713809523802</c:v>
                </c:pt>
                <c:pt idx="7">
                  <c:v>971.22680952380949</c:v>
                </c:pt>
              </c:numCache>
            </c:numRef>
          </c:val>
        </c:ser>
        <c:ser>
          <c:idx val="0"/>
          <c:order val="1"/>
          <c:tx>
            <c:strRef>
              <c:f>NeuN!$N$37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NeuN!$AB$39:$AB$46</c:f>
                <c:numCache>
                  <c:formatCode>General</c:formatCode>
                  <c:ptCount val="8"/>
                  <c:pt idx="0">
                    <c:v>157.3462440723757</c:v>
                  </c:pt>
                  <c:pt idx="1">
                    <c:v>251.95105505754466</c:v>
                  </c:pt>
                  <c:pt idx="2">
                    <c:v>149.15793952390132</c:v>
                  </c:pt>
                  <c:pt idx="3">
                    <c:v>131.93484851154113</c:v>
                  </c:pt>
                  <c:pt idx="4">
                    <c:v>132.6516407546259</c:v>
                  </c:pt>
                  <c:pt idx="5">
                    <c:v>96.540781165623343</c:v>
                  </c:pt>
                  <c:pt idx="6">
                    <c:v>67.808480363746696</c:v>
                  </c:pt>
                  <c:pt idx="7">
                    <c:v>100.92142567120199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NeuN!$Q$39:$Q$46</c:f>
              <c:numCache>
                <c:formatCode>General</c:formatCode>
                <c:ptCount val="8"/>
                <c:pt idx="0">
                  <c:v>922.78666666666675</c:v>
                </c:pt>
                <c:pt idx="1">
                  <c:v>519.68811428571428</c:v>
                </c:pt>
                <c:pt idx="2">
                  <c:v>492.85566666666665</c:v>
                </c:pt>
                <c:pt idx="3">
                  <c:v>380.42591904761906</c:v>
                </c:pt>
                <c:pt idx="4">
                  <c:v>386.61589999999995</c:v>
                </c:pt>
                <c:pt idx="5">
                  <c:v>262.85814285714287</c:v>
                </c:pt>
                <c:pt idx="6">
                  <c:v>271.40020952380951</c:v>
                </c:pt>
                <c:pt idx="7">
                  <c:v>279.06809523809528</c:v>
                </c:pt>
              </c:numCache>
            </c:numRef>
          </c:val>
        </c:ser>
        <c:gapWidth val="0"/>
        <c:overlap val="100"/>
        <c:axId val="98133888"/>
        <c:axId val="98135424"/>
      </c:barChart>
      <c:catAx>
        <c:axId val="98133888"/>
        <c:scaling>
          <c:orientation val="minMax"/>
        </c:scaling>
        <c:axPos val="b"/>
        <c:numFmt formatCode="General" sourceLinked="1"/>
        <c:tickLblPos val="nextTo"/>
        <c:crossAx val="98135424"/>
        <c:crosses val="autoZero"/>
        <c:auto val="1"/>
        <c:lblAlgn val="ctr"/>
        <c:lblOffset val="100"/>
      </c:catAx>
      <c:valAx>
        <c:axId val="98135424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8133888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4"/>
          <c:order val="0"/>
          <c:tx>
            <c:strRef>
              <c:f>NeuN!$R$37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NeuN!$AE$39:$AE$46</c:f>
                <c:numCache>
                  <c:formatCode>General</c:formatCode>
                  <c:ptCount val="8"/>
                  <c:pt idx="0">
                    <c:v>71.418388345891799</c:v>
                  </c:pt>
                  <c:pt idx="1">
                    <c:v>207.21148217629852</c:v>
                  </c:pt>
                  <c:pt idx="2">
                    <c:v>401.82402713835148</c:v>
                  </c:pt>
                  <c:pt idx="3">
                    <c:v>259.80317986367123</c:v>
                  </c:pt>
                  <c:pt idx="4">
                    <c:v>221.9613442874786</c:v>
                  </c:pt>
                  <c:pt idx="5">
                    <c:v>283.95262229239955</c:v>
                  </c:pt>
                  <c:pt idx="6">
                    <c:v>158.41418761117194</c:v>
                  </c:pt>
                  <c:pt idx="7">
                    <c:v>198.65169473234332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NeuN!$T$39:$T$46</c:f>
              <c:numCache>
                <c:formatCode>General</c:formatCode>
                <c:ptCount val="8"/>
                <c:pt idx="0">
                  <c:v>1057.0964285714283</c:v>
                </c:pt>
                <c:pt idx="1">
                  <c:v>1154.4076190476189</c:v>
                </c:pt>
                <c:pt idx="2">
                  <c:v>958.05138095238101</c:v>
                </c:pt>
                <c:pt idx="3">
                  <c:v>1019.628</c:v>
                </c:pt>
                <c:pt idx="4">
                  <c:v>1163.7633809523807</c:v>
                </c:pt>
                <c:pt idx="5">
                  <c:v>831.28661904761896</c:v>
                </c:pt>
                <c:pt idx="6">
                  <c:v>936.34233333333339</c:v>
                </c:pt>
                <c:pt idx="7">
                  <c:v>941.58695238095254</c:v>
                </c:pt>
              </c:numCache>
            </c:numRef>
          </c:val>
        </c:ser>
        <c:ser>
          <c:idx val="0"/>
          <c:order val="1"/>
          <c:tx>
            <c:strRef>
              <c:f>NeuN!$N$37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errBars>
            <c:errBarType val="plus"/>
            <c:errValType val="cust"/>
            <c:plus>
              <c:numRef>
                <c:f>NeuN!$AA$39:$AA$46</c:f>
                <c:numCache>
                  <c:formatCode>General</c:formatCode>
                  <c:ptCount val="8"/>
                  <c:pt idx="0">
                    <c:v>105.58254937176541</c:v>
                  </c:pt>
                  <c:pt idx="1">
                    <c:v>68.622810288712614</c:v>
                  </c:pt>
                  <c:pt idx="2">
                    <c:v>148.53972352581985</c:v>
                  </c:pt>
                  <c:pt idx="3">
                    <c:v>114.11909353665554</c:v>
                  </c:pt>
                  <c:pt idx="4">
                    <c:v>101.90957431440484</c:v>
                  </c:pt>
                  <c:pt idx="5">
                    <c:v>83.861427317983953</c:v>
                  </c:pt>
                  <c:pt idx="6">
                    <c:v>139.06740389190415</c:v>
                  </c:pt>
                  <c:pt idx="7">
                    <c:v>207.58715076074213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NeuN!$P$39:$P$46</c:f>
              <c:numCache>
                <c:formatCode>General</c:formatCode>
                <c:ptCount val="8"/>
                <c:pt idx="0">
                  <c:v>213.98471428571429</c:v>
                </c:pt>
                <c:pt idx="1">
                  <c:v>265.71590476190477</c:v>
                </c:pt>
                <c:pt idx="2">
                  <c:v>265.36047619047616</c:v>
                </c:pt>
                <c:pt idx="3">
                  <c:v>278.81763809523812</c:v>
                </c:pt>
                <c:pt idx="4">
                  <c:v>356.53563333333335</c:v>
                </c:pt>
                <c:pt idx="5">
                  <c:v>268.93338095238096</c:v>
                </c:pt>
                <c:pt idx="6">
                  <c:v>354.53095714285718</c:v>
                </c:pt>
                <c:pt idx="7">
                  <c:v>777.34047619047624</c:v>
                </c:pt>
              </c:numCache>
            </c:numRef>
          </c:val>
        </c:ser>
        <c:gapWidth val="0"/>
        <c:overlap val="100"/>
        <c:axId val="98165120"/>
        <c:axId val="98166656"/>
      </c:barChart>
      <c:catAx>
        <c:axId val="98165120"/>
        <c:scaling>
          <c:orientation val="minMax"/>
        </c:scaling>
        <c:axPos val="b"/>
        <c:numFmt formatCode="General" sourceLinked="1"/>
        <c:tickLblPos val="nextTo"/>
        <c:crossAx val="98166656"/>
        <c:crosses val="autoZero"/>
        <c:auto val="1"/>
        <c:lblAlgn val="ctr"/>
        <c:lblOffset val="100"/>
      </c:catAx>
      <c:valAx>
        <c:axId val="98166656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8165120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NeuN!$N$37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NeuN!$Y$39:$Y$46</c:f>
                <c:numCache>
                  <c:formatCode>General</c:formatCode>
                  <c:ptCount val="8"/>
                  <c:pt idx="0">
                    <c:v>77.417082454203367</c:v>
                  </c:pt>
                  <c:pt idx="1">
                    <c:v>81.527977007706724</c:v>
                  </c:pt>
                  <c:pt idx="2">
                    <c:v>73.535408260620144</c:v>
                  </c:pt>
                  <c:pt idx="3">
                    <c:v>30.922860162901141</c:v>
                  </c:pt>
                  <c:pt idx="4">
                    <c:v>28.874858539614554</c:v>
                  </c:pt>
                  <c:pt idx="5">
                    <c:v>40.422444210075497</c:v>
                  </c:pt>
                  <c:pt idx="6">
                    <c:v>50.177187030388538</c:v>
                  </c:pt>
                  <c:pt idx="7">
                    <c:v>24.663447511733253</c:v>
                  </c:pt>
                </c:numCache>
              </c:numRef>
            </c:plus>
            <c:minus>
              <c:numRef>
                <c:f>NeuN!$K$60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NeuN!$N$39:$N$46</c:f>
              <c:numCache>
                <c:formatCode>General</c:formatCode>
                <c:ptCount val="8"/>
                <c:pt idx="0">
                  <c:v>394.60028571428569</c:v>
                </c:pt>
                <c:pt idx="1">
                  <c:v>153.53047619047618</c:v>
                </c:pt>
                <c:pt idx="2">
                  <c:v>65.669380952380948</c:v>
                </c:pt>
                <c:pt idx="3">
                  <c:v>51.738642857142857</c:v>
                </c:pt>
                <c:pt idx="4">
                  <c:v>25.74942857142857</c:v>
                </c:pt>
                <c:pt idx="5">
                  <c:v>28.557166666666671</c:v>
                </c:pt>
                <c:pt idx="6">
                  <c:v>38.222066666666663</c:v>
                </c:pt>
                <c:pt idx="7">
                  <c:v>77.225619047619048</c:v>
                </c:pt>
              </c:numCache>
            </c:numRef>
          </c:val>
        </c:ser>
        <c:gapWidth val="0"/>
        <c:overlap val="100"/>
        <c:axId val="98194560"/>
        <c:axId val="98196096"/>
      </c:barChart>
      <c:catAx>
        <c:axId val="98194560"/>
        <c:scaling>
          <c:orientation val="minMax"/>
        </c:scaling>
        <c:axPos val="b"/>
        <c:numFmt formatCode="General" sourceLinked="1"/>
        <c:tickLblPos val="nextTo"/>
        <c:crossAx val="98196096"/>
        <c:crosses val="autoZero"/>
        <c:auto val="1"/>
        <c:lblAlgn val="ctr"/>
        <c:lblOffset val="100"/>
      </c:catAx>
      <c:valAx>
        <c:axId val="98196096"/>
        <c:scaling>
          <c:orientation val="minMax"/>
          <c:max val="2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8194560"/>
        <c:crosses val="autoZero"/>
        <c:crossBetween val="between"/>
        <c:majorUnit val="1000"/>
        <c:minorUnit val="20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VIP!$Y$15:$Y$22</c:f>
                <c:numCache>
                  <c:formatCode>General</c:formatCode>
                  <c:ptCount val="8"/>
                  <c:pt idx="0">
                    <c:v>255.46669893027814</c:v>
                  </c:pt>
                  <c:pt idx="1">
                    <c:v>59.500564042144461</c:v>
                  </c:pt>
                  <c:pt idx="2">
                    <c:v>59.216990672722751</c:v>
                  </c:pt>
                  <c:pt idx="3">
                    <c:v>0</c:v>
                  </c:pt>
                  <c:pt idx="4">
                    <c:v>63.230246781109429</c:v>
                  </c:pt>
                  <c:pt idx="5">
                    <c:v>0</c:v>
                  </c:pt>
                  <c:pt idx="6">
                    <c:v>56.10822706546697</c:v>
                  </c:pt>
                  <c:pt idx="7">
                    <c:v>55.475682110542813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VIP!$N$15:$N$22</c:f>
              <c:numCache>
                <c:formatCode>General</c:formatCode>
                <c:ptCount val="8"/>
                <c:pt idx="0">
                  <c:v>658.96966666666663</c:v>
                </c:pt>
                <c:pt idx="1">
                  <c:v>34.352666666666671</c:v>
                </c:pt>
                <c:pt idx="2">
                  <c:v>68.37266666666666</c:v>
                </c:pt>
                <c:pt idx="3">
                  <c:v>0</c:v>
                </c:pt>
                <c:pt idx="4">
                  <c:v>36.506</c:v>
                </c:pt>
                <c:pt idx="5">
                  <c:v>0</c:v>
                </c:pt>
                <c:pt idx="6">
                  <c:v>32.394100000000002</c:v>
                </c:pt>
                <c:pt idx="7">
                  <c:v>32.0289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VIP!$AC$15:$AC$22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VIP!$R$15:$R$22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2900608"/>
        <c:axId val="72902144"/>
      </c:barChart>
      <c:catAx>
        <c:axId val="72900608"/>
        <c:scaling>
          <c:orientation val="minMax"/>
        </c:scaling>
        <c:axPos val="b"/>
        <c:numFmt formatCode="General" sourceLinked="1"/>
        <c:tickLblPos val="nextTo"/>
        <c:crossAx val="72902144"/>
        <c:crosses val="autoZero"/>
        <c:auto val="1"/>
        <c:lblAlgn val="ctr"/>
        <c:lblOffset val="100"/>
      </c:catAx>
      <c:valAx>
        <c:axId val="7290214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2900608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(VIP!$Z$27:$Z$34,VIP!$AB$27:$AB$34,VIP!$AA$27:$AA$34,VIP!$Y$27:$Y$34)</c:f>
                <c:numCache>
                  <c:formatCode>General</c:formatCode>
                  <c:ptCount val="32"/>
                  <c:pt idx="0">
                    <c:v>76.426415671568236</c:v>
                  </c:pt>
                  <c:pt idx="1">
                    <c:v>108.68224292114144</c:v>
                  </c:pt>
                  <c:pt idx="2">
                    <c:v>248.91937240868447</c:v>
                  </c:pt>
                  <c:pt idx="3">
                    <c:v>75.524343413233325</c:v>
                  </c:pt>
                  <c:pt idx="4">
                    <c:v>38.352916502051485</c:v>
                  </c:pt>
                  <c:pt idx="5">
                    <c:v>48.593609166775558</c:v>
                  </c:pt>
                  <c:pt idx="6">
                    <c:v>67.013094817356404</c:v>
                  </c:pt>
                  <c:pt idx="7">
                    <c:v>168.77398271159353</c:v>
                  </c:pt>
                  <c:pt idx="8">
                    <c:v>424.29799869549248</c:v>
                  </c:pt>
                  <c:pt idx="9">
                    <c:v>164.47413007927236</c:v>
                  </c:pt>
                  <c:pt idx="10">
                    <c:v>261.27717929687873</c:v>
                  </c:pt>
                  <c:pt idx="11">
                    <c:v>317.28584315723896</c:v>
                  </c:pt>
                  <c:pt idx="12">
                    <c:v>96.2930769526034</c:v>
                  </c:pt>
                  <c:pt idx="13">
                    <c:v>173.52605748513201</c:v>
                  </c:pt>
                  <c:pt idx="14">
                    <c:v>235.30832360189331</c:v>
                  </c:pt>
                  <c:pt idx="15">
                    <c:v>126.7246972548498</c:v>
                  </c:pt>
                  <c:pt idx="16">
                    <c:v>324.19141375428188</c:v>
                  </c:pt>
                  <c:pt idx="17">
                    <c:v>145.58348917831765</c:v>
                  </c:pt>
                  <c:pt idx="18">
                    <c:v>138.4303017923942</c:v>
                  </c:pt>
                  <c:pt idx="19">
                    <c:v>489.03803173713732</c:v>
                  </c:pt>
                  <c:pt idx="20">
                    <c:v>30.282181642015004</c:v>
                  </c:pt>
                  <c:pt idx="21">
                    <c:v>269.32639502346098</c:v>
                  </c:pt>
                  <c:pt idx="22">
                    <c:v>331.51645950239043</c:v>
                  </c:pt>
                  <c:pt idx="23">
                    <c:v>437.59212458635494</c:v>
                  </c:pt>
                  <c:pt idx="24">
                    <c:v>79.116161663299465</c:v>
                  </c:pt>
                  <c:pt idx="25">
                    <c:v>149.72307422148847</c:v>
                  </c:pt>
                  <c:pt idx="26">
                    <c:v>88.541318973591842</c:v>
                  </c:pt>
                  <c:pt idx="27">
                    <c:v>0</c:v>
                  </c:pt>
                  <c:pt idx="28">
                    <c:v>51.227076949630202</c:v>
                  </c:pt>
                  <c:pt idx="29">
                    <c:v>48.879570755105178</c:v>
                  </c:pt>
                  <c:pt idx="30">
                    <c:v>0</c:v>
                  </c:pt>
                  <c:pt idx="31">
                    <c:v>111.20291310118634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(VIP!$O$27:$O$34,VIP!$Q$27:$Q$34,VIP!$P$27:$P$34,VIP!$N$27:$N$34)</c:f>
              <c:numCache>
                <c:formatCode>General</c:formatCode>
                <c:ptCount val="32"/>
                <c:pt idx="0">
                  <c:v>143.94763333333333</c:v>
                </c:pt>
                <c:pt idx="1">
                  <c:v>97.8917</c:v>
                </c:pt>
                <c:pt idx="2">
                  <c:v>143.71366666666668</c:v>
                </c:pt>
                <c:pt idx="3">
                  <c:v>43.604000000000006</c:v>
                </c:pt>
                <c:pt idx="4">
                  <c:v>22.143066666666666</c:v>
                </c:pt>
                <c:pt idx="5">
                  <c:v>28.055533333333333</c:v>
                </c:pt>
                <c:pt idx="6">
                  <c:v>147.09799999999998</c:v>
                </c:pt>
                <c:pt idx="7">
                  <c:v>620.04033333333336</c:v>
                </c:pt>
                <c:pt idx="8">
                  <c:v>933.85699999999997</c:v>
                </c:pt>
                <c:pt idx="9">
                  <c:v>659.94333333333327</c:v>
                </c:pt>
                <c:pt idx="10">
                  <c:v>293.46266666666662</c:v>
                </c:pt>
                <c:pt idx="11">
                  <c:v>286.54599999999999</c:v>
                </c:pt>
                <c:pt idx="12">
                  <c:v>608.64800000000002</c:v>
                </c:pt>
                <c:pt idx="13">
                  <c:v>320.91666666666669</c:v>
                </c:pt>
                <c:pt idx="14">
                  <c:v>193.80033333333333</c:v>
                </c:pt>
                <c:pt idx="15">
                  <c:v>126.34433333333334</c:v>
                </c:pt>
                <c:pt idx="16">
                  <c:v>187.172</c:v>
                </c:pt>
                <c:pt idx="17">
                  <c:v>84.052666666666667</c:v>
                </c:pt>
                <c:pt idx="18">
                  <c:v>159.03733333333332</c:v>
                </c:pt>
                <c:pt idx="19">
                  <c:v>351.23466666666667</c:v>
                </c:pt>
                <c:pt idx="20">
                  <c:v>257.88799999999998</c:v>
                </c:pt>
                <c:pt idx="21">
                  <c:v>155.49566666666666</c:v>
                </c:pt>
                <c:pt idx="22">
                  <c:v>381.63899999999995</c:v>
                </c:pt>
                <c:pt idx="23">
                  <c:v>547.84</c:v>
                </c:pt>
                <c:pt idx="24">
                  <c:v>406.66333333333336</c:v>
                </c:pt>
                <c:pt idx="25">
                  <c:v>275.69633333333331</c:v>
                </c:pt>
                <c:pt idx="26">
                  <c:v>91.625833333333333</c:v>
                </c:pt>
                <c:pt idx="27">
                  <c:v>0</c:v>
                </c:pt>
                <c:pt idx="28">
                  <c:v>29.57596666666667</c:v>
                </c:pt>
                <c:pt idx="29">
                  <c:v>28.220633333333335</c:v>
                </c:pt>
                <c:pt idx="30">
                  <c:v>0</c:v>
                </c:pt>
                <c:pt idx="31">
                  <c:v>136.7175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(VIP!$AD$27:$AD$34,VIP!$AF$27:$AF$34,VIP!$AE$27:$AE$34,VIP!$AC$27:$AC$34)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126.16777697573971</c:v>
                  </c:pt>
                  <c:pt idx="7">
                    <c:v>110.40971027948584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133.17161309127908</c:v>
                  </c:pt>
                  <c:pt idx="13">
                    <c:v>132.34484750579955</c:v>
                  </c:pt>
                  <c:pt idx="14">
                    <c:v>0</c:v>
                  </c:pt>
                  <c:pt idx="15">
                    <c:v>72.507688256717529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115.05151255126259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67.163975435744817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42.197651333022471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(VIP!$S$27:$S$34,VIP!$U$27:$U$34,VIP!$T$27:$T$34,VIP!$R$27:$R$34)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72.843000000000004</c:v>
                </c:pt>
                <c:pt idx="7">
                  <c:v>102.13200000000001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76.88666666666667</c:v>
                </c:pt>
                <c:pt idx="13">
                  <c:v>76.409333333333336</c:v>
                </c:pt>
                <c:pt idx="14">
                  <c:v>0</c:v>
                </c:pt>
                <c:pt idx="15">
                  <c:v>41.862333333333332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123.78966666666668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77.240666666666655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48.385833333333345</c:v>
                </c:pt>
              </c:numCache>
            </c:numRef>
          </c:val>
        </c:ser>
        <c:gapWidth val="0"/>
        <c:overlap val="100"/>
        <c:axId val="72918912"/>
        <c:axId val="72920448"/>
      </c:barChart>
      <c:catAx>
        <c:axId val="72918912"/>
        <c:scaling>
          <c:orientation val="minMax"/>
        </c:scaling>
        <c:axPos val="b"/>
        <c:numFmt formatCode="General" sourceLinked="1"/>
        <c:tickLblPos val="nextTo"/>
        <c:crossAx val="72920448"/>
        <c:crosses val="autoZero"/>
        <c:auto val="1"/>
        <c:lblAlgn val="ctr"/>
        <c:lblOffset val="100"/>
      </c:catAx>
      <c:valAx>
        <c:axId val="72920448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7291891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VIP!$AB$27:$AB$34</c:f>
                <c:numCache>
                  <c:formatCode>General</c:formatCode>
                  <c:ptCount val="8"/>
                  <c:pt idx="0">
                    <c:v>424.29799869549248</c:v>
                  </c:pt>
                  <c:pt idx="1">
                    <c:v>164.47413007927236</c:v>
                  </c:pt>
                  <c:pt idx="2">
                    <c:v>261.27717929687873</c:v>
                  </c:pt>
                  <c:pt idx="3">
                    <c:v>317.28584315723896</c:v>
                  </c:pt>
                  <c:pt idx="4">
                    <c:v>96.2930769526034</c:v>
                  </c:pt>
                  <c:pt idx="5">
                    <c:v>173.52605748513201</c:v>
                  </c:pt>
                  <c:pt idx="6">
                    <c:v>235.30832360189331</c:v>
                  </c:pt>
                  <c:pt idx="7">
                    <c:v>126.7246972548498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VIP!$Q$27:$Q$34</c:f>
              <c:numCache>
                <c:formatCode>General</c:formatCode>
                <c:ptCount val="8"/>
                <c:pt idx="0">
                  <c:v>933.85699999999997</c:v>
                </c:pt>
                <c:pt idx="1">
                  <c:v>659.94333333333327</c:v>
                </c:pt>
                <c:pt idx="2">
                  <c:v>293.46266666666662</c:v>
                </c:pt>
                <c:pt idx="3">
                  <c:v>286.54599999999999</c:v>
                </c:pt>
                <c:pt idx="4">
                  <c:v>608.64800000000002</c:v>
                </c:pt>
                <c:pt idx="5">
                  <c:v>320.91666666666669</c:v>
                </c:pt>
                <c:pt idx="6">
                  <c:v>193.80033333333333</c:v>
                </c:pt>
                <c:pt idx="7">
                  <c:v>126.34433333333334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VIP!$AF$27:$AF$34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133.17161309127908</c:v>
                  </c:pt>
                  <c:pt idx="5">
                    <c:v>132.34484750579955</c:v>
                  </c:pt>
                  <c:pt idx="6">
                    <c:v>0</c:v>
                  </c:pt>
                  <c:pt idx="7">
                    <c:v>72.507688256717529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VIP!$U$27:$U$34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76.88666666666667</c:v>
                </c:pt>
                <c:pt idx="5">
                  <c:v>76.409333333333336</c:v>
                </c:pt>
                <c:pt idx="6">
                  <c:v>0</c:v>
                </c:pt>
                <c:pt idx="7">
                  <c:v>41.862333333333332</c:v>
                </c:pt>
              </c:numCache>
            </c:numRef>
          </c:val>
        </c:ser>
        <c:gapWidth val="0"/>
        <c:overlap val="100"/>
        <c:axId val="72844032"/>
        <c:axId val="72845568"/>
      </c:barChart>
      <c:catAx>
        <c:axId val="72844032"/>
        <c:scaling>
          <c:orientation val="minMax"/>
        </c:scaling>
        <c:axPos val="b"/>
        <c:numFmt formatCode="General" sourceLinked="1"/>
        <c:tickLblPos val="nextTo"/>
        <c:crossAx val="72845568"/>
        <c:crosses val="autoZero"/>
        <c:auto val="1"/>
        <c:lblAlgn val="ctr"/>
        <c:lblOffset val="100"/>
      </c:catAx>
      <c:valAx>
        <c:axId val="7284556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2844032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VIP!$AA$27:$AA$34</c:f>
                <c:numCache>
                  <c:formatCode>General</c:formatCode>
                  <c:ptCount val="8"/>
                  <c:pt idx="0">
                    <c:v>324.19141375428188</c:v>
                  </c:pt>
                  <c:pt idx="1">
                    <c:v>145.58348917831765</c:v>
                  </c:pt>
                  <c:pt idx="2">
                    <c:v>138.4303017923942</c:v>
                  </c:pt>
                  <c:pt idx="3">
                    <c:v>489.03803173713732</c:v>
                  </c:pt>
                  <c:pt idx="4">
                    <c:v>30.282181642015004</c:v>
                  </c:pt>
                  <c:pt idx="5">
                    <c:v>269.32639502346098</c:v>
                  </c:pt>
                  <c:pt idx="6">
                    <c:v>331.51645950239043</c:v>
                  </c:pt>
                  <c:pt idx="7">
                    <c:v>437.59212458635494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VIP!$P$27:$P$34</c:f>
              <c:numCache>
                <c:formatCode>General</c:formatCode>
                <c:ptCount val="8"/>
                <c:pt idx="0">
                  <c:v>187.172</c:v>
                </c:pt>
                <c:pt idx="1">
                  <c:v>84.052666666666667</c:v>
                </c:pt>
                <c:pt idx="2">
                  <c:v>159.03733333333332</c:v>
                </c:pt>
                <c:pt idx="3">
                  <c:v>351.23466666666667</c:v>
                </c:pt>
                <c:pt idx="4">
                  <c:v>257.88799999999998</c:v>
                </c:pt>
                <c:pt idx="5">
                  <c:v>155.49566666666666</c:v>
                </c:pt>
                <c:pt idx="6">
                  <c:v>381.63899999999995</c:v>
                </c:pt>
                <c:pt idx="7">
                  <c:v>547.84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VIP!$AE$27:$AE$34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115.05151255126259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VIP!$T$27:$T$34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123.78966666666668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9498240"/>
        <c:axId val="79504128"/>
      </c:barChart>
      <c:catAx>
        <c:axId val="79498240"/>
        <c:scaling>
          <c:orientation val="minMax"/>
        </c:scaling>
        <c:axPos val="b"/>
        <c:numFmt formatCode="General" sourceLinked="1"/>
        <c:tickLblPos val="nextTo"/>
        <c:crossAx val="79504128"/>
        <c:crosses val="autoZero"/>
        <c:auto val="1"/>
        <c:lblAlgn val="ctr"/>
        <c:lblOffset val="100"/>
      </c:catAx>
      <c:valAx>
        <c:axId val="7950412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498240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VIP!$Y$27:$Y$34</c:f>
                <c:numCache>
                  <c:formatCode>General</c:formatCode>
                  <c:ptCount val="8"/>
                  <c:pt idx="0">
                    <c:v>79.116161663299465</c:v>
                  </c:pt>
                  <c:pt idx="1">
                    <c:v>149.72307422148847</c:v>
                  </c:pt>
                  <c:pt idx="2">
                    <c:v>88.541318973591842</c:v>
                  </c:pt>
                  <c:pt idx="3">
                    <c:v>0</c:v>
                  </c:pt>
                  <c:pt idx="4">
                    <c:v>51.227076949630202</c:v>
                  </c:pt>
                  <c:pt idx="5">
                    <c:v>48.879570755105178</c:v>
                  </c:pt>
                  <c:pt idx="6">
                    <c:v>0</c:v>
                  </c:pt>
                  <c:pt idx="7">
                    <c:v>111.20291310118634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VIP!$N$27:$N$34</c:f>
              <c:numCache>
                <c:formatCode>General</c:formatCode>
                <c:ptCount val="8"/>
                <c:pt idx="0">
                  <c:v>406.66333333333336</c:v>
                </c:pt>
                <c:pt idx="1">
                  <c:v>275.69633333333331</c:v>
                </c:pt>
                <c:pt idx="2">
                  <c:v>91.625833333333333</c:v>
                </c:pt>
                <c:pt idx="3">
                  <c:v>0</c:v>
                </c:pt>
                <c:pt idx="4">
                  <c:v>29.57596666666667</c:v>
                </c:pt>
                <c:pt idx="5">
                  <c:v>28.220633333333335</c:v>
                </c:pt>
                <c:pt idx="6">
                  <c:v>0</c:v>
                </c:pt>
                <c:pt idx="7">
                  <c:v>136.7175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VIP!$AC$27:$AC$34</c:f>
                <c:numCache>
                  <c:formatCode>General</c:formatCode>
                  <c:ptCount val="8"/>
                  <c:pt idx="0">
                    <c:v>67.163975435744817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42.197651333022471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VIP!$R$27:$R$34</c:f>
              <c:numCache>
                <c:formatCode>General</c:formatCode>
                <c:ptCount val="8"/>
                <c:pt idx="0">
                  <c:v>77.240666666666655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48.385833333333345</c:v>
                </c:pt>
              </c:numCache>
            </c:numRef>
          </c:val>
        </c:ser>
        <c:gapWidth val="0"/>
        <c:overlap val="100"/>
        <c:axId val="79545088"/>
        <c:axId val="79546624"/>
      </c:barChart>
      <c:catAx>
        <c:axId val="79545088"/>
        <c:scaling>
          <c:orientation val="minMax"/>
        </c:scaling>
        <c:axPos val="b"/>
        <c:numFmt formatCode="General" sourceLinked="1"/>
        <c:tickLblPos val="nextTo"/>
        <c:crossAx val="79546624"/>
        <c:crosses val="autoZero"/>
        <c:auto val="1"/>
        <c:lblAlgn val="ctr"/>
        <c:lblOffset val="100"/>
      </c:catAx>
      <c:valAx>
        <c:axId val="7954662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545088"/>
        <c:crosses val="autoZero"/>
        <c:crossBetween val="between"/>
        <c:majorUnit val="60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moyenne globale</a:t>
            </a:r>
          </a:p>
        </c:rich>
      </c:tx>
      <c:layout>
        <c:manualLayout>
          <c:xMode val="edge"/>
          <c:yMode val="edge"/>
          <c:x val="0.2019026357337517"/>
          <c:y val="4.093567251461988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VIP!$N$37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(VIP!$Z$39:$Z$46,VIP!$AB$39:$AB$46,VIP!$AA$39:$AA$46,VIP!$Y$39:$Y$46)</c:f>
                <c:numCache>
                  <c:formatCode>General</c:formatCode>
                  <c:ptCount val="32"/>
                  <c:pt idx="0">
                    <c:v>27.06814401083826</c:v>
                  </c:pt>
                  <c:pt idx="1">
                    <c:v>35.110465519625542</c:v>
                  </c:pt>
                  <c:pt idx="2">
                    <c:v>97.706509362059123</c:v>
                  </c:pt>
                  <c:pt idx="3">
                    <c:v>30.108062947957123</c:v>
                  </c:pt>
                  <c:pt idx="4">
                    <c:v>20.866786759008345</c:v>
                  </c:pt>
                  <c:pt idx="5">
                    <c:v>70.039558103427041</c:v>
                  </c:pt>
                  <c:pt idx="6">
                    <c:v>33.175451369839543</c:v>
                  </c:pt>
                  <c:pt idx="7">
                    <c:v>63.425235699936273</c:v>
                  </c:pt>
                  <c:pt idx="8">
                    <c:v>128.41835862134451</c:v>
                  </c:pt>
                  <c:pt idx="9">
                    <c:v>140.96651509818193</c:v>
                  </c:pt>
                  <c:pt idx="10">
                    <c:v>162.7986426783894</c:v>
                  </c:pt>
                  <c:pt idx="11">
                    <c:v>50.448025475070025</c:v>
                  </c:pt>
                  <c:pt idx="12">
                    <c:v>12.85373741463701</c:v>
                  </c:pt>
                  <c:pt idx="13">
                    <c:v>79.307514253528936</c:v>
                  </c:pt>
                  <c:pt idx="14">
                    <c:v>126.64972157460886</c:v>
                  </c:pt>
                  <c:pt idx="15">
                    <c:v>150.56001389627309</c:v>
                  </c:pt>
                  <c:pt idx="16">
                    <c:v>169.32117917316955</c:v>
                  </c:pt>
                  <c:pt idx="17">
                    <c:v>110.41854223178542</c:v>
                  </c:pt>
                  <c:pt idx="18">
                    <c:v>180.08239616610481</c:v>
                  </c:pt>
                  <c:pt idx="19">
                    <c:v>263.47783057551118</c:v>
                  </c:pt>
                  <c:pt idx="20">
                    <c:v>81.998567459031506</c:v>
                  </c:pt>
                  <c:pt idx="21">
                    <c:v>182.44030808590921</c:v>
                  </c:pt>
                  <c:pt idx="22">
                    <c:v>141.67851040386901</c:v>
                  </c:pt>
                  <c:pt idx="23">
                    <c:v>138.59032452372944</c:v>
                  </c:pt>
                  <c:pt idx="24">
                    <c:v>70.72205758250864</c:v>
                  </c:pt>
                  <c:pt idx="25">
                    <c:v>23.77008244349112</c:v>
                  </c:pt>
                  <c:pt idx="26">
                    <c:v>12.282921633218088</c:v>
                  </c:pt>
                  <c:pt idx="27">
                    <c:v>19.753654560143588</c:v>
                  </c:pt>
                  <c:pt idx="28">
                    <c:v>19.388360779382086</c:v>
                  </c:pt>
                  <c:pt idx="29">
                    <c:v>16.293190251701727</c:v>
                  </c:pt>
                  <c:pt idx="30">
                    <c:v>5.9292333045056775</c:v>
                  </c:pt>
                  <c:pt idx="31">
                    <c:v>40.189250076901217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(VIP!$O$39:$O$46,VIP!$Q$39:$Q$46,VIP!$P$39:$P$46,VIP!$N$39:$N$46)</c:f>
              <c:numCache>
                <c:formatCode>General</c:formatCode>
                <c:ptCount val="32"/>
                <c:pt idx="0">
                  <c:v>108.22845555555556</c:v>
                </c:pt>
                <c:pt idx="1">
                  <c:v>56.814788888888891</c:v>
                </c:pt>
                <c:pt idx="2">
                  <c:v>70.335977777777785</c:v>
                </c:pt>
                <c:pt idx="3">
                  <c:v>51.711211111111119</c:v>
                </c:pt>
                <c:pt idx="4">
                  <c:v>21.283355555555556</c:v>
                </c:pt>
                <c:pt idx="5">
                  <c:v>51.915366666666664</c:v>
                </c:pt>
                <c:pt idx="6">
                  <c:v>205.63555555555556</c:v>
                </c:pt>
                <c:pt idx="7">
                  <c:v>826.60122222222219</c:v>
                </c:pt>
                <c:pt idx="8">
                  <c:v>771.47733333333326</c:v>
                </c:pt>
                <c:pt idx="9">
                  <c:v>472.79011111111112</c:v>
                </c:pt>
                <c:pt idx="10">
                  <c:v>265.46744444444442</c:v>
                </c:pt>
                <c:pt idx="11">
                  <c:v>340.92800000000005</c:v>
                </c:pt>
                <c:pt idx="12">
                  <c:v>392.99359999999996</c:v>
                </c:pt>
                <c:pt idx="13">
                  <c:v>286.52918888888888</c:v>
                </c:pt>
                <c:pt idx="14">
                  <c:v>217.20988888888891</c:v>
                </c:pt>
                <c:pt idx="15">
                  <c:v>192.32931111111111</c:v>
                </c:pt>
                <c:pt idx="16">
                  <c:v>236.72344444444445</c:v>
                </c:pt>
                <c:pt idx="17">
                  <c:v>215.83544444444445</c:v>
                </c:pt>
                <c:pt idx="18">
                  <c:v>344.6272222222222</c:v>
                </c:pt>
                <c:pt idx="19">
                  <c:v>376.24433333333337</c:v>
                </c:pt>
                <c:pt idx="20">
                  <c:v>273.68466666666671</c:v>
                </c:pt>
                <c:pt idx="21">
                  <c:v>312.99088888888889</c:v>
                </c:pt>
                <c:pt idx="22">
                  <c:v>341.55455555555551</c:v>
                </c:pt>
                <c:pt idx="23">
                  <c:v>425.09022222222228</c:v>
                </c:pt>
                <c:pt idx="24">
                  <c:v>484.57811111111113</c:v>
                </c:pt>
                <c:pt idx="25">
                  <c:v>194.04755555555553</c:v>
                </c:pt>
                <c:pt idx="26">
                  <c:v>67.868566666666666</c:v>
                </c:pt>
                <c:pt idx="27">
                  <c:v>11.404777777777779</c:v>
                </c:pt>
                <c:pt idx="28">
                  <c:v>22.027322222222224</c:v>
                </c:pt>
                <c:pt idx="29">
                  <c:v>9.4068777777777779</c:v>
                </c:pt>
                <c:pt idx="30">
                  <c:v>25.547611111111109</c:v>
                </c:pt>
                <c:pt idx="31">
                  <c:v>68.760577777777783</c:v>
                </c:pt>
              </c:numCache>
            </c:numRef>
          </c:val>
        </c:ser>
        <c:ser>
          <c:idx val="4"/>
          <c:order val="1"/>
          <c:tx>
            <c:strRef>
              <c:f>VIP!$R$37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(VIP!$AD$39:$AD$46,VIP!$AF$39:$AF$46,VIP!$AE$39:$AE$46,VIP!$AC$39:$AC$46)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6.0198965417774177</c:v>
                  </c:pt>
                  <c:pt idx="5">
                    <c:v>0</c:v>
                  </c:pt>
                  <c:pt idx="6">
                    <c:v>38.885929887661796</c:v>
                  </c:pt>
                  <c:pt idx="7">
                    <c:v>49.563945038767109</c:v>
                  </c:pt>
                  <c:pt idx="8">
                    <c:v>0</c:v>
                  </c:pt>
                  <c:pt idx="9">
                    <c:v>16.429252465140745</c:v>
                  </c:pt>
                  <c:pt idx="10">
                    <c:v>6.0006515328044285</c:v>
                  </c:pt>
                  <c:pt idx="11">
                    <c:v>0</c:v>
                  </c:pt>
                  <c:pt idx="12">
                    <c:v>44.390537697093031</c:v>
                  </c:pt>
                  <c:pt idx="13">
                    <c:v>41.238747949206072</c:v>
                  </c:pt>
                  <c:pt idx="14">
                    <c:v>0</c:v>
                  </c:pt>
                  <c:pt idx="15">
                    <c:v>24.169229418905839</c:v>
                  </c:pt>
                  <c:pt idx="16">
                    <c:v>0</c:v>
                  </c:pt>
                  <c:pt idx="17">
                    <c:v>0</c:v>
                  </c:pt>
                  <c:pt idx="18">
                    <c:v>39.528286180067731</c:v>
                  </c:pt>
                  <c:pt idx="19">
                    <c:v>38.350504183754197</c:v>
                  </c:pt>
                  <c:pt idx="20">
                    <c:v>0</c:v>
                  </c:pt>
                  <c:pt idx="21">
                    <c:v>24.338970398047589</c:v>
                  </c:pt>
                  <c:pt idx="22">
                    <c:v>0</c:v>
                  </c:pt>
                  <c:pt idx="23">
                    <c:v>40.760544104608115</c:v>
                  </c:pt>
                  <c:pt idx="24">
                    <c:v>22.387991811914944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14.065883777674159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(VIP!$S$39:$S$46,VIP!$U$39:$U$46,VIP!$T$39:$T$46,VIP!$R$39:$R$46)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3.4755888888888893</c:v>
                </c:pt>
                <c:pt idx="5">
                  <c:v>0</c:v>
                </c:pt>
                <c:pt idx="6">
                  <c:v>28.556177777777776</c:v>
                </c:pt>
                <c:pt idx="7">
                  <c:v>52.566511111111112</c:v>
                </c:pt>
                <c:pt idx="8">
                  <c:v>0</c:v>
                </c:pt>
                <c:pt idx="9">
                  <c:v>9.4854333333333329</c:v>
                </c:pt>
                <c:pt idx="10">
                  <c:v>3.4644777777777773</c:v>
                </c:pt>
                <c:pt idx="11">
                  <c:v>0</c:v>
                </c:pt>
                <c:pt idx="12">
                  <c:v>25.628888888888891</c:v>
                </c:pt>
                <c:pt idx="13">
                  <c:v>29.241077777777779</c:v>
                </c:pt>
                <c:pt idx="14">
                  <c:v>0</c:v>
                </c:pt>
                <c:pt idx="15">
                  <c:v>13.954111111111111</c:v>
                </c:pt>
                <c:pt idx="16">
                  <c:v>0</c:v>
                </c:pt>
                <c:pt idx="17">
                  <c:v>0</c:v>
                </c:pt>
                <c:pt idx="18">
                  <c:v>22.821666666666669</c:v>
                </c:pt>
                <c:pt idx="19">
                  <c:v>41.263222222222225</c:v>
                </c:pt>
                <c:pt idx="20">
                  <c:v>0</c:v>
                </c:pt>
                <c:pt idx="21">
                  <c:v>14.05211111111111</c:v>
                </c:pt>
                <c:pt idx="22">
                  <c:v>0</c:v>
                </c:pt>
                <c:pt idx="23">
                  <c:v>23.533111111111111</c:v>
                </c:pt>
                <c:pt idx="24">
                  <c:v>25.746888888888886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16.128611111111116</c:v>
                </c:pt>
              </c:numCache>
            </c:numRef>
          </c:val>
        </c:ser>
        <c:gapWidth val="0"/>
        <c:overlap val="100"/>
        <c:axId val="79579776"/>
        <c:axId val="79597952"/>
      </c:barChart>
      <c:catAx>
        <c:axId val="79579776"/>
        <c:scaling>
          <c:orientation val="minMax"/>
        </c:scaling>
        <c:axPos val="b"/>
        <c:numFmt formatCode="General" sourceLinked="1"/>
        <c:tickLblPos val="nextTo"/>
        <c:crossAx val="79597952"/>
        <c:crosses val="autoZero"/>
        <c:auto val="1"/>
        <c:lblAlgn val="ctr"/>
        <c:lblOffset val="100"/>
      </c:catAx>
      <c:valAx>
        <c:axId val="7959795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7957977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VIP!$AB$39:$AB$46</c:f>
                <c:numCache>
                  <c:formatCode>General</c:formatCode>
                  <c:ptCount val="8"/>
                  <c:pt idx="0">
                    <c:v>128.41835862134451</c:v>
                  </c:pt>
                  <c:pt idx="1">
                    <c:v>140.96651509818193</c:v>
                  </c:pt>
                  <c:pt idx="2">
                    <c:v>162.7986426783894</c:v>
                  </c:pt>
                  <c:pt idx="3">
                    <c:v>50.448025475070025</c:v>
                  </c:pt>
                  <c:pt idx="4">
                    <c:v>12.85373741463701</c:v>
                  </c:pt>
                  <c:pt idx="5">
                    <c:v>79.307514253528936</c:v>
                  </c:pt>
                  <c:pt idx="6">
                    <c:v>126.64972157460886</c:v>
                  </c:pt>
                  <c:pt idx="7">
                    <c:v>150.56001389627309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VIP!$Q$39:$Q$46</c:f>
              <c:numCache>
                <c:formatCode>General</c:formatCode>
                <c:ptCount val="8"/>
                <c:pt idx="0">
                  <c:v>771.47733333333326</c:v>
                </c:pt>
                <c:pt idx="1">
                  <c:v>472.79011111111112</c:v>
                </c:pt>
                <c:pt idx="2">
                  <c:v>265.46744444444442</c:v>
                </c:pt>
                <c:pt idx="3">
                  <c:v>340.92800000000005</c:v>
                </c:pt>
                <c:pt idx="4">
                  <c:v>392.99359999999996</c:v>
                </c:pt>
                <c:pt idx="5">
                  <c:v>286.52918888888888</c:v>
                </c:pt>
                <c:pt idx="6">
                  <c:v>217.20988888888891</c:v>
                </c:pt>
                <c:pt idx="7">
                  <c:v>192.32931111111111</c:v>
                </c:pt>
              </c:numCache>
            </c:numRef>
          </c:val>
        </c:ser>
        <c:ser>
          <c:idx val="4"/>
          <c:order val="1"/>
          <c:tx>
            <c:strRef>
              <c:f>VIP!$R$37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VIP!$AF$39:$AF$46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16.429252465140745</c:v>
                  </c:pt>
                  <c:pt idx="2">
                    <c:v>6.0006515328044285</c:v>
                  </c:pt>
                  <c:pt idx="3">
                    <c:v>0</c:v>
                  </c:pt>
                  <c:pt idx="4">
                    <c:v>44.390537697093031</c:v>
                  </c:pt>
                  <c:pt idx="5">
                    <c:v>41.238747949206072</c:v>
                  </c:pt>
                  <c:pt idx="6">
                    <c:v>0</c:v>
                  </c:pt>
                  <c:pt idx="7">
                    <c:v>24.169229418905839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VIP!$U$39:$U$46</c:f>
              <c:numCache>
                <c:formatCode>General</c:formatCode>
                <c:ptCount val="8"/>
                <c:pt idx="0">
                  <c:v>0</c:v>
                </c:pt>
                <c:pt idx="1">
                  <c:v>9.4854333333333329</c:v>
                </c:pt>
                <c:pt idx="2">
                  <c:v>3.4644777777777773</c:v>
                </c:pt>
                <c:pt idx="3">
                  <c:v>0</c:v>
                </c:pt>
                <c:pt idx="4">
                  <c:v>25.628888888888891</c:v>
                </c:pt>
                <c:pt idx="5">
                  <c:v>29.241077777777779</c:v>
                </c:pt>
                <c:pt idx="6">
                  <c:v>0</c:v>
                </c:pt>
                <c:pt idx="7">
                  <c:v>13.954111111111111</c:v>
                </c:pt>
              </c:numCache>
            </c:numRef>
          </c:val>
        </c:ser>
        <c:gapWidth val="0"/>
        <c:overlap val="100"/>
        <c:axId val="79623680"/>
        <c:axId val="79625216"/>
      </c:barChart>
      <c:catAx>
        <c:axId val="79623680"/>
        <c:scaling>
          <c:orientation val="minMax"/>
        </c:scaling>
        <c:axPos val="b"/>
        <c:numFmt formatCode="General" sourceLinked="1"/>
        <c:tickLblPos val="nextTo"/>
        <c:crossAx val="79625216"/>
        <c:crosses val="autoZero"/>
        <c:auto val="1"/>
        <c:lblAlgn val="ctr"/>
        <c:lblOffset val="100"/>
      </c:catAx>
      <c:valAx>
        <c:axId val="7962521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623680"/>
        <c:crosses val="autoZero"/>
        <c:crossBetween val="between"/>
        <c:majorUnit val="60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'VIP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%'!$Z$15:$Z$22,'PV %'!#REF!,'PV %'!#REF!,'PV %'!$Y$15:$Y$22)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%'!$O$17:$O$24,'VIP %'!$Q$17:$Q$24,'VIP %'!$P$17:$P$24,'VIP %'!$N$17:$N$24)</c:f>
              <c:numCache>
                <c:formatCode>General</c:formatCode>
                <c:ptCount val="3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36</c:v>
                </c:pt>
                <c:pt idx="8">
                  <c:v>28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19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4"/>
          <c:order val="1"/>
          <c:tx>
            <c:strRef>
              <c:f>'VIP %'!$R$1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%'!#REF!,'PV %'!#REF!,'PV %'!#REF!,'PV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%'!$S$17:$S$24,'VIP %'!$U$17:$U$24,'VIP %'!$T$17:$T$24,'VIP %'!$R$17:$R$24)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69882240"/>
        <c:axId val="69883776"/>
      </c:barChart>
      <c:catAx>
        <c:axId val="69882240"/>
        <c:scaling>
          <c:orientation val="minMax"/>
        </c:scaling>
        <c:axPos val="b"/>
        <c:numFmt formatCode="General" sourceLinked="1"/>
        <c:tickLblPos val="nextTo"/>
        <c:crossAx val="69883776"/>
        <c:crosses val="autoZero"/>
        <c:auto val="1"/>
        <c:lblAlgn val="ctr"/>
        <c:lblOffset val="100"/>
      </c:catAx>
      <c:valAx>
        <c:axId val="6988377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6988224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VIP!$AA$39:$AA$46</c:f>
                <c:numCache>
                  <c:formatCode>General</c:formatCode>
                  <c:ptCount val="8"/>
                  <c:pt idx="0">
                    <c:v>169.32117917316955</c:v>
                  </c:pt>
                  <c:pt idx="1">
                    <c:v>110.41854223178542</c:v>
                  </c:pt>
                  <c:pt idx="2">
                    <c:v>180.08239616610481</c:v>
                  </c:pt>
                  <c:pt idx="3">
                    <c:v>263.47783057551118</c:v>
                  </c:pt>
                  <c:pt idx="4">
                    <c:v>81.998567459031506</c:v>
                  </c:pt>
                  <c:pt idx="5">
                    <c:v>182.44030808590921</c:v>
                  </c:pt>
                  <c:pt idx="6">
                    <c:v>141.67851040386901</c:v>
                  </c:pt>
                  <c:pt idx="7">
                    <c:v>138.59032452372944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VIP!$P$39:$P$46</c:f>
              <c:numCache>
                <c:formatCode>General</c:formatCode>
                <c:ptCount val="8"/>
                <c:pt idx="0">
                  <c:v>236.72344444444445</c:v>
                </c:pt>
                <c:pt idx="1">
                  <c:v>215.83544444444445</c:v>
                </c:pt>
                <c:pt idx="2">
                  <c:v>344.6272222222222</c:v>
                </c:pt>
                <c:pt idx="3">
                  <c:v>376.24433333333337</c:v>
                </c:pt>
                <c:pt idx="4">
                  <c:v>273.68466666666671</c:v>
                </c:pt>
                <c:pt idx="5">
                  <c:v>312.99088888888889</c:v>
                </c:pt>
                <c:pt idx="6">
                  <c:v>341.55455555555551</c:v>
                </c:pt>
                <c:pt idx="7">
                  <c:v>425.09022222222228</c:v>
                </c:pt>
              </c:numCache>
            </c:numRef>
          </c:val>
        </c:ser>
        <c:ser>
          <c:idx val="4"/>
          <c:order val="1"/>
          <c:tx>
            <c:strRef>
              <c:f>VIP!$R$37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VIP!$AE$39:$AE$46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39.528286180067731</c:v>
                  </c:pt>
                  <c:pt idx="3">
                    <c:v>38.350504183754197</c:v>
                  </c:pt>
                  <c:pt idx="4">
                    <c:v>0</c:v>
                  </c:pt>
                  <c:pt idx="5">
                    <c:v>24.338970398047589</c:v>
                  </c:pt>
                  <c:pt idx="6">
                    <c:v>0</c:v>
                  </c:pt>
                  <c:pt idx="7">
                    <c:v>40.760544104608115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VIP!$T$39:$T$46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22.821666666666669</c:v>
                </c:pt>
                <c:pt idx="3">
                  <c:v>41.263222222222225</c:v>
                </c:pt>
                <c:pt idx="4">
                  <c:v>0</c:v>
                </c:pt>
                <c:pt idx="5">
                  <c:v>14.05211111111111</c:v>
                </c:pt>
                <c:pt idx="6">
                  <c:v>0</c:v>
                </c:pt>
                <c:pt idx="7">
                  <c:v>23.533111111111111</c:v>
                </c:pt>
              </c:numCache>
            </c:numRef>
          </c:val>
        </c:ser>
        <c:gapWidth val="0"/>
        <c:overlap val="100"/>
        <c:axId val="79659008"/>
        <c:axId val="79660544"/>
      </c:barChart>
      <c:catAx>
        <c:axId val="79659008"/>
        <c:scaling>
          <c:orientation val="minMax"/>
        </c:scaling>
        <c:axPos val="b"/>
        <c:numFmt formatCode="General" sourceLinked="1"/>
        <c:tickLblPos val="nextTo"/>
        <c:crossAx val="79660544"/>
        <c:crosses val="autoZero"/>
        <c:auto val="1"/>
        <c:lblAlgn val="ctr"/>
        <c:lblOffset val="100"/>
      </c:catAx>
      <c:valAx>
        <c:axId val="7966054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659008"/>
        <c:crosses val="autoZero"/>
        <c:crossBetween val="between"/>
        <c:majorUnit val="60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VIP!$Y$39:$Y$46</c:f>
                <c:numCache>
                  <c:formatCode>General</c:formatCode>
                  <c:ptCount val="8"/>
                  <c:pt idx="0">
                    <c:v>70.72205758250864</c:v>
                  </c:pt>
                  <c:pt idx="1">
                    <c:v>23.77008244349112</c:v>
                  </c:pt>
                  <c:pt idx="2">
                    <c:v>12.282921633218088</c:v>
                  </c:pt>
                  <c:pt idx="3">
                    <c:v>19.753654560143588</c:v>
                  </c:pt>
                  <c:pt idx="4">
                    <c:v>19.388360779382086</c:v>
                  </c:pt>
                  <c:pt idx="5">
                    <c:v>16.293190251701727</c:v>
                  </c:pt>
                  <c:pt idx="6">
                    <c:v>5.9292333045056775</c:v>
                  </c:pt>
                  <c:pt idx="7">
                    <c:v>40.189250076901217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VIP!$N$39:$N$46</c:f>
              <c:numCache>
                <c:formatCode>General</c:formatCode>
                <c:ptCount val="8"/>
                <c:pt idx="0">
                  <c:v>484.57811111111113</c:v>
                </c:pt>
                <c:pt idx="1">
                  <c:v>194.04755555555553</c:v>
                </c:pt>
                <c:pt idx="2">
                  <c:v>67.868566666666666</c:v>
                </c:pt>
                <c:pt idx="3">
                  <c:v>11.404777777777779</c:v>
                </c:pt>
                <c:pt idx="4">
                  <c:v>22.027322222222224</c:v>
                </c:pt>
                <c:pt idx="5">
                  <c:v>9.4068777777777779</c:v>
                </c:pt>
                <c:pt idx="6">
                  <c:v>25.547611111111109</c:v>
                </c:pt>
                <c:pt idx="7">
                  <c:v>68.760577777777783</c:v>
                </c:pt>
              </c:numCache>
            </c:numRef>
          </c:val>
        </c:ser>
        <c:ser>
          <c:idx val="4"/>
          <c:order val="1"/>
          <c:tx>
            <c:strRef>
              <c:f>VIP!$R$37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VIP!$AC$39:$AC$46</c:f>
                <c:numCache>
                  <c:formatCode>General</c:formatCode>
                  <c:ptCount val="8"/>
                  <c:pt idx="0">
                    <c:v>22.387991811914944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14.065883777674159</c:v>
                  </c:pt>
                </c:numCache>
              </c:numRef>
            </c:plus>
            <c:minus>
              <c:numRef>
                <c:f>VIP!$Q$78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VIP!$R$39:$R$46</c:f>
              <c:numCache>
                <c:formatCode>General</c:formatCode>
                <c:ptCount val="8"/>
                <c:pt idx="0">
                  <c:v>25.746888888888886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16.128611111111116</c:v>
                </c:pt>
              </c:numCache>
            </c:numRef>
          </c:val>
        </c:ser>
        <c:gapWidth val="0"/>
        <c:overlap val="100"/>
        <c:axId val="79775232"/>
        <c:axId val="79776768"/>
      </c:barChart>
      <c:catAx>
        <c:axId val="79775232"/>
        <c:scaling>
          <c:orientation val="minMax"/>
        </c:scaling>
        <c:axPos val="b"/>
        <c:numFmt formatCode="General" sourceLinked="1"/>
        <c:tickLblPos val="nextTo"/>
        <c:crossAx val="79776768"/>
        <c:crosses val="autoZero"/>
        <c:auto val="1"/>
        <c:lblAlgn val="ctr"/>
        <c:lblOffset val="100"/>
      </c:catAx>
      <c:valAx>
        <c:axId val="7977676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775232"/>
        <c:crosses val="autoZero"/>
        <c:crossBetween val="between"/>
        <c:majorUnit val="60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'PV %'!$Y$2</c:f>
              <c:strCache>
                <c:ptCount val="1"/>
                <c:pt idx="0">
                  <c:v>cg</c:v>
                </c:pt>
              </c:strCache>
            </c:strRef>
          </c:tx>
          <c:cat>
            <c:strRef>
              <c:f>'PV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'PV %'!$Y$3:$Y$6</c:f>
              <c:numCache>
                <c:formatCode>General</c:formatCode>
                <c:ptCount val="4"/>
                <c:pt idx="0">
                  <c:v>54.320987654320987</c:v>
                </c:pt>
                <c:pt idx="1">
                  <c:v>40.825688073394495</c:v>
                </c:pt>
                <c:pt idx="2">
                  <c:v>32.917705735660846</c:v>
                </c:pt>
                <c:pt idx="3">
                  <c:v>42.688127154458776</c:v>
                </c:pt>
              </c:numCache>
            </c:numRef>
          </c:val>
        </c:ser>
        <c:ser>
          <c:idx val="1"/>
          <c:order val="1"/>
          <c:tx>
            <c:strRef>
              <c:f>'PV %'!$Z$2</c:f>
              <c:strCache>
                <c:ptCount val="1"/>
                <c:pt idx="0">
                  <c:v>hilus</c:v>
                </c:pt>
              </c:strCache>
            </c:strRef>
          </c:tx>
          <c:cat>
            <c:strRef>
              <c:f>'PV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'PV %'!$Z$3:$Z$6</c:f>
              <c:numCache>
                <c:formatCode>General</c:formatCode>
                <c:ptCount val="4"/>
                <c:pt idx="0">
                  <c:v>35.114503816793892</c:v>
                </c:pt>
                <c:pt idx="1">
                  <c:v>18.060200668896321</c:v>
                </c:pt>
                <c:pt idx="2">
                  <c:v>12.905718701700156</c:v>
                </c:pt>
                <c:pt idx="3">
                  <c:v>22.026807729130123</c:v>
                </c:pt>
              </c:numCache>
            </c:numRef>
          </c:val>
        </c:ser>
        <c:axId val="79830016"/>
        <c:axId val="79848192"/>
      </c:barChart>
      <c:catAx>
        <c:axId val="79830016"/>
        <c:scaling>
          <c:orientation val="minMax"/>
        </c:scaling>
        <c:axPos val="b"/>
        <c:tickLblPos val="nextTo"/>
        <c:crossAx val="79848192"/>
        <c:crosses val="autoZero"/>
        <c:auto val="1"/>
        <c:lblAlgn val="ctr"/>
        <c:lblOffset val="100"/>
      </c:catAx>
      <c:valAx>
        <c:axId val="79848192"/>
        <c:scaling>
          <c:orientation val="minMax"/>
          <c:max val="60"/>
        </c:scaling>
        <c:axPos val="l"/>
        <c:majorGridlines/>
        <c:numFmt formatCode="General" sourceLinked="1"/>
        <c:tickLblPos val="nextTo"/>
        <c:crossAx val="7983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caudal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(PV!$Z$3:$Z$10,PV!$AB$3:$AB$10,PV!$AA$3:$AA$10,PV!$Y$3:$Y$10)</c:f>
                <c:numCache>
                  <c:formatCode>General</c:formatCode>
                  <c:ptCount val="32"/>
                  <c:pt idx="0">
                    <c:v>74.329729475224113</c:v>
                  </c:pt>
                  <c:pt idx="1">
                    <c:v>45.171181535495364</c:v>
                  </c:pt>
                  <c:pt idx="2">
                    <c:v>32.415162525999527</c:v>
                  </c:pt>
                  <c:pt idx="3">
                    <c:v>25.013148628956841</c:v>
                  </c:pt>
                  <c:pt idx="4">
                    <c:v>39.995425700320055</c:v>
                  </c:pt>
                  <c:pt idx="5">
                    <c:v>45.891912454242501</c:v>
                  </c:pt>
                  <c:pt idx="6">
                    <c:v>160.11518892503614</c:v>
                  </c:pt>
                  <c:pt idx="7">
                    <c:v>343.3175249864758</c:v>
                  </c:pt>
                  <c:pt idx="8">
                    <c:v>191.97840157163537</c:v>
                  </c:pt>
                  <c:pt idx="9">
                    <c:v>203.75727138151254</c:v>
                  </c:pt>
                  <c:pt idx="10">
                    <c:v>152.19997770109666</c:v>
                  </c:pt>
                  <c:pt idx="11">
                    <c:v>141.61102175123438</c:v>
                  </c:pt>
                  <c:pt idx="12">
                    <c:v>63.641428411592315</c:v>
                  </c:pt>
                  <c:pt idx="13">
                    <c:v>130.42451890543541</c:v>
                  </c:pt>
                  <c:pt idx="14">
                    <c:v>111.21192515779116</c:v>
                  </c:pt>
                  <c:pt idx="15">
                    <c:v>175.74944662977649</c:v>
                  </c:pt>
                  <c:pt idx="16">
                    <c:v>124.1484348224219</c:v>
                  </c:pt>
                  <c:pt idx="17">
                    <c:v>151.11289890243131</c:v>
                  </c:pt>
                  <c:pt idx="18">
                    <c:v>221.20248120459996</c:v>
                  </c:pt>
                  <c:pt idx="19">
                    <c:v>137.86489786122405</c:v>
                  </c:pt>
                  <c:pt idx="20">
                    <c:v>104.77618854960382</c:v>
                  </c:pt>
                  <c:pt idx="21">
                    <c:v>132.78538248419017</c:v>
                  </c:pt>
                  <c:pt idx="22">
                    <c:v>195.15881562344802</c:v>
                  </c:pt>
                  <c:pt idx="23">
                    <c:v>285.93099850693966</c:v>
                  </c:pt>
                  <c:pt idx="24">
                    <c:v>133.26840111962841</c:v>
                  </c:pt>
                  <c:pt idx="25">
                    <c:v>190.7996078331156</c:v>
                  </c:pt>
                  <c:pt idx="26">
                    <c:v>75.031839306485665</c:v>
                  </c:pt>
                  <c:pt idx="27">
                    <c:v>34.971986186538338</c:v>
                  </c:pt>
                  <c:pt idx="28">
                    <c:v>72.470140343916583</c:v>
                  </c:pt>
                  <c:pt idx="29">
                    <c:v>31.237150729834386</c:v>
                  </c:pt>
                  <c:pt idx="30">
                    <c:v>65.341967728815547</c:v>
                  </c:pt>
                  <c:pt idx="31">
                    <c:v>51.380799523355869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(PV!$O$3:$O$10,PV!$Q$3:$Q$10,PV!$P$3:$P$10,PV!$N$3:$N$10)</c:f>
              <c:numCache>
                <c:formatCode>General</c:formatCode>
                <c:ptCount val="32"/>
                <c:pt idx="0">
                  <c:v>97.765900000000002</c:v>
                </c:pt>
                <c:pt idx="1">
                  <c:v>74.968787500000005</c:v>
                </c:pt>
                <c:pt idx="2">
                  <c:v>36.236087499999996</c:v>
                </c:pt>
                <c:pt idx="3">
                  <c:v>23.273100000000003</c:v>
                </c:pt>
                <c:pt idx="4">
                  <c:v>27.127412499999998</c:v>
                </c:pt>
                <c:pt idx="5">
                  <c:v>40.633125</c:v>
                </c:pt>
                <c:pt idx="6">
                  <c:v>347.31975</c:v>
                </c:pt>
                <c:pt idx="7">
                  <c:v>867.68362499999989</c:v>
                </c:pt>
                <c:pt idx="8">
                  <c:v>736.06299999999987</c:v>
                </c:pt>
                <c:pt idx="9">
                  <c:v>419.37562499999996</c:v>
                </c:pt>
                <c:pt idx="10">
                  <c:v>412.00674999999995</c:v>
                </c:pt>
                <c:pt idx="11">
                  <c:v>296.37</c:v>
                </c:pt>
                <c:pt idx="12">
                  <c:v>347.26737500000002</c:v>
                </c:pt>
                <c:pt idx="13">
                  <c:v>262.41500000000002</c:v>
                </c:pt>
                <c:pt idx="14">
                  <c:v>187.773675</c:v>
                </c:pt>
                <c:pt idx="15">
                  <c:v>312.8698875</c:v>
                </c:pt>
                <c:pt idx="16">
                  <c:v>302.64950000000005</c:v>
                </c:pt>
                <c:pt idx="17">
                  <c:v>237.950875</c:v>
                </c:pt>
                <c:pt idx="18">
                  <c:v>283.17025000000007</c:v>
                </c:pt>
                <c:pt idx="19">
                  <c:v>305.56399999999996</c:v>
                </c:pt>
                <c:pt idx="20">
                  <c:v>277.50212500000004</c:v>
                </c:pt>
                <c:pt idx="21">
                  <c:v>246.68871249999998</c:v>
                </c:pt>
                <c:pt idx="22">
                  <c:v>386.95191249999999</c:v>
                </c:pt>
                <c:pt idx="23">
                  <c:v>587.41491250000001</c:v>
                </c:pt>
                <c:pt idx="24">
                  <c:v>510.54087499999997</c:v>
                </c:pt>
                <c:pt idx="25">
                  <c:v>171.09152500000002</c:v>
                </c:pt>
                <c:pt idx="26">
                  <c:v>39.046999999999997</c:v>
                </c:pt>
                <c:pt idx="27">
                  <c:v>18.636399999999998</c:v>
                </c:pt>
                <c:pt idx="28">
                  <c:v>85.547187499999993</c:v>
                </c:pt>
                <c:pt idx="29">
                  <c:v>29.109512500000001</c:v>
                </c:pt>
                <c:pt idx="30">
                  <c:v>66.952725000000001</c:v>
                </c:pt>
                <c:pt idx="31">
                  <c:v>52.480624999999996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(PV!$AD$3:$AD$10,PV!$AF$3:$AF$10,PV!$AE$3:$AE$10,PV!$AC$3:$AC$10)</c:f>
                <c:numCache>
                  <c:formatCode>General</c:formatCode>
                  <c:ptCount val="32"/>
                  <c:pt idx="0">
                    <c:v>52.296147289069012</c:v>
                  </c:pt>
                  <c:pt idx="1">
                    <c:v>28.58996072824965</c:v>
                  </c:pt>
                  <c:pt idx="2">
                    <c:v>10.976645559127537</c:v>
                  </c:pt>
                  <c:pt idx="3">
                    <c:v>14.628236180457641</c:v>
                  </c:pt>
                  <c:pt idx="4">
                    <c:v>9.3640736818972119</c:v>
                  </c:pt>
                  <c:pt idx="5">
                    <c:v>35.853849340063888</c:v>
                  </c:pt>
                  <c:pt idx="6">
                    <c:v>58.29013078054188</c:v>
                  </c:pt>
                  <c:pt idx="7">
                    <c:v>87.808459128670648</c:v>
                  </c:pt>
                  <c:pt idx="8">
                    <c:v>39.084974470468083</c:v>
                  </c:pt>
                  <c:pt idx="9">
                    <c:v>51.065746336288306</c:v>
                  </c:pt>
                  <c:pt idx="10">
                    <c:v>38.61607025271806</c:v>
                  </c:pt>
                  <c:pt idx="11">
                    <c:v>43.847917642767989</c:v>
                  </c:pt>
                  <c:pt idx="12">
                    <c:v>56.392910268653388</c:v>
                  </c:pt>
                  <c:pt idx="13">
                    <c:v>28.271970729025192</c:v>
                  </c:pt>
                  <c:pt idx="14">
                    <c:v>34.574870878500754</c:v>
                  </c:pt>
                  <c:pt idx="15">
                    <c:v>58.621203782479292</c:v>
                  </c:pt>
                  <c:pt idx="16">
                    <c:v>44.718674428872951</c:v>
                  </c:pt>
                  <c:pt idx="17">
                    <c:v>34.196317984624251</c:v>
                  </c:pt>
                  <c:pt idx="18">
                    <c:v>27.541335591664371</c:v>
                  </c:pt>
                  <c:pt idx="19">
                    <c:v>44.109753580836781</c:v>
                  </c:pt>
                  <c:pt idx="20">
                    <c:v>46.270952086873187</c:v>
                  </c:pt>
                  <c:pt idx="21">
                    <c:v>56.382630467571111</c:v>
                  </c:pt>
                  <c:pt idx="22">
                    <c:v>43.551031933843753</c:v>
                  </c:pt>
                  <c:pt idx="23">
                    <c:v>68.925392130989877</c:v>
                  </c:pt>
                  <c:pt idx="24">
                    <c:v>98.092093398601747</c:v>
                  </c:pt>
                  <c:pt idx="25">
                    <c:v>86.228076955072012</c:v>
                  </c:pt>
                  <c:pt idx="26">
                    <c:v>28.712034402938706</c:v>
                  </c:pt>
                  <c:pt idx="27">
                    <c:v>0</c:v>
                  </c:pt>
                  <c:pt idx="28">
                    <c:v>63.718477332532281</c:v>
                  </c:pt>
                  <c:pt idx="29">
                    <c:v>25.327728949735111</c:v>
                  </c:pt>
                  <c:pt idx="30">
                    <c:v>46.435253257688977</c:v>
                  </c:pt>
                  <c:pt idx="31">
                    <c:v>47.184062192785802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(PV!$S$3:$S$10,PV!$U$3:$U$10,PV!$T$3:$T$10,PV!$R$3:$R$10)</c:f>
              <c:numCache>
                <c:formatCode>General</c:formatCode>
                <c:ptCount val="32"/>
                <c:pt idx="0">
                  <c:v>40.41995</c:v>
                </c:pt>
                <c:pt idx="1">
                  <c:v>32.028700000000001</c:v>
                </c:pt>
                <c:pt idx="2">
                  <c:v>5.9280249999999999</c:v>
                </c:pt>
                <c:pt idx="3">
                  <c:v>5.1718624999999996</c:v>
                </c:pt>
                <c:pt idx="4">
                  <c:v>3.3107000000000002</c:v>
                </c:pt>
                <c:pt idx="5">
                  <c:v>12.67625</c:v>
                </c:pt>
                <c:pt idx="6">
                  <c:v>128.86678750000002</c:v>
                </c:pt>
                <c:pt idx="7">
                  <c:v>195.1541</c:v>
                </c:pt>
                <c:pt idx="8">
                  <c:v>104.12555</c:v>
                </c:pt>
                <c:pt idx="9">
                  <c:v>47.901375000000002</c:v>
                </c:pt>
                <c:pt idx="10">
                  <c:v>47.981700000000004</c:v>
                </c:pt>
                <c:pt idx="11">
                  <c:v>36.177412500000003</c:v>
                </c:pt>
                <c:pt idx="12">
                  <c:v>34.028237499999996</c:v>
                </c:pt>
                <c:pt idx="13">
                  <c:v>13.972149999999999</c:v>
                </c:pt>
                <c:pt idx="14">
                  <c:v>31.155875000000002</c:v>
                </c:pt>
                <c:pt idx="15">
                  <c:v>45.3076875</c:v>
                </c:pt>
                <c:pt idx="16">
                  <c:v>35.828187499999999</c:v>
                </c:pt>
                <c:pt idx="17">
                  <c:v>22.163462500000001</c:v>
                </c:pt>
                <c:pt idx="18">
                  <c:v>14.872987500000001</c:v>
                </c:pt>
                <c:pt idx="19">
                  <c:v>27.663525</c:v>
                </c:pt>
                <c:pt idx="20">
                  <c:v>29.855450000000001</c:v>
                </c:pt>
                <c:pt idx="21">
                  <c:v>51.335637500000004</c:v>
                </c:pt>
                <c:pt idx="22">
                  <c:v>55.961837500000001</c:v>
                </c:pt>
                <c:pt idx="23">
                  <c:v>124.97287499999999</c:v>
                </c:pt>
                <c:pt idx="24">
                  <c:v>193.61855</c:v>
                </c:pt>
                <c:pt idx="25">
                  <c:v>70.446412500000008</c:v>
                </c:pt>
                <c:pt idx="26">
                  <c:v>15.4878125</c:v>
                </c:pt>
                <c:pt idx="27">
                  <c:v>0</c:v>
                </c:pt>
                <c:pt idx="28">
                  <c:v>36.827674999999999</c:v>
                </c:pt>
                <c:pt idx="29">
                  <c:v>13.6778625</c:v>
                </c:pt>
                <c:pt idx="30">
                  <c:v>30.37105</c:v>
                </c:pt>
                <c:pt idx="31">
                  <c:v>30.148787499999997</c:v>
                </c:pt>
              </c:numCache>
            </c:numRef>
          </c:val>
        </c:ser>
        <c:gapWidth val="0"/>
        <c:overlap val="100"/>
        <c:axId val="79693696"/>
        <c:axId val="79695232"/>
      </c:barChart>
      <c:catAx>
        <c:axId val="79693696"/>
        <c:scaling>
          <c:orientation val="minMax"/>
        </c:scaling>
        <c:axPos val="b"/>
        <c:numFmt formatCode="General" sourceLinked="1"/>
        <c:tickLblPos val="nextTo"/>
        <c:crossAx val="79695232"/>
        <c:crosses val="autoZero"/>
        <c:auto val="1"/>
        <c:lblAlgn val="ctr"/>
        <c:lblOffset val="100"/>
      </c:catAx>
      <c:valAx>
        <c:axId val="7969523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7969369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PV!$AB$3:$AB$10</c:f>
                <c:numCache>
                  <c:formatCode>General</c:formatCode>
                  <c:ptCount val="8"/>
                  <c:pt idx="0">
                    <c:v>191.97840157163537</c:v>
                  </c:pt>
                  <c:pt idx="1">
                    <c:v>203.75727138151254</c:v>
                  </c:pt>
                  <c:pt idx="2">
                    <c:v>152.19997770109666</c:v>
                  </c:pt>
                  <c:pt idx="3">
                    <c:v>141.61102175123438</c:v>
                  </c:pt>
                  <c:pt idx="4">
                    <c:v>63.641428411592315</c:v>
                  </c:pt>
                  <c:pt idx="5">
                    <c:v>130.42451890543541</c:v>
                  </c:pt>
                  <c:pt idx="6">
                    <c:v>111.21192515779116</c:v>
                  </c:pt>
                  <c:pt idx="7">
                    <c:v>175.74944662977649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PV!$Q$3:$Q$10</c:f>
              <c:numCache>
                <c:formatCode>General</c:formatCode>
                <c:ptCount val="8"/>
                <c:pt idx="0">
                  <c:v>736.06299999999987</c:v>
                </c:pt>
                <c:pt idx="1">
                  <c:v>419.37562499999996</c:v>
                </c:pt>
                <c:pt idx="2">
                  <c:v>412.00674999999995</c:v>
                </c:pt>
                <c:pt idx="3">
                  <c:v>296.37</c:v>
                </c:pt>
                <c:pt idx="4">
                  <c:v>347.26737500000002</c:v>
                </c:pt>
                <c:pt idx="5">
                  <c:v>262.41500000000002</c:v>
                </c:pt>
                <c:pt idx="6">
                  <c:v>187.773675</c:v>
                </c:pt>
                <c:pt idx="7">
                  <c:v>312.8698875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PV!$AF$3:$AF$10</c:f>
                <c:numCache>
                  <c:formatCode>General</c:formatCode>
                  <c:ptCount val="8"/>
                  <c:pt idx="0">
                    <c:v>39.084974470468083</c:v>
                  </c:pt>
                  <c:pt idx="1">
                    <c:v>51.065746336288306</c:v>
                  </c:pt>
                  <c:pt idx="2">
                    <c:v>38.61607025271806</c:v>
                  </c:pt>
                  <c:pt idx="3">
                    <c:v>43.847917642767989</c:v>
                  </c:pt>
                  <c:pt idx="4">
                    <c:v>56.392910268653388</c:v>
                  </c:pt>
                  <c:pt idx="5">
                    <c:v>28.271970729025192</c:v>
                  </c:pt>
                  <c:pt idx="6">
                    <c:v>34.574870878500754</c:v>
                  </c:pt>
                  <c:pt idx="7">
                    <c:v>58.621203782479292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PV!$U$3:$U$10</c:f>
              <c:numCache>
                <c:formatCode>General</c:formatCode>
                <c:ptCount val="8"/>
                <c:pt idx="0">
                  <c:v>104.12555</c:v>
                </c:pt>
                <c:pt idx="1">
                  <c:v>47.901375000000002</c:v>
                </c:pt>
                <c:pt idx="2">
                  <c:v>47.981700000000004</c:v>
                </c:pt>
                <c:pt idx="3">
                  <c:v>36.177412500000003</c:v>
                </c:pt>
                <c:pt idx="4">
                  <c:v>34.028237499999996</c:v>
                </c:pt>
                <c:pt idx="5">
                  <c:v>13.972149999999999</c:v>
                </c:pt>
                <c:pt idx="6">
                  <c:v>31.155875000000002</c:v>
                </c:pt>
                <c:pt idx="7">
                  <c:v>45.3076875</c:v>
                </c:pt>
              </c:numCache>
            </c:numRef>
          </c:val>
        </c:ser>
        <c:gapWidth val="0"/>
        <c:overlap val="100"/>
        <c:axId val="79958400"/>
        <c:axId val="79959936"/>
      </c:barChart>
      <c:catAx>
        <c:axId val="79958400"/>
        <c:scaling>
          <c:orientation val="minMax"/>
        </c:scaling>
        <c:axPos val="b"/>
        <c:numFmt formatCode="General" sourceLinked="1"/>
        <c:tickLblPos val="nextTo"/>
        <c:crossAx val="79959936"/>
        <c:crosses val="autoZero"/>
        <c:auto val="1"/>
        <c:lblAlgn val="ctr"/>
        <c:lblOffset val="100"/>
      </c:catAx>
      <c:valAx>
        <c:axId val="7995993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958400"/>
        <c:crosses val="autoZero"/>
        <c:crossBetween val="between"/>
        <c:majorUnit val="600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PV!$AA$3:$AA$10</c:f>
                <c:numCache>
                  <c:formatCode>General</c:formatCode>
                  <c:ptCount val="8"/>
                  <c:pt idx="0">
                    <c:v>124.1484348224219</c:v>
                  </c:pt>
                  <c:pt idx="1">
                    <c:v>151.11289890243131</c:v>
                  </c:pt>
                  <c:pt idx="2">
                    <c:v>221.20248120459996</c:v>
                  </c:pt>
                  <c:pt idx="3">
                    <c:v>137.86489786122405</c:v>
                  </c:pt>
                  <c:pt idx="4">
                    <c:v>104.77618854960382</c:v>
                  </c:pt>
                  <c:pt idx="5">
                    <c:v>132.78538248419017</c:v>
                  </c:pt>
                  <c:pt idx="6">
                    <c:v>195.15881562344802</c:v>
                  </c:pt>
                  <c:pt idx="7">
                    <c:v>285.93099850693966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PV!$P$3:$P$10</c:f>
              <c:numCache>
                <c:formatCode>General</c:formatCode>
                <c:ptCount val="8"/>
                <c:pt idx="0">
                  <c:v>302.64950000000005</c:v>
                </c:pt>
                <c:pt idx="1">
                  <c:v>237.950875</c:v>
                </c:pt>
                <c:pt idx="2">
                  <c:v>283.17025000000007</c:v>
                </c:pt>
                <c:pt idx="3">
                  <c:v>305.56399999999996</c:v>
                </c:pt>
                <c:pt idx="4">
                  <c:v>277.50212500000004</c:v>
                </c:pt>
                <c:pt idx="5">
                  <c:v>246.68871249999998</c:v>
                </c:pt>
                <c:pt idx="6">
                  <c:v>386.95191249999999</c:v>
                </c:pt>
                <c:pt idx="7">
                  <c:v>587.41491250000001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PV!$AE$3:$AE$10</c:f>
                <c:numCache>
                  <c:formatCode>General</c:formatCode>
                  <c:ptCount val="8"/>
                  <c:pt idx="0">
                    <c:v>44.718674428872951</c:v>
                  </c:pt>
                  <c:pt idx="1">
                    <c:v>34.196317984624251</c:v>
                  </c:pt>
                  <c:pt idx="2">
                    <c:v>27.541335591664371</c:v>
                  </c:pt>
                  <c:pt idx="3">
                    <c:v>44.109753580836781</c:v>
                  </c:pt>
                  <c:pt idx="4">
                    <c:v>46.270952086873187</c:v>
                  </c:pt>
                  <c:pt idx="5">
                    <c:v>56.382630467571111</c:v>
                  </c:pt>
                  <c:pt idx="6">
                    <c:v>43.551031933843753</c:v>
                  </c:pt>
                  <c:pt idx="7">
                    <c:v>68.925392130989877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PV!$T$3:$T$10</c:f>
              <c:numCache>
                <c:formatCode>General</c:formatCode>
                <c:ptCount val="8"/>
                <c:pt idx="0">
                  <c:v>35.828187499999999</c:v>
                </c:pt>
                <c:pt idx="1">
                  <c:v>22.163462500000001</c:v>
                </c:pt>
                <c:pt idx="2">
                  <c:v>14.872987500000001</c:v>
                </c:pt>
                <c:pt idx="3">
                  <c:v>27.663525</c:v>
                </c:pt>
                <c:pt idx="4">
                  <c:v>29.855450000000001</c:v>
                </c:pt>
                <c:pt idx="5">
                  <c:v>51.335637500000004</c:v>
                </c:pt>
                <c:pt idx="6">
                  <c:v>55.961837500000001</c:v>
                </c:pt>
                <c:pt idx="7">
                  <c:v>124.97287499999999</c:v>
                </c:pt>
              </c:numCache>
            </c:numRef>
          </c:val>
        </c:ser>
        <c:gapWidth val="0"/>
        <c:overlap val="100"/>
        <c:axId val="79972608"/>
        <c:axId val="79986688"/>
      </c:barChart>
      <c:catAx>
        <c:axId val="79972608"/>
        <c:scaling>
          <c:orientation val="minMax"/>
        </c:scaling>
        <c:axPos val="b"/>
        <c:numFmt formatCode="General" sourceLinked="1"/>
        <c:tickLblPos val="nextTo"/>
        <c:crossAx val="79986688"/>
        <c:crosses val="autoZero"/>
        <c:auto val="1"/>
        <c:lblAlgn val="ctr"/>
        <c:lblOffset val="100"/>
      </c:catAx>
      <c:valAx>
        <c:axId val="7998668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9972608"/>
        <c:crosses val="autoZero"/>
        <c:crossBetween val="between"/>
        <c:majorUnit val="600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PV!$Y$3:$Y$10</c:f>
                <c:numCache>
                  <c:formatCode>General</c:formatCode>
                  <c:ptCount val="8"/>
                  <c:pt idx="0">
                    <c:v>133.26840111962841</c:v>
                  </c:pt>
                  <c:pt idx="1">
                    <c:v>190.7996078331156</c:v>
                  </c:pt>
                  <c:pt idx="2">
                    <c:v>75.031839306485665</c:v>
                  </c:pt>
                  <c:pt idx="3">
                    <c:v>34.971986186538338</c:v>
                  </c:pt>
                  <c:pt idx="4">
                    <c:v>72.470140343916583</c:v>
                  </c:pt>
                  <c:pt idx="5">
                    <c:v>31.237150729834386</c:v>
                  </c:pt>
                  <c:pt idx="6">
                    <c:v>65.341967728815547</c:v>
                  </c:pt>
                  <c:pt idx="7">
                    <c:v>51.380799523355869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PV!$N$3:$N$10</c:f>
              <c:numCache>
                <c:formatCode>General</c:formatCode>
                <c:ptCount val="8"/>
                <c:pt idx="0">
                  <c:v>510.54087499999997</c:v>
                </c:pt>
                <c:pt idx="1">
                  <c:v>171.09152500000002</c:v>
                </c:pt>
                <c:pt idx="2">
                  <c:v>39.046999999999997</c:v>
                </c:pt>
                <c:pt idx="3">
                  <c:v>18.636399999999998</c:v>
                </c:pt>
                <c:pt idx="4">
                  <c:v>85.547187499999993</c:v>
                </c:pt>
                <c:pt idx="5">
                  <c:v>29.109512500000001</c:v>
                </c:pt>
                <c:pt idx="6">
                  <c:v>66.952725000000001</c:v>
                </c:pt>
                <c:pt idx="7">
                  <c:v>52.480624999999996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PV!$AC$3:$AC$10</c:f>
                <c:numCache>
                  <c:formatCode>General</c:formatCode>
                  <c:ptCount val="8"/>
                  <c:pt idx="0">
                    <c:v>98.092093398601747</c:v>
                  </c:pt>
                  <c:pt idx="1">
                    <c:v>86.228076955072012</c:v>
                  </c:pt>
                  <c:pt idx="2">
                    <c:v>28.712034402938706</c:v>
                  </c:pt>
                  <c:pt idx="3">
                    <c:v>0</c:v>
                  </c:pt>
                  <c:pt idx="4">
                    <c:v>63.718477332532281</c:v>
                  </c:pt>
                  <c:pt idx="5">
                    <c:v>25.327728949735111</c:v>
                  </c:pt>
                  <c:pt idx="6">
                    <c:v>46.435253257688977</c:v>
                  </c:pt>
                  <c:pt idx="7">
                    <c:v>47.184062192785802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PV!$R$3:$R$10</c:f>
              <c:numCache>
                <c:formatCode>General</c:formatCode>
                <c:ptCount val="8"/>
                <c:pt idx="0">
                  <c:v>193.61855</c:v>
                </c:pt>
                <c:pt idx="1">
                  <c:v>70.446412500000008</c:v>
                </c:pt>
                <c:pt idx="2">
                  <c:v>15.4878125</c:v>
                </c:pt>
                <c:pt idx="3">
                  <c:v>0</c:v>
                </c:pt>
                <c:pt idx="4">
                  <c:v>36.827674999999999</c:v>
                </c:pt>
                <c:pt idx="5">
                  <c:v>13.6778625</c:v>
                </c:pt>
                <c:pt idx="6">
                  <c:v>30.37105</c:v>
                </c:pt>
                <c:pt idx="7">
                  <c:v>30.148787499999997</c:v>
                </c:pt>
              </c:numCache>
            </c:numRef>
          </c:val>
        </c:ser>
        <c:gapWidth val="0"/>
        <c:overlap val="100"/>
        <c:axId val="80011648"/>
        <c:axId val="80013184"/>
      </c:barChart>
      <c:catAx>
        <c:axId val="80011648"/>
        <c:scaling>
          <c:orientation val="minMax"/>
        </c:scaling>
        <c:axPos val="b"/>
        <c:numFmt formatCode="General" sourceLinked="1"/>
        <c:tickLblPos val="nextTo"/>
        <c:crossAx val="80013184"/>
        <c:crosses val="autoZero"/>
        <c:auto val="1"/>
        <c:lblAlgn val="ctr"/>
        <c:lblOffset val="100"/>
      </c:catAx>
      <c:valAx>
        <c:axId val="8001318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0011648"/>
        <c:crosses val="autoZero"/>
        <c:crossBetween val="between"/>
        <c:majorUnit val="60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médian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(PV!$Z$15:$Z$22,PV!$AB$15:$AB$22,PV!$AA$15:$AA$22,PV!$Y$15:$Y$22)</c:f>
                <c:numCache>
                  <c:formatCode>General</c:formatCode>
                  <c:ptCount val="32"/>
                  <c:pt idx="0">
                    <c:v>65.861189576058905</c:v>
                  </c:pt>
                  <c:pt idx="1">
                    <c:v>35.637853755432182</c:v>
                  </c:pt>
                  <c:pt idx="2">
                    <c:v>22.218072882340628</c:v>
                  </c:pt>
                  <c:pt idx="3">
                    <c:v>32.131382273607194</c:v>
                  </c:pt>
                  <c:pt idx="4">
                    <c:v>46.721727013510531</c:v>
                  </c:pt>
                  <c:pt idx="5">
                    <c:v>29.020687604728629</c:v>
                  </c:pt>
                  <c:pt idx="6">
                    <c:v>201.24510712632431</c:v>
                  </c:pt>
                  <c:pt idx="7">
                    <c:v>216.01177879061464</c:v>
                  </c:pt>
                  <c:pt idx="8">
                    <c:v>244.48202805450299</c:v>
                  </c:pt>
                  <c:pt idx="9">
                    <c:v>131.86956774660143</c:v>
                  </c:pt>
                  <c:pt idx="10">
                    <c:v>180.54770694829031</c:v>
                  </c:pt>
                  <c:pt idx="11">
                    <c:v>190.0961262367392</c:v>
                  </c:pt>
                  <c:pt idx="12">
                    <c:v>143.37890841801962</c:v>
                  </c:pt>
                  <c:pt idx="13">
                    <c:v>111.84458319501093</c:v>
                  </c:pt>
                  <c:pt idx="14">
                    <c:v>191.36673679438314</c:v>
                  </c:pt>
                  <c:pt idx="15">
                    <c:v>213.0513486914025</c:v>
                  </c:pt>
                  <c:pt idx="16">
                    <c:v>138.82019986478917</c:v>
                  </c:pt>
                  <c:pt idx="17">
                    <c:v>168.52572069139342</c:v>
                  </c:pt>
                  <c:pt idx="18">
                    <c:v>115.63127407039524</c:v>
                  </c:pt>
                  <c:pt idx="19">
                    <c:v>211.26007459151083</c:v>
                  </c:pt>
                  <c:pt idx="20">
                    <c:v>313.71971590486396</c:v>
                  </c:pt>
                  <c:pt idx="21">
                    <c:v>137.86472277329372</c:v>
                  </c:pt>
                  <c:pt idx="22">
                    <c:v>381.75291978785646</c:v>
                  </c:pt>
                  <c:pt idx="23">
                    <c:v>210.97664788443672</c:v>
                  </c:pt>
                  <c:pt idx="24">
                    <c:v>200.44468840181341</c:v>
                  </c:pt>
                  <c:pt idx="25">
                    <c:v>179.5203563968642</c:v>
                  </c:pt>
                  <c:pt idx="26">
                    <c:v>55.978059933098535</c:v>
                  </c:pt>
                  <c:pt idx="27">
                    <c:v>38.385645170102322</c:v>
                  </c:pt>
                  <c:pt idx="28">
                    <c:v>0</c:v>
                  </c:pt>
                  <c:pt idx="29">
                    <c:v>58.846079376017663</c:v>
                  </c:pt>
                  <c:pt idx="30">
                    <c:v>64.512651827678624</c:v>
                  </c:pt>
                  <c:pt idx="31">
                    <c:v>85.387694125353917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(PV!$O$15:$O$22,PV!$Q$15:$Q$22,PV!$P$15:$P$22,PV!$N$15:$N$22)</c:f>
              <c:numCache>
                <c:formatCode>General</c:formatCode>
                <c:ptCount val="32"/>
                <c:pt idx="0">
                  <c:v>63.439025000000008</c:v>
                </c:pt>
                <c:pt idx="1">
                  <c:v>32.889074999999998</c:v>
                </c:pt>
                <c:pt idx="2">
                  <c:v>7.8552749999999998</c:v>
                </c:pt>
                <c:pt idx="3">
                  <c:v>17.2608125</c:v>
                </c:pt>
                <c:pt idx="4">
                  <c:v>16.518625</c:v>
                </c:pt>
                <c:pt idx="5">
                  <c:v>10.260362499999999</c:v>
                </c:pt>
                <c:pt idx="6">
                  <c:v>449.42750000000001</c:v>
                </c:pt>
                <c:pt idx="7">
                  <c:v>1004.9150000000001</c:v>
                </c:pt>
                <c:pt idx="8">
                  <c:v>572.80975000000001</c:v>
                </c:pt>
                <c:pt idx="9">
                  <c:v>275.74741250000005</c:v>
                </c:pt>
                <c:pt idx="10">
                  <c:v>286.84699999999998</c:v>
                </c:pt>
                <c:pt idx="11">
                  <c:v>320.69524999999999</c:v>
                </c:pt>
                <c:pt idx="12">
                  <c:v>331.762</c:v>
                </c:pt>
                <c:pt idx="13">
                  <c:v>128.41714999999999</c:v>
                </c:pt>
                <c:pt idx="14">
                  <c:v>206.420175</c:v>
                </c:pt>
                <c:pt idx="15">
                  <c:v>206.47466249999997</c:v>
                </c:pt>
                <c:pt idx="16">
                  <c:v>158.27224999999999</c:v>
                </c:pt>
                <c:pt idx="17">
                  <c:v>196.61337499999999</c:v>
                </c:pt>
                <c:pt idx="18">
                  <c:v>105.874</c:v>
                </c:pt>
                <c:pt idx="19">
                  <c:v>212.15587500000001</c:v>
                </c:pt>
                <c:pt idx="20">
                  <c:v>412.19600000000003</c:v>
                </c:pt>
                <c:pt idx="21">
                  <c:v>202.55825000000002</c:v>
                </c:pt>
                <c:pt idx="22">
                  <c:v>439.12562500000001</c:v>
                </c:pt>
                <c:pt idx="23">
                  <c:v>464.83362499999998</c:v>
                </c:pt>
                <c:pt idx="24">
                  <c:v>525.80674999999997</c:v>
                </c:pt>
                <c:pt idx="25">
                  <c:v>149.19250000000002</c:v>
                </c:pt>
                <c:pt idx="26">
                  <c:v>40.201675000000002</c:v>
                </c:pt>
                <c:pt idx="27">
                  <c:v>13.571375</c:v>
                </c:pt>
                <c:pt idx="28">
                  <c:v>0</c:v>
                </c:pt>
                <c:pt idx="29">
                  <c:v>42.576250000000002</c:v>
                </c:pt>
                <c:pt idx="30">
                  <c:v>59.884124999999997</c:v>
                </c:pt>
                <c:pt idx="31">
                  <c:v>70.285925000000006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(PV!$AD$15:$AD$22,PV!$AF$15:$AF$22,PV!$AE$15:$AE$22,PV!$AC$15:$AC$22)</c:f>
                <c:numCache>
                  <c:formatCode>General</c:formatCode>
                  <c:ptCount val="32"/>
                  <c:pt idx="0">
                    <c:v>36.469739076348823</c:v>
                  </c:pt>
                  <c:pt idx="1">
                    <c:v>27.058289510240662</c:v>
                  </c:pt>
                  <c:pt idx="2">
                    <c:v>22.218072882340628</c:v>
                  </c:pt>
                  <c:pt idx="3">
                    <c:v>0</c:v>
                  </c:pt>
                  <c:pt idx="4">
                    <c:v>0</c:v>
                  </c:pt>
                  <c:pt idx="5">
                    <c:v>29.020687604728629</c:v>
                  </c:pt>
                  <c:pt idx="6">
                    <c:v>153.22089092641949</c:v>
                  </c:pt>
                  <c:pt idx="7">
                    <c:v>194.0296997274086</c:v>
                  </c:pt>
                  <c:pt idx="8">
                    <c:v>46.875563386084842</c:v>
                  </c:pt>
                  <c:pt idx="9">
                    <c:v>111.77380821774375</c:v>
                  </c:pt>
                  <c:pt idx="10">
                    <c:v>84.950770661063288</c:v>
                  </c:pt>
                  <c:pt idx="11">
                    <c:v>64.017608135272056</c:v>
                  </c:pt>
                  <c:pt idx="12">
                    <c:v>77.535045381206274</c:v>
                  </c:pt>
                  <c:pt idx="13">
                    <c:v>35.784199322117018</c:v>
                  </c:pt>
                  <c:pt idx="14">
                    <c:v>112.07589728887167</c:v>
                  </c:pt>
                  <c:pt idx="15">
                    <c:v>108.15008875623793</c:v>
                  </c:pt>
                  <c:pt idx="16">
                    <c:v>39.645355900786157</c:v>
                  </c:pt>
                  <c:pt idx="17">
                    <c:v>0</c:v>
                  </c:pt>
                  <c:pt idx="18">
                    <c:v>48.183072965763678</c:v>
                  </c:pt>
                  <c:pt idx="19">
                    <c:v>85.090401620864384</c:v>
                  </c:pt>
                  <c:pt idx="20">
                    <c:v>141.87537295098872</c:v>
                  </c:pt>
                  <c:pt idx="21">
                    <c:v>0</c:v>
                  </c:pt>
                  <c:pt idx="22">
                    <c:v>327.47682710155232</c:v>
                  </c:pt>
                  <c:pt idx="23">
                    <c:v>198.329234364721</c:v>
                  </c:pt>
                  <c:pt idx="24">
                    <c:v>95.433187348157745</c:v>
                  </c:pt>
                  <c:pt idx="25">
                    <c:v>29.886822701004036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50.993558215019391</c:v>
                  </c:pt>
                  <c:pt idx="30">
                    <c:v>51.477722435465779</c:v>
                  </c:pt>
                  <c:pt idx="31">
                    <c:v>47.861340684075529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(PV!$S$15:$S$22,PV!$U$15:$U$22,PV!$T$15:$T$22,PV!$R$15:$R$22)</c:f>
              <c:numCache>
                <c:formatCode>General</c:formatCode>
                <c:ptCount val="32"/>
                <c:pt idx="0">
                  <c:v>19.422362499999998</c:v>
                </c:pt>
                <c:pt idx="1">
                  <c:v>9.5665499999999994</c:v>
                </c:pt>
                <c:pt idx="2">
                  <c:v>7.8552749999999998</c:v>
                </c:pt>
                <c:pt idx="3">
                  <c:v>0</c:v>
                </c:pt>
                <c:pt idx="4">
                  <c:v>0</c:v>
                </c:pt>
                <c:pt idx="5">
                  <c:v>10.260362499999999</c:v>
                </c:pt>
                <c:pt idx="6">
                  <c:v>260.33150000000001</c:v>
                </c:pt>
                <c:pt idx="7">
                  <c:v>400.34376250000003</c:v>
                </c:pt>
                <c:pt idx="8">
                  <c:v>25.289950000000001</c:v>
                </c:pt>
                <c:pt idx="9">
                  <c:v>65.379837500000008</c:v>
                </c:pt>
                <c:pt idx="10">
                  <c:v>53.677099999999996</c:v>
                </c:pt>
                <c:pt idx="11">
                  <c:v>69.1876125</c:v>
                </c:pt>
                <c:pt idx="12">
                  <c:v>62.112299999999998</c:v>
                </c:pt>
                <c:pt idx="13">
                  <c:v>12.651624999999999</c:v>
                </c:pt>
                <c:pt idx="14">
                  <c:v>48.033549999999998</c:v>
                </c:pt>
                <c:pt idx="15">
                  <c:v>50.751375000000003</c:v>
                </c:pt>
                <c:pt idx="16">
                  <c:v>14.01675</c:v>
                </c:pt>
                <c:pt idx="17">
                  <c:v>0</c:v>
                </c:pt>
                <c:pt idx="18">
                  <c:v>25.877187499999998</c:v>
                </c:pt>
                <c:pt idx="19">
                  <c:v>30.084</c:v>
                </c:pt>
                <c:pt idx="20">
                  <c:v>74.828625000000002</c:v>
                </c:pt>
                <c:pt idx="21">
                  <c:v>0</c:v>
                </c:pt>
                <c:pt idx="22">
                  <c:v>198.37975000000003</c:v>
                </c:pt>
                <c:pt idx="23">
                  <c:v>155.099625</c:v>
                </c:pt>
                <c:pt idx="24">
                  <c:v>216.91299999999998</c:v>
                </c:pt>
                <c:pt idx="25">
                  <c:v>10.566587500000001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27.538499999999999</c:v>
                </c:pt>
                <c:pt idx="30">
                  <c:v>27.797499999999999</c:v>
                </c:pt>
                <c:pt idx="31">
                  <c:v>25.61205</c:v>
                </c:pt>
              </c:numCache>
            </c:numRef>
          </c:val>
        </c:ser>
        <c:gapWidth val="0"/>
        <c:overlap val="100"/>
        <c:axId val="80046336"/>
        <c:axId val="80064512"/>
      </c:barChart>
      <c:catAx>
        <c:axId val="80046336"/>
        <c:scaling>
          <c:orientation val="minMax"/>
        </c:scaling>
        <c:axPos val="b"/>
        <c:numFmt formatCode="General" sourceLinked="1"/>
        <c:tickLblPos val="nextTo"/>
        <c:crossAx val="80064512"/>
        <c:crosses val="autoZero"/>
        <c:auto val="1"/>
        <c:lblAlgn val="ctr"/>
        <c:lblOffset val="100"/>
      </c:catAx>
      <c:valAx>
        <c:axId val="8006451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004633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PV!$AB$15:$AB$22</c:f>
                <c:numCache>
                  <c:formatCode>General</c:formatCode>
                  <c:ptCount val="8"/>
                  <c:pt idx="0">
                    <c:v>244.48202805450299</c:v>
                  </c:pt>
                  <c:pt idx="1">
                    <c:v>131.86956774660143</c:v>
                  </c:pt>
                  <c:pt idx="2">
                    <c:v>180.54770694829031</c:v>
                  </c:pt>
                  <c:pt idx="3">
                    <c:v>190.0961262367392</c:v>
                  </c:pt>
                  <c:pt idx="4">
                    <c:v>143.37890841801962</c:v>
                  </c:pt>
                  <c:pt idx="5">
                    <c:v>111.84458319501093</c:v>
                  </c:pt>
                  <c:pt idx="6">
                    <c:v>191.36673679438314</c:v>
                  </c:pt>
                  <c:pt idx="7">
                    <c:v>213.0513486914025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PV!$Q$15:$Q$22</c:f>
              <c:numCache>
                <c:formatCode>General</c:formatCode>
                <c:ptCount val="8"/>
                <c:pt idx="0">
                  <c:v>572.80975000000001</c:v>
                </c:pt>
                <c:pt idx="1">
                  <c:v>275.74741250000005</c:v>
                </c:pt>
                <c:pt idx="2">
                  <c:v>286.84699999999998</c:v>
                </c:pt>
                <c:pt idx="3">
                  <c:v>320.69524999999999</c:v>
                </c:pt>
                <c:pt idx="4">
                  <c:v>331.762</c:v>
                </c:pt>
                <c:pt idx="5">
                  <c:v>128.41714999999999</c:v>
                </c:pt>
                <c:pt idx="6">
                  <c:v>206.420175</c:v>
                </c:pt>
                <c:pt idx="7">
                  <c:v>206.47466249999997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PV!$AF$15:$AF$22</c:f>
                <c:numCache>
                  <c:formatCode>General</c:formatCode>
                  <c:ptCount val="8"/>
                  <c:pt idx="0">
                    <c:v>46.875563386084842</c:v>
                  </c:pt>
                  <c:pt idx="1">
                    <c:v>111.77380821774375</c:v>
                  </c:pt>
                  <c:pt idx="2">
                    <c:v>84.950770661063288</c:v>
                  </c:pt>
                  <c:pt idx="3">
                    <c:v>64.017608135272056</c:v>
                  </c:pt>
                  <c:pt idx="4">
                    <c:v>77.535045381206274</c:v>
                  </c:pt>
                  <c:pt idx="5">
                    <c:v>35.784199322117018</c:v>
                  </c:pt>
                  <c:pt idx="6">
                    <c:v>112.07589728887167</c:v>
                  </c:pt>
                  <c:pt idx="7">
                    <c:v>108.15008875623793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PV!$U$15:$U$22</c:f>
              <c:numCache>
                <c:formatCode>General</c:formatCode>
                <c:ptCount val="8"/>
                <c:pt idx="0">
                  <c:v>25.289950000000001</c:v>
                </c:pt>
                <c:pt idx="1">
                  <c:v>65.379837500000008</c:v>
                </c:pt>
                <c:pt idx="2">
                  <c:v>53.677099999999996</c:v>
                </c:pt>
                <c:pt idx="3">
                  <c:v>69.1876125</c:v>
                </c:pt>
                <c:pt idx="4">
                  <c:v>62.112299999999998</c:v>
                </c:pt>
                <c:pt idx="5">
                  <c:v>12.651624999999999</c:v>
                </c:pt>
                <c:pt idx="6">
                  <c:v>48.033549999999998</c:v>
                </c:pt>
                <c:pt idx="7">
                  <c:v>50.751375000000003</c:v>
                </c:pt>
              </c:numCache>
            </c:numRef>
          </c:val>
        </c:ser>
        <c:gapWidth val="0"/>
        <c:overlap val="100"/>
        <c:axId val="80106240"/>
        <c:axId val="80107776"/>
      </c:barChart>
      <c:catAx>
        <c:axId val="80106240"/>
        <c:scaling>
          <c:orientation val="minMax"/>
        </c:scaling>
        <c:axPos val="b"/>
        <c:numFmt formatCode="General" sourceLinked="1"/>
        <c:tickLblPos val="nextTo"/>
        <c:crossAx val="80107776"/>
        <c:crosses val="autoZero"/>
        <c:auto val="1"/>
        <c:lblAlgn val="ctr"/>
        <c:lblOffset val="100"/>
      </c:catAx>
      <c:valAx>
        <c:axId val="8010777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0106240"/>
        <c:crosses val="autoZero"/>
        <c:crossBetween val="between"/>
        <c:majorUnit val="60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PV!$AA$15:$AA$22</c:f>
                <c:numCache>
                  <c:formatCode>General</c:formatCode>
                  <c:ptCount val="8"/>
                  <c:pt idx="0">
                    <c:v>138.82019986478917</c:v>
                  </c:pt>
                  <c:pt idx="1">
                    <c:v>168.52572069139342</c:v>
                  </c:pt>
                  <c:pt idx="2">
                    <c:v>115.63127407039524</c:v>
                  </c:pt>
                  <c:pt idx="3">
                    <c:v>211.26007459151083</c:v>
                  </c:pt>
                  <c:pt idx="4">
                    <c:v>313.71971590486396</c:v>
                  </c:pt>
                  <c:pt idx="5">
                    <c:v>137.86472277329372</c:v>
                  </c:pt>
                  <c:pt idx="6">
                    <c:v>381.75291978785646</c:v>
                  </c:pt>
                  <c:pt idx="7">
                    <c:v>210.97664788443672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PV!$P$15:$P$22</c:f>
              <c:numCache>
                <c:formatCode>General</c:formatCode>
                <c:ptCount val="8"/>
                <c:pt idx="0">
                  <c:v>158.27224999999999</c:v>
                </c:pt>
                <c:pt idx="1">
                  <c:v>196.61337499999999</c:v>
                </c:pt>
                <c:pt idx="2">
                  <c:v>105.874</c:v>
                </c:pt>
                <c:pt idx="3">
                  <c:v>212.15587500000001</c:v>
                </c:pt>
                <c:pt idx="4">
                  <c:v>412.19600000000003</c:v>
                </c:pt>
                <c:pt idx="5">
                  <c:v>202.55825000000002</c:v>
                </c:pt>
                <c:pt idx="6">
                  <c:v>439.12562500000001</c:v>
                </c:pt>
                <c:pt idx="7">
                  <c:v>464.83362499999998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PV!$AE$15:$AE$22</c:f>
                <c:numCache>
                  <c:formatCode>General</c:formatCode>
                  <c:ptCount val="8"/>
                  <c:pt idx="0">
                    <c:v>39.645355900786157</c:v>
                  </c:pt>
                  <c:pt idx="1">
                    <c:v>0</c:v>
                  </c:pt>
                  <c:pt idx="2">
                    <c:v>48.183072965763678</c:v>
                  </c:pt>
                  <c:pt idx="3">
                    <c:v>85.090401620864384</c:v>
                  </c:pt>
                  <c:pt idx="4">
                    <c:v>141.87537295098872</c:v>
                  </c:pt>
                  <c:pt idx="5">
                    <c:v>0</c:v>
                  </c:pt>
                  <c:pt idx="6">
                    <c:v>327.47682710155232</c:v>
                  </c:pt>
                  <c:pt idx="7">
                    <c:v>198.329234364721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PV!$T$15:$T$22</c:f>
              <c:numCache>
                <c:formatCode>General</c:formatCode>
                <c:ptCount val="8"/>
                <c:pt idx="0">
                  <c:v>14.01675</c:v>
                </c:pt>
                <c:pt idx="1">
                  <c:v>0</c:v>
                </c:pt>
                <c:pt idx="2">
                  <c:v>25.877187499999998</c:v>
                </c:pt>
                <c:pt idx="3">
                  <c:v>30.084</c:v>
                </c:pt>
                <c:pt idx="4">
                  <c:v>74.828625000000002</c:v>
                </c:pt>
                <c:pt idx="5">
                  <c:v>0</c:v>
                </c:pt>
                <c:pt idx="6">
                  <c:v>198.37975000000003</c:v>
                </c:pt>
                <c:pt idx="7">
                  <c:v>155.099625</c:v>
                </c:pt>
              </c:numCache>
            </c:numRef>
          </c:val>
        </c:ser>
        <c:gapWidth val="0"/>
        <c:overlap val="100"/>
        <c:axId val="80132736"/>
        <c:axId val="80142720"/>
      </c:barChart>
      <c:catAx>
        <c:axId val="80132736"/>
        <c:scaling>
          <c:orientation val="minMax"/>
        </c:scaling>
        <c:axPos val="b"/>
        <c:numFmt formatCode="General" sourceLinked="1"/>
        <c:tickLblPos val="nextTo"/>
        <c:crossAx val="80142720"/>
        <c:crosses val="autoZero"/>
        <c:auto val="1"/>
        <c:lblAlgn val="ctr"/>
        <c:lblOffset val="100"/>
      </c:catAx>
      <c:valAx>
        <c:axId val="80142720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0132736"/>
        <c:crosses val="autoZero"/>
        <c:crossBetween val="between"/>
        <c:majorUnit val="60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'VIP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%'!$Z$27:$Z$34,'PV %'!#REF!,'PV %'!#REF!,'PV %'!$Y$27:$Y$34)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%'!$O$31:$O$38,'VIP %'!$Q$31:$Q$38,'VIP %'!$P$31:$P$38,'VIP %'!$N$31:$N$38)</c:f>
              <c:numCache>
                <c:formatCode>General</c:formatCode>
                <c:ptCount val="3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19</c:v>
                </c:pt>
                <c:pt idx="8">
                  <c:v>17</c:v>
                </c:pt>
                <c:pt idx="9">
                  <c:v>14</c:v>
                </c:pt>
                <c:pt idx="10">
                  <c:v>7</c:v>
                </c:pt>
                <c:pt idx="11">
                  <c:v>6</c:v>
                </c:pt>
                <c:pt idx="12">
                  <c:v>12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7</c:v>
                </c:pt>
                <c:pt idx="24">
                  <c:v>11</c:v>
                </c:pt>
                <c:pt idx="25">
                  <c:v>8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</c:ser>
        <c:ser>
          <c:idx val="4"/>
          <c:order val="1"/>
          <c:tx>
            <c:strRef>
              <c:f>'VIP %'!$R$1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%'!#REF!,'PV %'!#REF!,'PV %'!#REF!,'PV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%'!$S$31:$S$38,'VIP %'!$U$31:$U$38,'VIP %'!$T$31:$T$38,'VIP %'!$R$31:$R$38)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gapWidth val="0"/>
        <c:overlap val="100"/>
        <c:axId val="69921408"/>
        <c:axId val="69030272"/>
      </c:barChart>
      <c:catAx>
        <c:axId val="69921408"/>
        <c:scaling>
          <c:orientation val="minMax"/>
        </c:scaling>
        <c:axPos val="b"/>
        <c:numFmt formatCode="General" sourceLinked="1"/>
        <c:tickLblPos val="nextTo"/>
        <c:crossAx val="69030272"/>
        <c:crosses val="autoZero"/>
        <c:auto val="1"/>
        <c:lblAlgn val="ctr"/>
        <c:lblOffset val="100"/>
      </c:catAx>
      <c:valAx>
        <c:axId val="6903027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6992140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PV!$Y$15:$Y$22</c:f>
                <c:numCache>
                  <c:formatCode>General</c:formatCode>
                  <c:ptCount val="8"/>
                  <c:pt idx="0">
                    <c:v>200.44468840181341</c:v>
                  </c:pt>
                  <c:pt idx="1">
                    <c:v>179.5203563968642</c:v>
                  </c:pt>
                  <c:pt idx="2">
                    <c:v>55.978059933098535</c:v>
                  </c:pt>
                  <c:pt idx="3">
                    <c:v>38.385645170102322</c:v>
                  </c:pt>
                  <c:pt idx="4">
                    <c:v>0</c:v>
                  </c:pt>
                  <c:pt idx="5">
                    <c:v>58.846079376017663</c:v>
                  </c:pt>
                  <c:pt idx="6">
                    <c:v>64.512651827678624</c:v>
                  </c:pt>
                  <c:pt idx="7">
                    <c:v>85.387694125353917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PV!$N$15:$N$22</c:f>
              <c:numCache>
                <c:formatCode>General</c:formatCode>
                <c:ptCount val="8"/>
                <c:pt idx="0">
                  <c:v>525.80674999999997</c:v>
                </c:pt>
                <c:pt idx="1">
                  <c:v>149.19250000000002</c:v>
                </c:pt>
                <c:pt idx="2">
                  <c:v>40.201675000000002</c:v>
                </c:pt>
                <c:pt idx="3">
                  <c:v>13.571375</c:v>
                </c:pt>
                <c:pt idx="4">
                  <c:v>0</c:v>
                </c:pt>
                <c:pt idx="5">
                  <c:v>42.576250000000002</c:v>
                </c:pt>
                <c:pt idx="6">
                  <c:v>59.884124999999997</c:v>
                </c:pt>
                <c:pt idx="7">
                  <c:v>70.285925000000006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PV!$AC$15:$AC$22</c:f>
                <c:numCache>
                  <c:formatCode>General</c:formatCode>
                  <c:ptCount val="8"/>
                  <c:pt idx="0">
                    <c:v>95.433187348157745</c:v>
                  </c:pt>
                  <c:pt idx="1">
                    <c:v>29.886822701004036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50.993558215019391</c:v>
                  </c:pt>
                  <c:pt idx="6">
                    <c:v>51.477722435465779</c:v>
                  </c:pt>
                  <c:pt idx="7">
                    <c:v>47.861340684075529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PV!$R$15:$R$22</c:f>
              <c:numCache>
                <c:formatCode>General</c:formatCode>
                <c:ptCount val="8"/>
                <c:pt idx="0">
                  <c:v>216.91299999999998</c:v>
                </c:pt>
                <c:pt idx="1">
                  <c:v>10.566587500000001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27.538499999999999</c:v>
                </c:pt>
                <c:pt idx="6">
                  <c:v>27.797499999999999</c:v>
                </c:pt>
                <c:pt idx="7">
                  <c:v>25.61205</c:v>
                </c:pt>
              </c:numCache>
            </c:numRef>
          </c:val>
        </c:ser>
        <c:gapWidth val="0"/>
        <c:overlap val="100"/>
        <c:axId val="81232640"/>
        <c:axId val="81234176"/>
      </c:barChart>
      <c:catAx>
        <c:axId val="81232640"/>
        <c:scaling>
          <c:orientation val="minMax"/>
        </c:scaling>
        <c:axPos val="b"/>
        <c:numFmt formatCode="General" sourceLinked="1"/>
        <c:tickLblPos val="nextTo"/>
        <c:crossAx val="81234176"/>
        <c:crosses val="autoZero"/>
        <c:auto val="1"/>
        <c:lblAlgn val="ctr"/>
        <c:lblOffset val="100"/>
      </c:catAx>
      <c:valAx>
        <c:axId val="8123417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232640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rostral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(PV!$Z$27:$Z$34,PV!$AB$27:$AB$34,PV!$AA$27:$AA$34,PV!$Y$27:$Y$34)</c:f>
                <c:numCache>
                  <c:formatCode>General</c:formatCode>
                  <c:ptCount val="32"/>
                  <c:pt idx="0">
                    <c:v>124.13934607292769</c:v>
                  </c:pt>
                  <c:pt idx="1">
                    <c:v>51.688483148369578</c:v>
                  </c:pt>
                  <c:pt idx="2">
                    <c:v>69.69511092144613</c:v>
                  </c:pt>
                  <c:pt idx="3">
                    <c:v>68.406040749315139</c:v>
                  </c:pt>
                  <c:pt idx="4">
                    <c:v>39.295944430743837</c:v>
                  </c:pt>
                  <c:pt idx="5">
                    <c:v>76.044679899882112</c:v>
                  </c:pt>
                  <c:pt idx="6">
                    <c:v>154.66480156108102</c:v>
                  </c:pt>
                  <c:pt idx="7">
                    <c:v>269.8314173774591</c:v>
                  </c:pt>
                  <c:pt idx="8">
                    <c:v>216.71466030358889</c:v>
                  </c:pt>
                  <c:pt idx="9">
                    <c:v>472.83961126965971</c:v>
                  </c:pt>
                  <c:pt idx="10">
                    <c:v>214.82464780689648</c:v>
                  </c:pt>
                  <c:pt idx="11">
                    <c:v>351.49687906158465</c:v>
                  </c:pt>
                  <c:pt idx="12">
                    <c:v>170.13263175025497</c:v>
                  </c:pt>
                  <c:pt idx="13">
                    <c:v>226.47133423696573</c:v>
                  </c:pt>
                  <c:pt idx="14">
                    <c:v>168.33923275163966</c:v>
                  </c:pt>
                  <c:pt idx="15">
                    <c:v>185.33256468416636</c:v>
                  </c:pt>
                  <c:pt idx="16">
                    <c:v>173.94501310800152</c:v>
                  </c:pt>
                  <c:pt idx="17">
                    <c:v>161.49425414142891</c:v>
                  </c:pt>
                  <c:pt idx="18">
                    <c:v>188.14110120180698</c:v>
                  </c:pt>
                  <c:pt idx="19">
                    <c:v>166.7774377888409</c:v>
                  </c:pt>
                  <c:pt idx="20">
                    <c:v>160.77295345033272</c:v>
                  </c:pt>
                  <c:pt idx="21">
                    <c:v>361.01550012309025</c:v>
                  </c:pt>
                  <c:pt idx="22">
                    <c:v>265.33006838245694</c:v>
                  </c:pt>
                  <c:pt idx="23">
                    <c:v>241.02438787092399</c:v>
                  </c:pt>
                  <c:pt idx="24">
                    <c:v>118.4407263877922</c:v>
                  </c:pt>
                  <c:pt idx="25">
                    <c:v>131.06316111428055</c:v>
                  </c:pt>
                  <c:pt idx="26">
                    <c:v>72.350912479742973</c:v>
                  </c:pt>
                  <c:pt idx="27">
                    <c:v>33.332412624369844</c:v>
                  </c:pt>
                  <c:pt idx="28">
                    <c:v>60.229879928481388</c:v>
                  </c:pt>
                  <c:pt idx="29">
                    <c:v>35.88637625199847</c:v>
                  </c:pt>
                  <c:pt idx="30">
                    <c:v>78.993653837905583</c:v>
                  </c:pt>
                  <c:pt idx="31">
                    <c:v>72.412067730414293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(PV!$O$27:$O$34,PV!$Q$27:$Q$34,PV!$P$27:$P$34,PV!$N$27:$N$34)</c:f>
              <c:numCache>
                <c:formatCode>General</c:formatCode>
                <c:ptCount val="32"/>
                <c:pt idx="0">
                  <c:v>110.2617375</c:v>
                </c:pt>
                <c:pt idx="1">
                  <c:v>44.884824999999999</c:v>
                </c:pt>
                <c:pt idx="2">
                  <c:v>34.997687499999998</c:v>
                </c:pt>
                <c:pt idx="3">
                  <c:v>42.789337500000002</c:v>
                </c:pt>
                <c:pt idx="4">
                  <c:v>21.017612499999998</c:v>
                </c:pt>
                <c:pt idx="5">
                  <c:v>63.391387500000008</c:v>
                </c:pt>
                <c:pt idx="6">
                  <c:v>177.41875000000002</c:v>
                </c:pt>
                <c:pt idx="7">
                  <c:v>586.13075000000003</c:v>
                </c:pt>
                <c:pt idx="8">
                  <c:v>755.90625</c:v>
                </c:pt>
                <c:pt idx="9">
                  <c:v>637.70074999999997</c:v>
                </c:pt>
                <c:pt idx="10">
                  <c:v>406.42425000000003</c:v>
                </c:pt>
                <c:pt idx="11">
                  <c:v>393.86279999999999</c:v>
                </c:pt>
                <c:pt idx="12">
                  <c:v>237.77437500000002</c:v>
                </c:pt>
                <c:pt idx="13">
                  <c:v>275.23874999999998</c:v>
                </c:pt>
                <c:pt idx="14">
                  <c:v>207.26862500000001</c:v>
                </c:pt>
                <c:pt idx="15">
                  <c:v>151.489125</c:v>
                </c:pt>
                <c:pt idx="16">
                  <c:v>268.48450000000003</c:v>
                </c:pt>
                <c:pt idx="17">
                  <c:v>163.120125</c:v>
                </c:pt>
                <c:pt idx="18">
                  <c:v>231.34449999999998</c:v>
                </c:pt>
                <c:pt idx="19">
                  <c:v>301.91437500000001</c:v>
                </c:pt>
                <c:pt idx="20">
                  <c:v>189.43200000000002</c:v>
                </c:pt>
                <c:pt idx="21">
                  <c:v>384.16362500000002</c:v>
                </c:pt>
                <c:pt idx="22">
                  <c:v>380.96012500000001</c:v>
                </c:pt>
                <c:pt idx="23">
                  <c:v>448.77062499999994</c:v>
                </c:pt>
                <c:pt idx="24">
                  <c:v>431.40787499999999</c:v>
                </c:pt>
                <c:pt idx="25">
                  <c:v>242.90187499999999</c:v>
                </c:pt>
                <c:pt idx="26">
                  <c:v>87.481349999999992</c:v>
                </c:pt>
                <c:pt idx="27">
                  <c:v>11.7847875</c:v>
                </c:pt>
                <c:pt idx="28">
                  <c:v>40.954974999999997</c:v>
                </c:pt>
                <c:pt idx="29">
                  <c:v>12.687749999999999</c:v>
                </c:pt>
                <c:pt idx="30">
                  <c:v>37.1828</c:v>
                </c:pt>
                <c:pt idx="31">
                  <c:v>49.108237500000001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(PV!$AD$27:$AD$34,PV!$AF$27:$AF$34,PV!$AE$27:$AE$34,PV!$AC$27:$AC$34)</c:f>
                <c:numCache>
                  <c:formatCode>General</c:formatCode>
                  <c:ptCount val="32"/>
                  <c:pt idx="0">
                    <c:v>36.109377683601316</c:v>
                  </c:pt>
                  <c:pt idx="1">
                    <c:v>32.560789482432483</c:v>
                  </c:pt>
                  <c:pt idx="2">
                    <c:v>43.052011421958305</c:v>
                  </c:pt>
                  <c:pt idx="3">
                    <c:v>0</c:v>
                  </c:pt>
                  <c:pt idx="4">
                    <c:v>26.122716528052745</c:v>
                  </c:pt>
                  <c:pt idx="5">
                    <c:v>26.678537813404429</c:v>
                  </c:pt>
                  <c:pt idx="6">
                    <c:v>66.867649212753321</c:v>
                  </c:pt>
                  <c:pt idx="7">
                    <c:v>137.7160015383626</c:v>
                  </c:pt>
                  <c:pt idx="8">
                    <c:v>152.37077083636433</c:v>
                  </c:pt>
                  <c:pt idx="9">
                    <c:v>94.574262462948724</c:v>
                  </c:pt>
                  <c:pt idx="10">
                    <c:v>134.9407377390296</c:v>
                  </c:pt>
                  <c:pt idx="11">
                    <c:v>44.93380751728035</c:v>
                  </c:pt>
                  <c:pt idx="12">
                    <c:v>65.14393518943811</c:v>
                  </c:pt>
                  <c:pt idx="13">
                    <c:v>52.00211835640517</c:v>
                  </c:pt>
                  <c:pt idx="14">
                    <c:v>0</c:v>
                  </c:pt>
                  <c:pt idx="15">
                    <c:v>44.232357590343298</c:v>
                  </c:pt>
                  <c:pt idx="16">
                    <c:v>75.202220392751713</c:v>
                  </c:pt>
                  <c:pt idx="17">
                    <c:v>94.489947121751683</c:v>
                  </c:pt>
                  <c:pt idx="18">
                    <c:v>62.03589212705819</c:v>
                  </c:pt>
                  <c:pt idx="19">
                    <c:v>87.17865049005897</c:v>
                  </c:pt>
                  <c:pt idx="20">
                    <c:v>73.379124528029095</c:v>
                  </c:pt>
                  <c:pt idx="21">
                    <c:v>191.70344553632833</c:v>
                  </c:pt>
                  <c:pt idx="22">
                    <c:v>155.62210339036952</c:v>
                  </c:pt>
                  <c:pt idx="23">
                    <c:v>71.106304745078688</c:v>
                  </c:pt>
                  <c:pt idx="24">
                    <c:v>140.77709305747968</c:v>
                  </c:pt>
                  <c:pt idx="25">
                    <c:v>55.446414461672234</c:v>
                  </c:pt>
                  <c:pt idx="26">
                    <c:v>84.083686311375658</c:v>
                  </c:pt>
                  <c:pt idx="27">
                    <c:v>33.332412624369844</c:v>
                  </c:pt>
                  <c:pt idx="28">
                    <c:v>28.912040647799316</c:v>
                  </c:pt>
                  <c:pt idx="29">
                    <c:v>35.88637625199847</c:v>
                  </c:pt>
                  <c:pt idx="30">
                    <c:v>52.133568763321776</c:v>
                  </c:pt>
                  <c:pt idx="31">
                    <c:v>27.794140182082444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(PV!$S$27:$S$34,PV!$U$27:$U$34,PV!$T$27:$T$34,PV!$R$27:$R$34)</c:f>
              <c:numCache>
                <c:formatCode>General</c:formatCode>
                <c:ptCount val="32"/>
                <c:pt idx="0">
                  <c:v>25.925137499999998</c:v>
                </c:pt>
                <c:pt idx="1">
                  <c:v>17.520225</c:v>
                </c:pt>
                <c:pt idx="2">
                  <c:v>23.248975000000002</c:v>
                </c:pt>
                <c:pt idx="3">
                  <c:v>0</c:v>
                </c:pt>
                <c:pt idx="4">
                  <c:v>9.2357750000000003</c:v>
                </c:pt>
                <c:pt idx="5">
                  <c:v>9.4322874999999993</c:v>
                </c:pt>
                <c:pt idx="6">
                  <c:v>130.96996249999998</c:v>
                </c:pt>
                <c:pt idx="7">
                  <c:v>218.67149999999998</c:v>
                </c:pt>
                <c:pt idx="8">
                  <c:v>296.62512500000003</c:v>
                </c:pt>
                <c:pt idx="9">
                  <c:v>46.551124999999999</c:v>
                </c:pt>
                <c:pt idx="10">
                  <c:v>106.331125</c:v>
                </c:pt>
                <c:pt idx="11">
                  <c:v>15.8865</c:v>
                </c:pt>
                <c:pt idx="12">
                  <c:v>46.226399999999998</c:v>
                </c:pt>
                <c:pt idx="13">
                  <c:v>27.743124999999999</c:v>
                </c:pt>
                <c:pt idx="14">
                  <c:v>0</c:v>
                </c:pt>
                <c:pt idx="15">
                  <c:v>15.638500000000001</c:v>
                </c:pt>
                <c:pt idx="16">
                  <c:v>26.588000000000001</c:v>
                </c:pt>
                <c:pt idx="17">
                  <c:v>50.957250000000002</c:v>
                </c:pt>
                <c:pt idx="18">
                  <c:v>21.933</c:v>
                </c:pt>
                <c:pt idx="19">
                  <c:v>63.059874999999998</c:v>
                </c:pt>
                <c:pt idx="20">
                  <c:v>39.629249999999999</c:v>
                </c:pt>
                <c:pt idx="21">
                  <c:v>128.13974999999999</c:v>
                </c:pt>
                <c:pt idx="22">
                  <c:v>95.76925</c:v>
                </c:pt>
                <c:pt idx="23">
                  <c:v>37.764749999999999</c:v>
                </c:pt>
                <c:pt idx="24">
                  <c:v>109.2445</c:v>
                </c:pt>
                <c:pt idx="25">
                  <c:v>51.150487499999997</c:v>
                </c:pt>
                <c:pt idx="26">
                  <c:v>40.634187499999996</c:v>
                </c:pt>
                <c:pt idx="27">
                  <c:v>11.7847875</c:v>
                </c:pt>
                <c:pt idx="28">
                  <c:v>10.22195</c:v>
                </c:pt>
                <c:pt idx="29">
                  <c:v>12.687749999999999</c:v>
                </c:pt>
                <c:pt idx="30">
                  <c:v>18.431999999999999</c:v>
                </c:pt>
                <c:pt idx="31">
                  <c:v>9.8267124999999993</c:v>
                </c:pt>
              </c:numCache>
            </c:numRef>
          </c:val>
        </c:ser>
        <c:gapWidth val="0"/>
        <c:overlap val="100"/>
        <c:axId val="81246848"/>
        <c:axId val="81252736"/>
      </c:barChart>
      <c:catAx>
        <c:axId val="81246848"/>
        <c:scaling>
          <c:orientation val="minMax"/>
        </c:scaling>
        <c:axPos val="b"/>
        <c:numFmt formatCode="General" sourceLinked="1"/>
        <c:tickLblPos val="nextTo"/>
        <c:crossAx val="81252736"/>
        <c:crosses val="autoZero"/>
        <c:auto val="1"/>
        <c:lblAlgn val="ctr"/>
        <c:lblOffset val="100"/>
      </c:catAx>
      <c:valAx>
        <c:axId val="8125273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24684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PV!$AB$27:$AB$34</c:f>
                <c:numCache>
                  <c:formatCode>General</c:formatCode>
                  <c:ptCount val="8"/>
                  <c:pt idx="0">
                    <c:v>216.71466030358889</c:v>
                  </c:pt>
                  <c:pt idx="1">
                    <c:v>472.83961126965971</c:v>
                  </c:pt>
                  <c:pt idx="2">
                    <c:v>214.82464780689648</c:v>
                  </c:pt>
                  <c:pt idx="3">
                    <c:v>351.49687906158465</c:v>
                  </c:pt>
                  <c:pt idx="4">
                    <c:v>170.13263175025497</c:v>
                  </c:pt>
                  <c:pt idx="5">
                    <c:v>226.47133423696573</c:v>
                  </c:pt>
                  <c:pt idx="6">
                    <c:v>168.33923275163966</c:v>
                  </c:pt>
                  <c:pt idx="7">
                    <c:v>185.33256468416636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PV!$Q$27:$Q$34</c:f>
              <c:numCache>
                <c:formatCode>General</c:formatCode>
                <c:ptCount val="8"/>
                <c:pt idx="0">
                  <c:v>755.90625</c:v>
                </c:pt>
                <c:pt idx="1">
                  <c:v>637.70074999999997</c:v>
                </c:pt>
                <c:pt idx="2">
                  <c:v>406.42425000000003</c:v>
                </c:pt>
                <c:pt idx="3">
                  <c:v>393.86279999999999</c:v>
                </c:pt>
                <c:pt idx="4">
                  <c:v>237.77437500000002</c:v>
                </c:pt>
                <c:pt idx="5">
                  <c:v>275.23874999999998</c:v>
                </c:pt>
                <c:pt idx="6">
                  <c:v>207.26862500000001</c:v>
                </c:pt>
                <c:pt idx="7">
                  <c:v>151.489125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PV!$AF$27:$AF$34</c:f>
                <c:numCache>
                  <c:formatCode>General</c:formatCode>
                  <c:ptCount val="8"/>
                  <c:pt idx="0">
                    <c:v>152.37077083636433</c:v>
                  </c:pt>
                  <c:pt idx="1">
                    <c:v>94.574262462948724</c:v>
                  </c:pt>
                  <c:pt idx="2">
                    <c:v>134.9407377390296</c:v>
                  </c:pt>
                  <c:pt idx="3">
                    <c:v>44.93380751728035</c:v>
                  </c:pt>
                  <c:pt idx="4">
                    <c:v>65.14393518943811</c:v>
                  </c:pt>
                  <c:pt idx="5">
                    <c:v>52.00211835640517</c:v>
                  </c:pt>
                  <c:pt idx="6">
                    <c:v>0</c:v>
                  </c:pt>
                  <c:pt idx="7">
                    <c:v>44.232357590343298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PV!$U$27:$U$34</c:f>
              <c:numCache>
                <c:formatCode>General</c:formatCode>
                <c:ptCount val="8"/>
                <c:pt idx="0">
                  <c:v>296.62512500000003</c:v>
                </c:pt>
                <c:pt idx="1">
                  <c:v>46.551124999999999</c:v>
                </c:pt>
                <c:pt idx="2">
                  <c:v>106.331125</c:v>
                </c:pt>
                <c:pt idx="3">
                  <c:v>15.8865</c:v>
                </c:pt>
                <c:pt idx="4">
                  <c:v>46.226399999999998</c:v>
                </c:pt>
                <c:pt idx="5">
                  <c:v>27.743124999999999</c:v>
                </c:pt>
                <c:pt idx="6">
                  <c:v>0</c:v>
                </c:pt>
                <c:pt idx="7">
                  <c:v>15.638500000000001</c:v>
                </c:pt>
              </c:numCache>
            </c:numRef>
          </c:val>
        </c:ser>
        <c:gapWidth val="0"/>
        <c:overlap val="100"/>
        <c:axId val="81384960"/>
        <c:axId val="81386496"/>
      </c:barChart>
      <c:catAx>
        <c:axId val="81384960"/>
        <c:scaling>
          <c:orientation val="minMax"/>
        </c:scaling>
        <c:axPos val="b"/>
        <c:numFmt formatCode="General" sourceLinked="1"/>
        <c:tickLblPos val="nextTo"/>
        <c:crossAx val="81386496"/>
        <c:crosses val="autoZero"/>
        <c:auto val="1"/>
        <c:lblAlgn val="ctr"/>
        <c:lblOffset val="100"/>
      </c:catAx>
      <c:valAx>
        <c:axId val="8138649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384960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PV!$AA$27:$AA$34</c:f>
                <c:numCache>
                  <c:formatCode>General</c:formatCode>
                  <c:ptCount val="8"/>
                  <c:pt idx="0">
                    <c:v>173.94501310800152</c:v>
                  </c:pt>
                  <c:pt idx="1">
                    <c:v>161.49425414142891</c:v>
                  </c:pt>
                  <c:pt idx="2">
                    <c:v>188.14110120180698</c:v>
                  </c:pt>
                  <c:pt idx="3">
                    <c:v>166.7774377888409</c:v>
                  </c:pt>
                  <c:pt idx="4">
                    <c:v>160.77295345033272</c:v>
                  </c:pt>
                  <c:pt idx="5">
                    <c:v>361.01550012309025</c:v>
                  </c:pt>
                  <c:pt idx="6">
                    <c:v>265.33006838245694</c:v>
                  </c:pt>
                  <c:pt idx="7">
                    <c:v>241.02438787092399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PV!$P$27:$P$34</c:f>
              <c:numCache>
                <c:formatCode>General</c:formatCode>
                <c:ptCount val="8"/>
                <c:pt idx="0">
                  <c:v>268.48450000000003</c:v>
                </c:pt>
                <c:pt idx="1">
                  <c:v>163.120125</c:v>
                </c:pt>
                <c:pt idx="2">
                  <c:v>231.34449999999998</c:v>
                </c:pt>
                <c:pt idx="3">
                  <c:v>301.91437500000001</c:v>
                </c:pt>
                <c:pt idx="4">
                  <c:v>189.43200000000002</c:v>
                </c:pt>
                <c:pt idx="5">
                  <c:v>384.16362500000002</c:v>
                </c:pt>
                <c:pt idx="6">
                  <c:v>380.96012500000001</c:v>
                </c:pt>
                <c:pt idx="7">
                  <c:v>448.77062499999994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PV!$AE$27:$AE$34</c:f>
                <c:numCache>
                  <c:formatCode>General</c:formatCode>
                  <c:ptCount val="8"/>
                  <c:pt idx="0">
                    <c:v>75.202220392751713</c:v>
                  </c:pt>
                  <c:pt idx="1">
                    <c:v>94.489947121751683</c:v>
                  </c:pt>
                  <c:pt idx="2">
                    <c:v>62.03589212705819</c:v>
                  </c:pt>
                  <c:pt idx="3">
                    <c:v>87.17865049005897</c:v>
                  </c:pt>
                  <c:pt idx="4">
                    <c:v>73.379124528029095</c:v>
                  </c:pt>
                  <c:pt idx="5">
                    <c:v>191.70344553632833</c:v>
                  </c:pt>
                  <c:pt idx="6">
                    <c:v>155.62210339036952</c:v>
                  </c:pt>
                  <c:pt idx="7">
                    <c:v>71.106304745078688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PV!$T$27:$T$34</c:f>
              <c:numCache>
                <c:formatCode>General</c:formatCode>
                <c:ptCount val="8"/>
                <c:pt idx="0">
                  <c:v>26.588000000000001</c:v>
                </c:pt>
                <c:pt idx="1">
                  <c:v>50.957250000000002</c:v>
                </c:pt>
                <c:pt idx="2">
                  <c:v>21.933</c:v>
                </c:pt>
                <c:pt idx="3">
                  <c:v>63.059874999999998</c:v>
                </c:pt>
                <c:pt idx="4">
                  <c:v>39.629249999999999</c:v>
                </c:pt>
                <c:pt idx="5">
                  <c:v>128.13974999999999</c:v>
                </c:pt>
                <c:pt idx="6">
                  <c:v>95.76925</c:v>
                </c:pt>
                <c:pt idx="7">
                  <c:v>37.764749999999999</c:v>
                </c:pt>
              </c:numCache>
            </c:numRef>
          </c:val>
        </c:ser>
        <c:gapWidth val="0"/>
        <c:overlap val="100"/>
        <c:axId val="81428480"/>
        <c:axId val="81430016"/>
      </c:barChart>
      <c:catAx>
        <c:axId val="81428480"/>
        <c:scaling>
          <c:orientation val="minMax"/>
        </c:scaling>
        <c:axPos val="b"/>
        <c:numFmt formatCode="General" sourceLinked="1"/>
        <c:tickLblPos val="nextTo"/>
        <c:crossAx val="81430016"/>
        <c:crosses val="autoZero"/>
        <c:auto val="1"/>
        <c:lblAlgn val="ctr"/>
        <c:lblOffset val="100"/>
      </c:catAx>
      <c:valAx>
        <c:axId val="8143001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428480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PV!$Y$27:$Y$34</c:f>
                <c:numCache>
                  <c:formatCode>General</c:formatCode>
                  <c:ptCount val="8"/>
                  <c:pt idx="0">
                    <c:v>118.4407263877922</c:v>
                  </c:pt>
                  <c:pt idx="1">
                    <c:v>131.06316111428055</c:v>
                  </c:pt>
                  <c:pt idx="2">
                    <c:v>72.350912479742973</c:v>
                  </c:pt>
                  <c:pt idx="3">
                    <c:v>33.332412624369844</c:v>
                  </c:pt>
                  <c:pt idx="4">
                    <c:v>60.229879928481388</c:v>
                  </c:pt>
                  <c:pt idx="5">
                    <c:v>35.88637625199847</c:v>
                  </c:pt>
                  <c:pt idx="6">
                    <c:v>78.993653837905583</c:v>
                  </c:pt>
                  <c:pt idx="7">
                    <c:v>72.412067730414293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PV!$N$27:$N$34</c:f>
              <c:numCache>
                <c:formatCode>General</c:formatCode>
                <c:ptCount val="8"/>
                <c:pt idx="0">
                  <c:v>431.40787499999999</c:v>
                </c:pt>
                <c:pt idx="1">
                  <c:v>242.90187499999999</c:v>
                </c:pt>
                <c:pt idx="2">
                  <c:v>87.481349999999992</c:v>
                </c:pt>
                <c:pt idx="3">
                  <c:v>11.7847875</c:v>
                </c:pt>
                <c:pt idx="4">
                  <c:v>40.954974999999997</c:v>
                </c:pt>
                <c:pt idx="5">
                  <c:v>12.687749999999999</c:v>
                </c:pt>
                <c:pt idx="6">
                  <c:v>37.1828</c:v>
                </c:pt>
                <c:pt idx="7">
                  <c:v>49.108237500000001</c:v>
                </c:pt>
              </c:numCache>
            </c:numRef>
          </c:val>
        </c:ser>
        <c:ser>
          <c:idx val="4"/>
          <c:order val="1"/>
          <c:tx>
            <c:strRef>
              <c:f>PV!$R$1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PV!$AC$27:$AC$34</c:f>
                <c:numCache>
                  <c:formatCode>General</c:formatCode>
                  <c:ptCount val="8"/>
                  <c:pt idx="0">
                    <c:v>140.77709305747968</c:v>
                  </c:pt>
                  <c:pt idx="1">
                    <c:v>55.446414461672234</c:v>
                  </c:pt>
                  <c:pt idx="2">
                    <c:v>84.083686311375658</c:v>
                  </c:pt>
                  <c:pt idx="3">
                    <c:v>33.332412624369844</c:v>
                  </c:pt>
                  <c:pt idx="4">
                    <c:v>28.912040647799316</c:v>
                  </c:pt>
                  <c:pt idx="5">
                    <c:v>35.88637625199847</c:v>
                  </c:pt>
                  <c:pt idx="6">
                    <c:v>52.133568763321776</c:v>
                  </c:pt>
                  <c:pt idx="7">
                    <c:v>27.794140182082444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PV!$R$27:$R$34</c:f>
              <c:numCache>
                <c:formatCode>General</c:formatCode>
                <c:ptCount val="8"/>
                <c:pt idx="0">
                  <c:v>109.2445</c:v>
                </c:pt>
                <c:pt idx="1">
                  <c:v>51.150487499999997</c:v>
                </c:pt>
                <c:pt idx="2">
                  <c:v>40.634187499999996</c:v>
                </c:pt>
                <c:pt idx="3">
                  <c:v>11.7847875</c:v>
                </c:pt>
                <c:pt idx="4">
                  <c:v>10.22195</c:v>
                </c:pt>
                <c:pt idx="5">
                  <c:v>12.687749999999999</c:v>
                </c:pt>
                <c:pt idx="6">
                  <c:v>18.431999999999999</c:v>
                </c:pt>
                <c:pt idx="7">
                  <c:v>9.8267124999999993</c:v>
                </c:pt>
              </c:numCache>
            </c:numRef>
          </c:val>
        </c:ser>
        <c:gapWidth val="0"/>
        <c:overlap val="100"/>
        <c:axId val="81454592"/>
        <c:axId val="81456128"/>
      </c:barChart>
      <c:catAx>
        <c:axId val="81454592"/>
        <c:scaling>
          <c:orientation val="minMax"/>
        </c:scaling>
        <c:axPos val="b"/>
        <c:numFmt formatCode="General" sourceLinked="1"/>
        <c:tickLblPos val="nextTo"/>
        <c:crossAx val="81456128"/>
        <c:crosses val="autoZero"/>
        <c:auto val="1"/>
        <c:lblAlgn val="ctr"/>
        <c:lblOffset val="100"/>
      </c:catAx>
      <c:valAx>
        <c:axId val="8145612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454592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moyenne globale</a:t>
            </a:r>
          </a:p>
        </c:rich>
      </c:tx>
      <c:layout>
        <c:manualLayout>
          <c:xMode val="edge"/>
          <c:yMode val="edge"/>
          <c:x val="0.2019026357337517"/>
          <c:y val="4.093567251461988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PV!$N$37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(PV!$Z$39:$Z$46,PV!$AB$39:$AB$46,PV!$AA$39:$AA$46,PV!$Y$39:$Y$46)</c:f>
                <c:numCache>
                  <c:formatCode>General</c:formatCode>
                  <c:ptCount val="32"/>
                  <c:pt idx="0">
                    <c:v>61.820879250937757</c:v>
                  </c:pt>
                  <c:pt idx="1">
                    <c:v>29.497393828454257</c:v>
                  </c:pt>
                  <c:pt idx="2">
                    <c:v>31.645371426858144</c:v>
                  </c:pt>
                  <c:pt idx="3">
                    <c:v>32.653647781303036</c:v>
                  </c:pt>
                  <c:pt idx="4">
                    <c:v>26.158936387987826</c:v>
                  </c:pt>
                  <c:pt idx="5">
                    <c:v>36.280446141582956</c:v>
                  </c:pt>
                  <c:pt idx="6">
                    <c:v>59.231675111446734</c:v>
                  </c:pt>
                  <c:pt idx="7">
                    <c:v>168.96468319993721</c:v>
                  </c:pt>
                  <c:pt idx="8">
                    <c:v>144.75872787569804</c:v>
                  </c:pt>
                  <c:pt idx="9">
                    <c:v>204.0790239604103</c:v>
                  </c:pt>
                  <c:pt idx="10">
                    <c:v>121.69360108713822</c:v>
                  </c:pt>
                  <c:pt idx="11">
                    <c:v>149.69815585746565</c:v>
                  </c:pt>
                  <c:pt idx="12">
                    <c:v>82.637575802991719</c:v>
                  </c:pt>
                  <c:pt idx="13">
                    <c:v>108.77630008974958</c:v>
                  </c:pt>
                  <c:pt idx="14">
                    <c:v>84.651141427674574</c:v>
                  </c:pt>
                  <c:pt idx="15">
                    <c:v>165.61191562177871</c:v>
                  </c:pt>
                  <c:pt idx="16">
                    <c:v>105.5289145007488</c:v>
                  </c:pt>
                  <c:pt idx="17">
                    <c:v>105.10525426567401</c:v>
                  </c:pt>
                  <c:pt idx="18">
                    <c:v>86.900889716114989</c:v>
                  </c:pt>
                  <c:pt idx="19">
                    <c:v>100.90401478928008</c:v>
                  </c:pt>
                  <c:pt idx="20">
                    <c:v>154.17920678753322</c:v>
                  </c:pt>
                  <c:pt idx="21">
                    <c:v>156.55414012817778</c:v>
                  </c:pt>
                  <c:pt idx="22">
                    <c:v>197.14905175343603</c:v>
                  </c:pt>
                  <c:pt idx="23">
                    <c:v>58.123004895786011</c:v>
                  </c:pt>
                  <c:pt idx="24">
                    <c:v>75.681936322086102</c:v>
                  </c:pt>
                  <c:pt idx="25">
                    <c:v>86.695096733598135</c:v>
                  </c:pt>
                  <c:pt idx="26">
                    <c:v>28.674128716920478</c:v>
                  </c:pt>
                  <c:pt idx="27">
                    <c:v>24.235902802293179</c:v>
                  </c:pt>
                  <c:pt idx="28">
                    <c:v>31.707654653411055</c:v>
                  </c:pt>
                  <c:pt idx="29">
                    <c:v>22.898536757725392</c:v>
                  </c:pt>
                  <c:pt idx="30">
                    <c:v>46.205327198106986</c:v>
                  </c:pt>
                  <c:pt idx="31">
                    <c:v>59.519996101956899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(PV!$O$39:$O$46,PV!$Q$39:$Q$46,PV!$P$39:$P$46,PV!$N$39:$N$46)</c:f>
              <c:numCache>
                <c:formatCode>General</c:formatCode>
                <c:ptCount val="32"/>
                <c:pt idx="0">
                  <c:v>90.48888749999999</c:v>
                </c:pt>
                <c:pt idx="1">
                  <c:v>50.914229166666672</c:v>
                </c:pt>
                <c:pt idx="2">
                  <c:v>26.363016666666663</c:v>
                </c:pt>
                <c:pt idx="3">
                  <c:v>27.774416666666667</c:v>
                </c:pt>
                <c:pt idx="4">
                  <c:v>21.554549999999995</c:v>
                </c:pt>
                <c:pt idx="5">
                  <c:v>38.094958333333331</c:v>
                </c:pt>
                <c:pt idx="6">
                  <c:v>324.72200000000004</c:v>
                </c:pt>
                <c:pt idx="7">
                  <c:v>819.57645833333333</c:v>
                </c:pt>
                <c:pt idx="8">
                  <c:v>688.2596666666667</c:v>
                </c:pt>
                <c:pt idx="9">
                  <c:v>444.27459583333331</c:v>
                </c:pt>
                <c:pt idx="10">
                  <c:v>368.42599999999999</c:v>
                </c:pt>
                <c:pt idx="11">
                  <c:v>336.97601666666668</c:v>
                </c:pt>
                <c:pt idx="12">
                  <c:v>305.60124999999999</c:v>
                </c:pt>
                <c:pt idx="13">
                  <c:v>222.02363333333332</c:v>
                </c:pt>
                <c:pt idx="14">
                  <c:v>200.48749166666667</c:v>
                </c:pt>
                <c:pt idx="15">
                  <c:v>223.61122500000002</c:v>
                </c:pt>
                <c:pt idx="16">
                  <c:v>243.13541666666666</c:v>
                </c:pt>
                <c:pt idx="17">
                  <c:v>199.22812500000001</c:v>
                </c:pt>
                <c:pt idx="18">
                  <c:v>206.79625000000001</c:v>
                </c:pt>
                <c:pt idx="19">
                  <c:v>273.21141666666671</c:v>
                </c:pt>
                <c:pt idx="20">
                  <c:v>293.04337500000003</c:v>
                </c:pt>
                <c:pt idx="21">
                  <c:v>277.80352916666669</c:v>
                </c:pt>
                <c:pt idx="22">
                  <c:v>402.34588750000006</c:v>
                </c:pt>
                <c:pt idx="23">
                  <c:v>500.33972083333333</c:v>
                </c:pt>
                <c:pt idx="24">
                  <c:v>489.25183333333325</c:v>
                </c:pt>
                <c:pt idx="25">
                  <c:v>187.72863333333336</c:v>
                </c:pt>
                <c:pt idx="26">
                  <c:v>55.576674999999994</c:v>
                </c:pt>
                <c:pt idx="27">
                  <c:v>14.664187499999999</c:v>
                </c:pt>
                <c:pt idx="28">
                  <c:v>42.167387499999997</c:v>
                </c:pt>
                <c:pt idx="29">
                  <c:v>28.124504166666668</c:v>
                </c:pt>
                <c:pt idx="30">
                  <c:v>54.673216666666669</c:v>
                </c:pt>
                <c:pt idx="31">
                  <c:v>57.291595833333332</c:v>
                </c:pt>
              </c:numCache>
            </c:numRef>
          </c:val>
        </c:ser>
        <c:ser>
          <c:idx val="4"/>
          <c:order val="1"/>
          <c:tx>
            <c:strRef>
              <c:f>PV!$R$37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(PV!$AD$39:$AD$46,PV!$AF$39:$AF$46,PV!$AE$39:$AE$46,PV!$AC$39:$AC$46)</c:f>
                <c:numCache>
                  <c:formatCode>General</c:formatCode>
                  <c:ptCount val="32"/>
                  <c:pt idx="0">
                    <c:v>27.691524427544064</c:v>
                  </c:pt>
                  <c:pt idx="1">
                    <c:v>15.799557575669786</c:v>
                  </c:pt>
                  <c:pt idx="2">
                    <c:v>17.247009890990395</c:v>
                  </c:pt>
                  <c:pt idx="3">
                    <c:v>4.8760787268192134</c:v>
                  </c:pt>
                  <c:pt idx="4">
                    <c:v>8.8203815905603111</c:v>
                  </c:pt>
                  <c:pt idx="5">
                    <c:v>21.68974321260832</c:v>
                  </c:pt>
                  <c:pt idx="6">
                    <c:v>45.021016643136704</c:v>
                  </c:pt>
                  <c:pt idx="7">
                    <c:v>99.575279986431212</c:v>
                  </c:pt>
                  <c:pt idx="8">
                    <c:v>67.038248136626152</c:v>
                  </c:pt>
                  <c:pt idx="9">
                    <c:v>47.732996864615998</c:v>
                  </c:pt>
                  <c:pt idx="10">
                    <c:v>64.083498652738029</c:v>
                  </c:pt>
                  <c:pt idx="11">
                    <c:v>28.872210483448534</c:v>
                  </c:pt>
                  <c:pt idx="12">
                    <c:v>32.79713514458787</c:v>
                  </c:pt>
                  <c:pt idx="13">
                    <c:v>23.109436242881593</c:v>
                  </c:pt>
                  <c:pt idx="14">
                    <c:v>39.75444870923053</c:v>
                  </c:pt>
                  <c:pt idx="15">
                    <c:v>46.231405191468696</c:v>
                  </c:pt>
                  <c:pt idx="16">
                    <c:v>23.687336764266892</c:v>
                  </c:pt>
                  <c:pt idx="17">
                    <c:v>28.898822490371131</c:v>
                  </c:pt>
                  <c:pt idx="18">
                    <c:v>35.359602848204865</c:v>
                  </c:pt>
                  <c:pt idx="19">
                    <c:v>37.378041080049989</c:v>
                  </c:pt>
                  <c:pt idx="20">
                    <c:v>68.854685734771934</c:v>
                  </c:pt>
                  <c:pt idx="21">
                    <c:v>79.253146503451831</c:v>
                  </c:pt>
                  <c:pt idx="22">
                    <c:v>163.26597768404076</c:v>
                  </c:pt>
                  <c:pt idx="23">
                    <c:v>62.037433913176514</c:v>
                  </c:pt>
                  <c:pt idx="24">
                    <c:v>69.623271874052662</c:v>
                  </c:pt>
                  <c:pt idx="25">
                    <c:v>28.282482288026273</c:v>
                  </c:pt>
                  <c:pt idx="26">
                    <c:v>26.783012778305157</c:v>
                  </c:pt>
                  <c:pt idx="27">
                    <c:v>11.110804208123282</c:v>
                  </c:pt>
                  <c:pt idx="28">
                    <c:v>21.175173654772276</c:v>
                  </c:pt>
                  <c:pt idx="29">
                    <c:v>21.664086414678984</c:v>
                  </c:pt>
                  <c:pt idx="30">
                    <c:v>23.566539904737549</c:v>
                  </c:pt>
                  <c:pt idx="31">
                    <c:v>23.200594110510085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(PV!$S$39:$S$46,PV!$U$39:$U$46,PV!$T$39:$T$46,PV!$R$39:$R$46)</c:f>
              <c:numCache>
                <c:formatCode>General</c:formatCode>
                <c:ptCount val="32"/>
                <c:pt idx="0">
                  <c:v>28.58915</c:v>
                </c:pt>
                <c:pt idx="1">
                  <c:v>19.705158333333333</c:v>
                </c:pt>
                <c:pt idx="2">
                  <c:v>12.344091666666666</c:v>
                </c:pt>
                <c:pt idx="3">
                  <c:v>1.7239541666666665</c:v>
                </c:pt>
                <c:pt idx="4">
                  <c:v>4.1821583333333336</c:v>
                </c:pt>
                <c:pt idx="5">
                  <c:v>10.789633333333333</c:v>
                </c:pt>
                <c:pt idx="6">
                  <c:v>173.38941666666665</c:v>
                </c:pt>
                <c:pt idx="7">
                  <c:v>271.38978750000001</c:v>
                </c:pt>
                <c:pt idx="8">
                  <c:v>142.01354166666667</c:v>
                </c:pt>
                <c:pt idx="9">
                  <c:v>53.277445833333331</c:v>
                </c:pt>
                <c:pt idx="10">
                  <c:v>69.329975000000005</c:v>
                </c:pt>
                <c:pt idx="11">
                  <c:v>40.417175</c:v>
                </c:pt>
                <c:pt idx="12">
                  <c:v>47.455645833333335</c:v>
                </c:pt>
                <c:pt idx="13">
                  <c:v>18.122299999999999</c:v>
                </c:pt>
                <c:pt idx="14">
                  <c:v>26.396474999999999</c:v>
                </c:pt>
                <c:pt idx="15">
                  <c:v>37.232520833333332</c:v>
                </c:pt>
                <c:pt idx="16">
                  <c:v>25.477645833333337</c:v>
                </c:pt>
                <c:pt idx="17">
                  <c:v>24.373570833333332</c:v>
                </c:pt>
                <c:pt idx="18">
                  <c:v>20.894391666666667</c:v>
                </c:pt>
                <c:pt idx="19">
                  <c:v>40.269133333333336</c:v>
                </c:pt>
                <c:pt idx="20">
                  <c:v>48.104441666666673</c:v>
                </c:pt>
                <c:pt idx="21">
                  <c:v>59.82512916666667</c:v>
                </c:pt>
                <c:pt idx="22">
                  <c:v>116.70361250000001</c:v>
                </c:pt>
                <c:pt idx="23">
                  <c:v>105.94574999999999</c:v>
                </c:pt>
                <c:pt idx="24">
                  <c:v>173.25868333333332</c:v>
                </c:pt>
                <c:pt idx="25">
                  <c:v>44.054495833333334</c:v>
                </c:pt>
                <c:pt idx="26">
                  <c:v>18.707333333333334</c:v>
                </c:pt>
                <c:pt idx="27">
                  <c:v>3.9282625000000002</c:v>
                </c:pt>
                <c:pt idx="28">
                  <c:v>15.683208333333333</c:v>
                </c:pt>
                <c:pt idx="29">
                  <c:v>17.968037500000001</c:v>
                </c:pt>
                <c:pt idx="30">
                  <c:v>25.533516666666667</c:v>
                </c:pt>
                <c:pt idx="31">
                  <c:v>21.862516666666664</c:v>
                </c:pt>
              </c:numCache>
            </c:numRef>
          </c:val>
        </c:ser>
        <c:gapWidth val="0"/>
        <c:overlap val="100"/>
        <c:axId val="81505664"/>
        <c:axId val="81515648"/>
      </c:barChart>
      <c:catAx>
        <c:axId val="81505664"/>
        <c:scaling>
          <c:orientation val="minMax"/>
        </c:scaling>
        <c:axPos val="b"/>
        <c:numFmt formatCode="General" sourceLinked="1"/>
        <c:tickLblPos val="nextTo"/>
        <c:crossAx val="81515648"/>
        <c:crosses val="autoZero"/>
        <c:auto val="1"/>
        <c:lblAlgn val="ctr"/>
        <c:lblOffset val="100"/>
      </c:catAx>
      <c:valAx>
        <c:axId val="81515648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50566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PV!$AB$39:$AB$46</c:f>
                <c:numCache>
                  <c:formatCode>General</c:formatCode>
                  <c:ptCount val="8"/>
                  <c:pt idx="0">
                    <c:v>144.75872787569804</c:v>
                  </c:pt>
                  <c:pt idx="1">
                    <c:v>204.0790239604103</c:v>
                  </c:pt>
                  <c:pt idx="2">
                    <c:v>121.69360108713822</c:v>
                  </c:pt>
                  <c:pt idx="3">
                    <c:v>149.69815585746565</c:v>
                  </c:pt>
                  <c:pt idx="4">
                    <c:v>82.637575802991719</c:v>
                  </c:pt>
                  <c:pt idx="5">
                    <c:v>108.77630008974958</c:v>
                  </c:pt>
                  <c:pt idx="6">
                    <c:v>84.651141427674574</c:v>
                  </c:pt>
                  <c:pt idx="7">
                    <c:v>165.61191562177871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PV!$Q$39:$Q$46</c:f>
              <c:numCache>
                <c:formatCode>General</c:formatCode>
                <c:ptCount val="8"/>
                <c:pt idx="0">
                  <c:v>688.2596666666667</c:v>
                </c:pt>
                <c:pt idx="1">
                  <c:v>444.27459583333331</c:v>
                </c:pt>
                <c:pt idx="2">
                  <c:v>368.42599999999999</c:v>
                </c:pt>
                <c:pt idx="3">
                  <c:v>336.97601666666668</c:v>
                </c:pt>
                <c:pt idx="4">
                  <c:v>305.60124999999999</c:v>
                </c:pt>
                <c:pt idx="5">
                  <c:v>222.02363333333332</c:v>
                </c:pt>
                <c:pt idx="6">
                  <c:v>200.48749166666667</c:v>
                </c:pt>
                <c:pt idx="7">
                  <c:v>223.61122500000002</c:v>
                </c:pt>
              </c:numCache>
            </c:numRef>
          </c:val>
        </c:ser>
        <c:ser>
          <c:idx val="4"/>
          <c:order val="1"/>
          <c:tx>
            <c:strRef>
              <c:f>PV!$R$37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PV!$AF$39:$AF$46</c:f>
                <c:numCache>
                  <c:formatCode>General</c:formatCode>
                  <c:ptCount val="8"/>
                  <c:pt idx="0">
                    <c:v>67.038248136626152</c:v>
                  </c:pt>
                  <c:pt idx="1">
                    <c:v>47.732996864615998</c:v>
                  </c:pt>
                  <c:pt idx="2">
                    <c:v>64.083498652738029</c:v>
                  </c:pt>
                  <c:pt idx="3">
                    <c:v>28.872210483448534</c:v>
                  </c:pt>
                  <c:pt idx="4">
                    <c:v>32.79713514458787</c:v>
                  </c:pt>
                  <c:pt idx="5">
                    <c:v>23.109436242881593</c:v>
                  </c:pt>
                  <c:pt idx="6">
                    <c:v>39.75444870923053</c:v>
                  </c:pt>
                  <c:pt idx="7">
                    <c:v>46.231405191468696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PV!$U$39:$U$46</c:f>
              <c:numCache>
                <c:formatCode>General</c:formatCode>
                <c:ptCount val="8"/>
                <c:pt idx="0">
                  <c:v>142.01354166666667</c:v>
                </c:pt>
                <c:pt idx="1">
                  <c:v>53.277445833333331</c:v>
                </c:pt>
                <c:pt idx="2">
                  <c:v>69.329975000000005</c:v>
                </c:pt>
                <c:pt idx="3">
                  <c:v>40.417175</c:v>
                </c:pt>
                <c:pt idx="4">
                  <c:v>47.455645833333335</c:v>
                </c:pt>
                <c:pt idx="5">
                  <c:v>18.122299999999999</c:v>
                </c:pt>
                <c:pt idx="6">
                  <c:v>26.396474999999999</c:v>
                </c:pt>
                <c:pt idx="7">
                  <c:v>37.232520833333332</c:v>
                </c:pt>
              </c:numCache>
            </c:numRef>
          </c:val>
        </c:ser>
        <c:gapWidth val="0"/>
        <c:overlap val="100"/>
        <c:axId val="81533184"/>
        <c:axId val="81555456"/>
      </c:barChart>
      <c:catAx>
        <c:axId val="81533184"/>
        <c:scaling>
          <c:orientation val="minMax"/>
        </c:scaling>
        <c:axPos val="b"/>
        <c:numFmt formatCode="General" sourceLinked="1"/>
        <c:tickLblPos val="nextTo"/>
        <c:crossAx val="81555456"/>
        <c:crosses val="autoZero"/>
        <c:auto val="1"/>
        <c:lblAlgn val="ctr"/>
        <c:lblOffset val="100"/>
      </c:catAx>
      <c:valAx>
        <c:axId val="8155545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533184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PV!$AA$39:$AA$46</c:f>
                <c:numCache>
                  <c:formatCode>General</c:formatCode>
                  <c:ptCount val="8"/>
                  <c:pt idx="0">
                    <c:v>105.5289145007488</c:v>
                  </c:pt>
                  <c:pt idx="1">
                    <c:v>105.10525426567401</c:v>
                  </c:pt>
                  <c:pt idx="2">
                    <c:v>86.900889716114989</c:v>
                  </c:pt>
                  <c:pt idx="3">
                    <c:v>100.90401478928008</c:v>
                  </c:pt>
                  <c:pt idx="4">
                    <c:v>154.17920678753322</c:v>
                  </c:pt>
                  <c:pt idx="5">
                    <c:v>156.55414012817778</c:v>
                  </c:pt>
                  <c:pt idx="6">
                    <c:v>197.14905175343603</c:v>
                  </c:pt>
                  <c:pt idx="7">
                    <c:v>58.123004895786011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PV!$P$39:$P$46</c:f>
              <c:numCache>
                <c:formatCode>General</c:formatCode>
                <c:ptCount val="8"/>
                <c:pt idx="0">
                  <c:v>243.13541666666666</c:v>
                </c:pt>
                <c:pt idx="1">
                  <c:v>199.22812500000001</c:v>
                </c:pt>
                <c:pt idx="2">
                  <c:v>206.79625000000001</c:v>
                </c:pt>
                <c:pt idx="3">
                  <c:v>273.21141666666671</c:v>
                </c:pt>
                <c:pt idx="4">
                  <c:v>293.04337500000003</c:v>
                </c:pt>
                <c:pt idx="5">
                  <c:v>277.80352916666669</c:v>
                </c:pt>
                <c:pt idx="6">
                  <c:v>402.34588750000006</c:v>
                </c:pt>
                <c:pt idx="7">
                  <c:v>500.33972083333333</c:v>
                </c:pt>
              </c:numCache>
            </c:numRef>
          </c:val>
        </c:ser>
        <c:ser>
          <c:idx val="4"/>
          <c:order val="1"/>
          <c:tx>
            <c:strRef>
              <c:f>PV!$R$37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PV!$AE$39:$AE$46</c:f>
                <c:numCache>
                  <c:formatCode>General</c:formatCode>
                  <c:ptCount val="8"/>
                  <c:pt idx="0">
                    <c:v>23.687336764266892</c:v>
                  </c:pt>
                  <c:pt idx="1">
                    <c:v>28.898822490371131</c:v>
                  </c:pt>
                  <c:pt idx="2">
                    <c:v>35.359602848204865</c:v>
                  </c:pt>
                  <c:pt idx="3">
                    <c:v>37.378041080049989</c:v>
                  </c:pt>
                  <c:pt idx="4">
                    <c:v>68.854685734771934</c:v>
                  </c:pt>
                  <c:pt idx="5">
                    <c:v>79.253146503451831</c:v>
                  </c:pt>
                  <c:pt idx="6">
                    <c:v>163.26597768404076</c:v>
                  </c:pt>
                  <c:pt idx="7">
                    <c:v>62.037433913176514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PV!$T$39:$T$46</c:f>
              <c:numCache>
                <c:formatCode>General</c:formatCode>
                <c:ptCount val="8"/>
                <c:pt idx="0">
                  <c:v>25.477645833333337</c:v>
                </c:pt>
                <c:pt idx="1">
                  <c:v>24.373570833333332</c:v>
                </c:pt>
                <c:pt idx="2">
                  <c:v>20.894391666666667</c:v>
                </c:pt>
                <c:pt idx="3">
                  <c:v>40.269133333333336</c:v>
                </c:pt>
                <c:pt idx="4">
                  <c:v>48.104441666666673</c:v>
                </c:pt>
                <c:pt idx="5">
                  <c:v>59.82512916666667</c:v>
                </c:pt>
                <c:pt idx="6">
                  <c:v>116.70361250000001</c:v>
                </c:pt>
                <c:pt idx="7">
                  <c:v>105.94574999999999</c:v>
                </c:pt>
              </c:numCache>
            </c:numRef>
          </c:val>
        </c:ser>
        <c:gapWidth val="0"/>
        <c:overlap val="100"/>
        <c:axId val="81584896"/>
        <c:axId val="81586432"/>
      </c:barChart>
      <c:catAx>
        <c:axId val="81584896"/>
        <c:scaling>
          <c:orientation val="minMax"/>
        </c:scaling>
        <c:axPos val="b"/>
        <c:numFmt formatCode="General" sourceLinked="1"/>
        <c:tickLblPos val="nextTo"/>
        <c:crossAx val="81586432"/>
        <c:crosses val="autoZero"/>
        <c:auto val="1"/>
        <c:lblAlgn val="ctr"/>
        <c:lblOffset val="100"/>
      </c:catAx>
      <c:valAx>
        <c:axId val="81586432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584896"/>
        <c:crosses val="autoZero"/>
        <c:crossBetween val="between"/>
        <c:majorUnit val="60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PV!$N$37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PV!$Y$39:$Y$46</c:f>
                <c:numCache>
                  <c:formatCode>General</c:formatCode>
                  <c:ptCount val="8"/>
                  <c:pt idx="0">
                    <c:v>75.681936322086102</c:v>
                  </c:pt>
                  <c:pt idx="1">
                    <c:v>86.695096733598135</c:v>
                  </c:pt>
                  <c:pt idx="2">
                    <c:v>28.674128716920478</c:v>
                  </c:pt>
                  <c:pt idx="3">
                    <c:v>24.235902802293179</c:v>
                  </c:pt>
                  <c:pt idx="4">
                    <c:v>31.707654653411055</c:v>
                  </c:pt>
                  <c:pt idx="5">
                    <c:v>22.898536757725392</c:v>
                  </c:pt>
                  <c:pt idx="6">
                    <c:v>46.205327198106986</c:v>
                  </c:pt>
                  <c:pt idx="7">
                    <c:v>59.519996101956899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PV!$N$39:$N$46</c:f>
              <c:numCache>
                <c:formatCode>General</c:formatCode>
                <c:ptCount val="8"/>
                <c:pt idx="0">
                  <c:v>489.25183333333325</c:v>
                </c:pt>
                <c:pt idx="1">
                  <c:v>187.72863333333336</c:v>
                </c:pt>
                <c:pt idx="2">
                  <c:v>55.576674999999994</c:v>
                </c:pt>
                <c:pt idx="3">
                  <c:v>14.664187499999999</c:v>
                </c:pt>
                <c:pt idx="4">
                  <c:v>42.167387499999997</c:v>
                </c:pt>
                <c:pt idx="5">
                  <c:v>28.124504166666668</c:v>
                </c:pt>
                <c:pt idx="6">
                  <c:v>54.673216666666669</c:v>
                </c:pt>
                <c:pt idx="7">
                  <c:v>57.291595833333332</c:v>
                </c:pt>
              </c:numCache>
            </c:numRef>
          </c:val>
        </c:ser>
        <c:ser>
          <c:idx val="4"/>
          <c:order val="1"/>
          <c:tx>
            <c:strRef>
              <c:f>PV!$R$37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PV!$AC$39:$AC$46</c:f>
                <c:numCache>
                  <c:formatCode>General</c:formatCode>
                  <c:ptCount val="8"/>
                  <c:pt idx="0">
                    <c:v>69.623271874052662</c:v>
                  </c:pt>
                  <c:pt idx="1">
                    <c:v>28.282482288026273</c:v>
                  </c:pt>
                  <c:pt idx="2">
                    <c:v>26.783012778305157</c:v>
                  </c:pt>
                  <c:pt idx="3">
                    <c:v>11.110804208123282</c:v>
                  </c:pt>
                  <c:pt idx="4">
                    <c:v>21.175173654772276</c:v>
                  </c:pt>
                  <c:pt idx="5">
                    <c:v>21.664086414678984</c:v>
                  </c:pt>
                  <c:pt idx="6">
                    <c:v>23.566539904737549</c:v>
                  </c:pt>
                  <c:pt idx="7">
                    <c:v>23.200594110510085</c:v>
                  </c:pt>
                </c:numCache>
              </c:numRef>
            </c:plus>
            <c:minus>
              <c:numRef>
                <c:f>PV!$Q$78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PV!$R$39:$R$46</c:f>
              <c:numCache>
                <c:formatCode>General</c:formatCode>
                <c:ptCount val="8"/>
                <c:pt idx="0">
                  <c:v>173.25868333333332</c:v>
                </c:pt>
                <c:pt idx="1">
                  <c:v>44.054495833333334</c:v>
                </c:pt>
                <c:pt idx="2">
                  <c:v>18.707333333333334</c:v>
                </c:pt>
                <c:pt idx="3">
                  <c:v>3.9282625000000002</c:v>
                </c:pt>
                <c:pt idx="4">
                  <c:v>15.683208333333333</c:v>
                </c:pt>
                <c:pt idx="5">
                  <c:v>17.968037500000001</c:v>
                </c:pt>
                <c:pt idx="6">
                  <c:v>25.533516666666667</c:v>
                </c:pt>
                <c:pt idx="7">
                  <c:v>21.862516666666664</c:v>
                </c:pt>
              </c:numCache>
            </c:numRef>
          </c:val>
        </c:ser>
        <c:gapWidth val="0"/>
        <c:overlap val="100"/>
        <c:axId val="81627392"/>
        <c:axId val="81637376"/>
      </c:barChart>
      <c:catAx>
        <c:axId val="81627392"/>
        <c:scaling>
          <c:orientation val="minMax"/>
        </c:scaling>
        <c:axPos val="b"/>
        <c:numFmt formatCode="General" sourceLinked="1"/>
        <c:tickLblPos val="nextTo"/>
        <c:crossAx val="81637376"/>
        <c:crosses val="autoZero"/>
        <c:auto val="1"/>
        <c:lblAlgn val="ctr"/>
        <c:lblOffset val="100"/>
      </c:catAx>
      <c:valAx>
        <c:axId val="8163737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81627392"/>
        <c:crosses val="autoZero"/>
        <c:crossBetween val="between"/>
        <c:majorUnit val="60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'SOM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%'!$Z$3:$Z$10;'PV %'!#REF!;'PV %'!#REF!;'PV %'!$Y$3:$Y$10)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%'!$O$3:$O$10,'SOM %'!$Q$3:$Q$10,'SOM %'!$P$3:$P$10,'SOM %'!$N$3:$N$10)</c:f>
              <c:numCache>
                <c:formatCode>General</c:formatCode>
                <c:ptCount val="32"/>
                <c:pt idx="0">
                  <c:v>27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40</c:v>
                </c:pt>
                <c:pt idx="7">
                  <c:v>77</c:v>
                </c:pt>
                <c:pt idx="8">
                  <c:v>184</c:v>
                </c:pt>
                <c:pt idx="9">
                  <c:v>109</c:v>
                </c:pt>
                <c:pt idx="10">
                  <c:v>80</c:v>
                </c:pt>
                <c:pt idx="11">
                  <c:v>84</c:v>
                </c:pt>
                <c:pt idx="12">
                  <c:v>73</c:v>
                </c:pt>
                <c:pt idx="13">
                  <c:v>71</c:v>
                </c:pt>
                <c:pt idx="14">
                  <c:v>71</c:v>
                </c:pt>
                <c:pt idx="15">
                  <c:v>62</c:v>
                </c:pt>
                <c:pt idx="16">
                  <c:v>39</c:v>
                </c:pt>
                <c:pt idx="17">
                  <c:v>56</c:v>
                </c:pt>
                <c:pt idx="18">
                  <c:v>46</c:v>
                </c:pt>
                <c:pt idx="19">
                  <c:v>44</c:v>
                </c:pt>
                <c:pt idx="20">
                  <c:v>51</c:v>
                </c:pt>
                <c:pt idx="21">
                  <c:v>29</c:v>
                </c:pt>
                <c:pt idx="22">
                  <c:v>65</c:v>
                </c:pt>
                <c:pt idx="23">
                  <c:v>82</c:v>
                </c:pt>
                <c:pt idx="24">
                  <c:v>29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</c:numCache>
            </c:numRef>
          </c:val>
        </c:ser>
        <c:ser>
          <c:idx val="4"/>
          <c:order val="1"/>
          <c:tx>
            <c:strRef>
              <c:f>'SOM %'!$R$1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%'!#REF!;'PV %'!#REF!;'PV %'!#REF!;'PV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%'!$S$3:$S$10,'SOM %'!$U$3:$U$10,'SOM %'!$T$3:$T$10,'SOM %'!$R$3:$R$10)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16</c:v>
                </c:pt>
                <c:pt idx="9">
                  <c:v>20</c:v>
                </c:pt>
                <c:pt idx="10">
                  <c:v>31</c:v>
                </c:pt>
                <c:pt idx="11">
                  <c:v>23</c:v>
                </c:pt>
                <c:pt idx="12">
                  <c:v>26</c:v>
                </c:pt>
                <c:pt idx="13">
                  <c:v>34</c:v>
                </c:pt>
                <c:pt idx="14">
                  <c:v>27</c:v>
                </c:pt>
                <c:pt idx="15">
                  <c:v>35</c:v>
                </c:pt>
                <c:pt idx="16">
                  <c:v>8</c:v>
                </c:pt>
                <c:pt idx="17">
                  <c:v>16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81826560"/>
        <c:axId val="81828096"/>
      </c:barChart>
      <c:catAx>
        <c:axId val="81826560"/>
        <c:scaling>
          <c:orientation val="minMax"/>
        </c:scaling>
        <c:axPos val="b"/>
        <c:numFmt formatCode="General" sourceLinked="1"/>
        <c:tickLblPos val="nextTo"/>
        <c:crossAx val="81828096"/>
        <c:crosses val="autoZero"/>
        <c:auto val="1"/>
        <c:lblAlgn val="ctr"/>
        <c:lblOffset val="100"/>
      </c:catAx>
      <c:valAx>
        <c:axId val="8182809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82656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moyenne globale</a:t>
            </a:r>
          </a:p>
        </c:rich>
      </c:tx>
      <c:layout>
        <c:manualLayout>
          <c:xMode val="edge"/>
          <c:yMode val="edge"/>
          <c:x val="0.2019026357337517"/>
          <c:y val="4.093567251461988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'VIP %'!$N$43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%'!$Z$39:$Z$46,'PV %'!#REF!,'PV %'!#REF!,'PV %'!$Y$39:$Y$46)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%'!$O$45:$O$52,'VIP %'!$Q$45:$Q$52,'VIP %'!$P$45:$P$52,'VIP %'!$N$45:$N$52)</c:f>
              <c:numCache>
                <c:formatCode>General</c:formatCode>
                <c:ptCount val="32"/>
                <c:pt idx="0">
                  <c:v>17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11</c:v>
                </c:pt>
                <c:pt idx="6">
                  <c:v>29</c:v>
                </c:pt>
                <c:pt idx="7">
                  <c:v>101</c:v>
                </c:pt>
                <c:pt idx="8">
                  <c:v>87</c:v>
                </c:pt>
                <c:pt idx="9">
                  <c:v>57</c:v>
                </c:pt>
                <c:pt idx="10">
                  <c:v>35</c:v>
                </c:pt>
                <c:pt idx="11">
                  <c:v>47</c:v>
                </c:pt>
                <c:pt idx="12">
                  <c:v>47</c:v>
                </c:pt>
                <c:pt idx="13">
                  <c:v>41</c:v>
                </c:pt>
                <c:pt idx="14">
                  <c:v>33</c:v>
                </c:pt>
                <c:pt idx="15">
                  <c:v>31</c:v>
                </c:pt>
                <c:pt idx="16">
                  <c:v>37</c:v>
                </c:pt>
                <c:pt idx="17">
                  <c:v>29</c:v>
                </c:pt>
                <c:pt idx="18">
                  <c:v>42</c:v>
                </c:pt>
                <c:pt idx="19">
                  <c:v>35</c:v>
                </c:pt>
                <c:pt idx="20">
                  <c:v>29</c:v>
                </c:pt>
                <c:pt idx="21">
                  <c:v>35</c:v>
                </c:pt>
                <c:pt idx="22">
                  <c:v>35</c:v>
                </c:pt>
                <c:pt idx="23">
                  <c:v>31</c:v>
                </c:pt>
                <c:pt idx="24">
                  <c:v>50</c:v>
                </c:pt>
                <c:pt idx="25">
                  <c:v>23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8</c:v>
                </c:pt>
              </c:numCache>
            </c:numRef>
          </c:val>
        </c:ser>
        <c:ser>
          <c:idx val="4"/>
          <c:order val="1"/>
          <c:tx>
            <c:strRef>
              <c:f>'VIP %'!$R$43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%'!#REF!,'PV %'!#REF!,'PV %'!#REF!,'PV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('VIP %'!$S$45:$S$52,'VIP %'!$U$45:$U$52,'VIP %'!$T$45:$T$52,'VIP %'!$R$45:$R$52)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gapWidth val="0"/>
        <c:overlap val="100"/>
        <c:axId val="69047424"/>
        <c:axId val="69048960"/>
      </c:barChart>
      <c:catAx>
        <c:axId val="69047424"/>
        <c:scaling>
          <c:orientation val="minMax"/>
        </c:scaling>
        <c:axPos val="b"/>
        <c:numFmt formatCode="General" sourceLinked="1"/>
        <c:tickLblPos val="nextTo"/>
        <c:crossAx val="69048960"/>
        <c:crosses val="autoZero"/>
        <c:auto val="1"/>
        <c:lblAlgn val="ctr"/>
        <c:lblOffset val="100"/>
      </c:catAx>
      <c:valAx>
        <c:axId val="6904896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6904742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'SOM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%'!$Z$15:$Z$22;'PV %'!#REF!;'PV %'!#REF!;'PV %'!$Y$15:$Y$22)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%'!$O$17:$O$24,'SOM %'!$Q$17:$Q$24,'SOM %'!$P$17:$P$24,'SOM %'!$N$17:$N$24)</c:f>
              <c:numCache>
                <c:formatCode>General</c:formatCode>
                <c:ptCount val="32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71</c:v>
                </c:pt>
                <c:pt idx="8">
                  <c:v>64</c:v>
                </c:pt>
                <c:pt idx="9">
                  <c:v>35</c:v>
                </c:pt>
                <c:pt idx="10">
                  <c:v>25</c:v>
                </c:pt>
                <c:pt idx="11">
                  <c:v>17</c:v>
                </c:pt>
                <c:pt idx="12">
                  <c:v>25</c:v>
                </c:pt>
                <c:pt idx="13">
                  <c:v>20</c:v>
                </c:pt>
                <c:pt idx="14">
                  <c:v>17</c:v>
                </c:pt>
                <c:pt idx="15">
                  <c:v>29</c:v>
                </c:pt>
                <c:pt idx="16">
                  <c:v>18</c:v>
                </c:pt>
                <c:pt idx="17">
                  <c:v>16</c:v>
                </c:pt>
                <c:pt idx="18">
                  <c:v>7</c:v>
                </c:pt>
                <c:pt idx="19">
                  <c:v>19</c:v>
                </c:pt>
                <c:pt idx="20">
                  <c:v>10</c:v>
                </c:pt>
                <c:pt idx="21">
                  <c:v>13</c:v>
                </c:pt>
                <c:pt idx="22">
                  <c:v>18</c:v>
                </c:pt>
                <c:pt idx="23">
                  <c:v>22</c:v>
                </c:pt>
                <c:pt idx="24">
                  <c:v>41</c:v>
                </c:pt>
                <c:pt idx="25">
                  <c:v>7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ser>
          <c:idx val="4"/>
          <c:order val="1"/>
          <c:tx>
            <c:strRef>
              <c:f>'SOM %'!$R$1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%'!#REF!;'PV %'!#REF!;'PV %'!#REF!;'PV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%'!$S$17:$S$24,'SOM %'!$U$17:$U$24,'SOM %'!$T$17:$T$24,'SOM %'!$R$17:$R$24)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6</c:v>
                </c:pt>
                <c:pt idx="14">
                  <c:v>9</c:v>
                </c:pt>
                <c:pt idx="15">
                  <c:v>14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81673216"/>
        <c:axId val="81691392"/>
      </c:barChart>
      <c:catAx>
        <c:axId val="81673216"/>
        <c:scaling>
          <c:orientation val="minMax"/>
        </c:scaling>
        <c:axPos val="b"/>
        <c:numFmt formatCode="General" sourceLinked="1"/>
        <c:tickLblPos val="nextTo"/>
        <c:crossAx val="81691392"/>
        <c:crosses val="autoZero"/>
        <c:auto val="1"/>
        <c:lblAlgn val="ctr"/>
        <c:lblOffset val="100"/>
      </c:catAx>
      <c:valAx>
        <c:axId val="8169139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67321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'SOM %'!$N$1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%'!$Z$27:$Z$34;'PV %'!#REF!;'PV %'!#REF!;'PV %'!$Y$27:$Y$34)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%'!$O$31:$O$38,'SOM %'!$Q$31:$Q$38,'SOM %'!$P$31:$P$38,'SOM %'!$N$31:$N$38)</c:f>
              <c:numCache>
                <c:formatCode>General</c:formatCode>
                <c:ptCount val="3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14</c:v>
                </c:pt>
                <c:pt idx="7">
                  <c:v>75</c:v>
                </c:pt>
                <c:pt idx="8">
                  <c:v>45</c:v>
                </c:pt>
                <c:pt idx="9">
                  <c:v>25</c:v>
                </c:pt>
                <c:pt idx="10">
                  <c:v>23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17</c:v>
                </c:pt>
                <c:pt idx="15">
                  <c:v>20</c:v>
                </c:pt>
                <c:pt idx="16">
                  <c:v>10</c:v>
                </c:pt>
                <c:pt idx="17">
                  <c:v>12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22</c:v>
                </c:pt>
                <c:pt idx="24">
                  <c:v>29</c:v>
                </c:pt>
                <c:pt idx="25">
                  <c:v>15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</c:numCache>
            </c:numRef>
          </c:val>
        </c:ser>
        <c:ser>
          <c:idx val="4"/>
          <c:order val="1"/>
          <c:tx>
            <c:strRef>
              <c:f>'SOM %'!$R$1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%'!#REF!;'PV %'!#REF!;'PV %'!#REF!;'PV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%'!$S$31:$S$38,'SOM %'!$U$31:$U$38,'SOM %'!$T$31:$T$38,'SOM %'!$R$31:$R$38)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gapWidth val="0"/>
        <c:overlap val="100"/>
        <c:axId val="81712640"/>
        <c:axId val="81714176"/>
      </c:barChart>
      <c:catAx>
        <c:axId val="81712640"/>
        <c:scaling>
          <c:orientation val="minMax"/>
        </c:scaling>
        <c:axPos val="b"/>
        <c:numFmt formatCode="General" sourceLinked="1"/>
        <c:tickLblPos val="nextTo"/>
        <c:crossAx val="81714176"/>
        <c:crosses val="autoZero"/>
        <c:auto val="1"/>
        <c:lblAlgn val="ctr"/>
        <c:lblOffset val="100"/>
      </c:catAx>
      <c:valAx>
        <c:axId val="8171417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71264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moyenne globale</a:t>
            </a:r>
          </a:p>
        </c:rich>
      </c:tx>
      <c:layout>
        <c:manualLayout>
          <c:xMode val="edge"/>
          <c:yMode val="edge"/>
          <c:x val="0.2019026357337517"/>
          <c:y val="4.093567251461988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'SOM %'!$N$43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('PV %'!$Z$39:$Z$46;'PV %'!#REF!;'PV %'!#REF!;'PV %'!$Y$39:$Y$46)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%'!$O$45:$O$52,'SOM %'!$Q$45:$Q$52,'SOM %'!$P$45:$P$52,'SOM %'!$N$45:$N$52)</c:f>
              <c:numCache>
                <c:formatCode>General</c:formatCode>
                <c:ptCount val="32"/>
                <c:pt idx="0">
                  <c:v>41</c:v>
                </c:pt>
                <c:pt idx="1">
                  <c:v>16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21</c:v>
                </c:pt>
                <c:pt idx="6">
                  <c:v>83</c:v>
                </c:pt>
                <c:pt idx="7">
                  <c:v>223</c:v>
                </c:pt>
                <c:pt idx="8">
                  <c:v>293</c:v>
                </c:pt>
                <c:pt idx="9">
                  <c:v>169</c:v>
                </c:pt>
                <c:pt idx="10">
                  <c:v>128</c:v>
                </c:pt>
                <c:pt idx="11">
                  <c:v>117</c:v>
                </c:pt>
                <c:pt idx="12">
                  <c:v>114</c:v>
                </c:pt>
                <c:pt idx="13">
                  <c:v>109</c:v>
                </c:pt>
                <c:pt idx="14">
                  <c:v>105</c:v>
                </c:pt>
                <c:pt idx="15">
                  <c:v>111</c:v>
                </c:pt>
                <c:pt idx="16">
                  <c:v>67</c:v>
                </c:pt>
                <c:pt idx="17">
                  <c:v>84</c:v>
                </c:pt>
                <c:pt idx="18">
                  <c:v>59</c:v>
                </c:pt>
                <c:pt idx="19">
                  <c:v>74</c:v>
                </c:pt>
                <c:pt idx="20">
                  <c:v>69</c:v>
                </c:pt>
                <c:pt idx="21">
                  <c:v>56</c:v>
                </c:pt>
                <c:pt idx="22">
                  <c:v>105</c:v>
                </c:pt>
                <c:pt idx="23">
                  <c:v>126</c:v>
                </c:pt>
                <c:pt idx="24">
                  <c:v>99</c:v>
                </c:pt>
                <c:pt idx="25">
                  <c:v>26</c:v>
                </c:pt>
                <c:pt idx="26">
                  <c:v>12</c:v>
                </c:pt>
                <c:pt idx="27">
                  <c:v>7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</c:numCache>
            </c:numRef>
          </c:val>
        </c:ser>
        <c:ser>
          <c:idx val="4"/>
          <c:order val="1"/>
          <c:tx>
            <c:strRef>
              <c:f>'SOM %'!$R$43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('PV %'!#REF!;'PV %'!#REF!;'PV %'!#REF!;'PV %'!#REF!)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multiLvlStrRef>
              <c:f>'PV %'!#REF!</c:f>
            </c:multiLvlStrRef>
          </c:cat>
          <c:val>
            <c:numRef>
              <c:f>('SOM %'!$S$45:$S$52,'SOM %'!$U$45:$U$52,'SOM %'!$T$45:$T$52,'SOM %'!$R$45:$R$52)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17</c:v>
                </c:pt>
                <c:pt idx="8">
                  <c:v>27</c:v>
                </c:pt>
                <c:pt idx="9">
                  <c:v>34</c:v>
                </c:pt>
                <c:pt idx="10">
                  <c:v>45</c:v>
                </c:pt>
                <c:pt idx="11">
                  <c:v>39</c:v>
                </c:pt>
                <c:pt idx="12">
                  <c:v>44</c:v>
                </c:pt>
                <c:pt idx="13">
                  <c:v>47</c:v>
                </c:pt>
                <c:pt idx="14">
                  <c:v>42</c:v>
                </c:pt>
                <c:pt idx="15">
                  <c:v>57</c:v>
                </c:pt>
                <c:pt idx="16">
                  <c:v>16</c:v>
                </c:pt>
                <c:pt idx="17">
                  <c:v>25</c:v>
                </c:pt>
                <c:pt idx="18">
                  <c:v>19</c:v>
                </c:pt>
                <c:pt idx="19">
                  <c:v>24</c:v>
                </c:pt>
                <c:pt idx="20">
                  <c:v>18</c:v>
                </c:pt>
                <c:pt idx="21">
                  <c:v>15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gapWidth val="0"/>
        <c:overlap val="100"/>
        <c:axId val="81965056"/>
        <c:axId val="81966592"/>
      </c:barChart>
      <c:catAx>
        <c:axId val="81965056"/>
        <c:scaling>
          <c:orientation val="minMax"/>
        </c:scaling>
        <c:axPos val="b"/>
        <c:numFmt formatCode="General" sourceLinked="1"/>
        <c:tickLblPos val="nextTo"/>
        <c:crossAx val="81966592"/>
        <c:crosses val="autoZero"/>
        <c:auto val="1"/>
        <c:lblAlgn val="ctr"/>
        <c:lblOffset val="100"/>
      </c:catAx>
      <c:valAx>
        <c:axId val="8196659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196505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'SOM %'!$Y$2</c:f>
              <c:strCache>
                <c:ptCount val="1"/>
                <c:pt idx="0">
                  <c:v>cg</c:v>
                </c:pt>
              </c:strCache>
            </c:strRef>
          </c:tx>
          <c:cat>
            <c:strRef>
              <c:f>'SOM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'SOM %'!$Y$3:$Y$6</c:f>
              <c:numCache>
                <c:formatCode>General</c:formatCode>
                <c:ptCount val="4"/>
                <c:pt idx="0">
                  <c:v>6.4327485380116958</c:v>
                </c:pt>
                <c:pt idx="1">
                  <c:v>11.560693641618498</c:v>
                </c:pt>
                <c:pt idx="2">
                  <c:v>4.8245614035087714</c:v>
                </c:pt>
                <c:pt idx="3">
                  <c:v>7.6060011943796546</c:v>
                </c:pt>
              </c:numCache>
            </c:numRef>
          </c:val>
        </c:ser>
        <c:ser>
          <c:idx val="1"/>
          <c:order val="1"/>
          <c:tx>
            <c:strRef>
              <c:f>'SOM %'!$Z$2</c:f>
              <c:strCache>
                <c:ptCount val="1"/>
                <c:pt idx="0">
                  <c:v>hilus</c:v>
                </c:pt>
              </c:strCache>
            </c:strRef>
          </c:tx>
          <c:cat>
            <c:strRef>
              <c:f>'SOM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'SOM %'!$Z$3:$Z$6</c:f>
              <c:numCache>
                <c:formatCode>General</c:formatCode>
                <c:ptCount val="4"/>
                <c:pt idx="0">
                  <c:v>25.263157894736842</c:v>
                </c:pt>
                <c:pt idx="1">
                  <c:v>29.859154929577464</c:v>
                </c:pt>
                <c:pt idx="2">
                  <c:v>26.090750436300176</c:v>
                </c:pt>
                <c:pt idx="3">
                  <c:v>27.071021086871497</c:v>
                </c:pt>
              </c:numCache>
            </c:numRef>
          </c:val>
        </c:ser>
        <c:axId val="81982976"/>
        <c:axId val="81984512"/>
      </c:barChart>
      <c:catAx>
        <c:axId val="81982976"/>
        <c:scaling>
          <c:orientation val="minMax"/>
        </c:scaling>
        <c:axPos val="b"/>
        <c:tickLblPos val="nextTo"/>
        <c:crossAx val="81984512"/>
        <c:crosses val="autoZero"/>
        <c:auto val="1"/>
        <c:lblAlgn val="ctr"/>
        <c:lblOffset val="100"/>
      </c:catAx>
      <c:valAx>
        <c:axId val="8198451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81982976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(SOM!$Z$3:$Z$10,SOM!$AB$3:$AB$10,SOM!$AA$3:$AA$10,SOM!$Y$3:$Y$10)</c:f>
                <c:numCache>
                  <c:formatCode>General</c:formatCode>
                  <c:ptCount val="32"/>
                  <c:pt idx="0">
                    <c:v>140.6969072118824</c:v>
                  </c:pt>
                  <c:pt idx="1">
                    <c:v>57.81666421522597</c:v>
                  </c:pt>
                  <c:pt idx="2">
                    <c:v>33.662405370453868</c:v>
                  </c:pt>
                  <c:pt idx="3">
                    <c:v>23.702663606629695</c:v>
                  </c:pt>
                  <c:pt idx="4">
                    <c:v>16.142257899067282</c:v>
                  </c:pt>
                  <c:pt idx="5">
                    <c:v>60.449003301618184</c:v>
                  </c:pt>
                  <c:pt idx="6">
                    <c:v>181.87197194180303</c:v>
                  </c:pt>
                  <c:pt idx="7">
                    <c:v>283.16331578874446</c:v>
                  </c:pt>
                  <c:pt idx="8">
                    <c:v>149.56222066958946</c:v>
                  </c:pt>
                  <c:pt idx="9">
                    <c:v>151.81376591340307</c:v>
                  </c:pt>
                  <c:pt idx="10">
                    <c:v>140.0567705583635</c:v>
                  </c:pt>
                  <c:pt idx="11">
                    <c:v>110.32150520939548</c:v>
                  </c:pt>
                  <c:pt idx="12">
                    <c:v>154.08778633993973</c:v>
                  </c:pt>
                  <c:pt idx="13">
                    <c:v>115.5633728551857</c:v>
                  </c:pt>
                  <c:pt idx="14">
                    <c:v>116.66653819856889</c:v>
                  </c:pt>
                  <c:pt idx="15">
                    <c:v>56.680299934515432</c:v>
                  </c:pt>
                  <c:pt idx="16">
                    <c:v>78.82297173715412</c:v>
                  </c:pt>
                  <c:pt idx="17">
                    <c:v>114.91619747885855</c:v>
                  </c:pt>
                  <c:pt idx="18">
                    <c:v>152.05910425100845</c:v>
                  </c:pt>
                  <c:pt idx="19">
                    <c:v>155.96536715871378</c:v>
                  </c:pt>
                  <c:pt idx="20">
                    <c:v>99.221689520655673</c:v>
                  </c:pt>
                  <c:pt idx="21">
                    <c:v>95.538988939627018</c:v>
                  </c:pt>
                  <c:pt idx="22">
                    <c:v>182.60333161410679</c:v>
                  </c:pt>
                  <c:pt idx="23">
                    <c:v>277.75686325856657</c:v>
                  </c:pt>
                  <c:pt idx="24">
                    <c:v>205.82449736079707</c:v>
                  </c:pt>
                  <c:pt idx="25">
                    <c:v>48.75052401119104</c:v>
                  </c:pt>
                  <c:pt idx="26">
                    <c:v>24.166443661053176</c:v>
                  </c:pt>
                  <c:pt idx="27">
                    <c:v>72.662228608171603</c:v>
                  </c:pt>
                  <c:pt idx="28">
                    <c:v>0</c:v>
                  </c:pt>
                  <c:pt idx="29">
                    <c:v>36.78388010355053</c:v>
                  </c:pt>
                  <c:pt idx="30">
                    <c:v>42.042072126688936</c:v>
                  </c:pt>
                  <c:pt idx="31">
                    <c:v>42.71436462586594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(SOM!$O$3:$O$10,SOM!$Q$3:$Q$10,SOM!$P$3:$P$10,SOM!$N$3:$N$10)</c:f>
              <c:numCache>
                <c:formatCode>General</c:formatCode>
                <c:ptCount val="32"/>
                <c:pt idx="0">
                  <c:v>122.55887142857144</c:v>
                </c:pt>
                <c:pt idx="1">
                  <c:v>83.819942857142863</c:v>
                </c:pt>
                <c:pt idx="2">
                  <c:v>20.427614285714288</c:v>
                </c:pt>
                <c:pt idx="3">
                  <c:v>18.911571428571428</c:v>
                </c:pt>
                <c:pt idx="4">
                  <c:v>6.1011999999999995</c:v>
                </c:pt>
                <c:pt idx="5">
                  <c:v>60.381328571428575</c:v>
                </c:pt>
                <c:pt idx="6">
                  <c:v>188.059</c:v>
                </c:pt>
                <c:pt idx="7">
                  <c:v>469.63085714285711</c:v>
                </c:pt>
                <c:pt idx="8">
                  <c:v>755.0934285714286</c:v>
                </c:pt>
                <c:pt idx="9">
                  <c:v>551.73085714285708</c:v>
                </c:pt>
                <c:pt idx="10">
                  <c:v>327.12571428571431</c:v>
                </c:pt>
                <c:pt idx="11">
                  <c:v>394.69</c:v>
                </c:pt>
                <c:pt idx="12">
                  <c:v>359.6578571428571</c:v>
                </c:pt>
                <c:pt idx="13">
                  <c:v>349.834</c:v>
                </c:pt>
                <c:pt idx="14">
                  <c:v>343.83571428571429</c:v>
                </c:pt>
                <c:pt idx="15">
                  <c:v>329.07900000000006</c:v>
                </c:pt>
                <c:pt idx="16">
                  <c:v>225.18714285714285</c:v>
                </c:pt>
                <c:pt idx="17">
                  <c:v>334.04899999999998</c:v>
                </c:pt>
                <c:pt idx="18">
                  <c:v>267.56242857142854</c:v>
                </c:pt>
                <c:pt idx="19">
                  <c:v>230.58262857142856</c:v>
                </c:pt>
                <c:pt idx="20">
                  <c:v>301.43499999999995</c:v>
                </c:pt>
                <c:pt idx="21">
                  <c:v>164.4874428571429</c:v>
                </c:pt>
                <c:pt idx="22">
                  <c:v>352.39471428571426</c:v>
                </c:pt>
                <c:pt idx="23">
                  <c:v>432.85728571428575</c:v>
                </c:pt>
                <c:pt idx="24">
                  <c:v>200.19088571428574</c:v>
                </c:pt>
                <c:pt idx="25">
                  <c:v>25.95037142857143</c:v>
                </c:pt>
                <c:pt idx="26">
                  <c:v>9.1340571428571433</c:v>
                </c:pt>
                <c:pt idx="27">
                  <c:v>47.551642857142852</c:v>
                </c:pt>
                <c:pt idx="28">
                  <c:v>0</c:v>
                </c:pt>
                <c:pt idx="29">
                  <c:v>21.537971428571431</c:v>
                </c:pt>
                <c:pt idx="30">
                  <c:v>33.464528571428573</c:v>
                </c:pt>
                <c:pt idx="31">
                  <c:v>45.330985714285717</c:v>
                </c:pt>
              </c:numCache>
            </c:numRef>
          </c:val>
        </c:ser>
        <c:ser>
          <c:idx val="4"/>
          <c:order val="1"/>
          <c:tx>
            <c:strRef>
              <c:f>SOM!$R$13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(SOM!$AD$3:$AD$10,SOM!$AF$3:$AF$10,SOM!$AE$3:$AE$10,SOM!$AC$3:$AC$10)</c:f>
                <c:numCache>
                  <c:formatCode>General</c:formatCode>
                  <c:ptCount val="32"/>
                  <c:pt idx="0">
                    <c:v>18.943391496018567</c:v>
                  </c:pt>
                  <c:pt idx="1">
                    <c:v>20.392651899350785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20.417652975550347</c:v>
                  </c:pt>
                  <c:pt idx="7">
                    <c:v>48.859417592941362</c:v>
                  </c:pt>
                  <c:pt idx="8">
                    <c:v>22.663223514151305</c:v>
                  </c:pt>
                  <c:pt idx="9">
                    <c:v>86.709517873870396</c:v>
                  </c:pt>
                  <c:pt idx="10">
                    <c:v>49.81959768333666</c:v>
                  </c:pt>
                  <c:pt idx="11">
                    <c:v>64.595351991580571</c:v>
                  </c:pt>
                  <c:pt idx="12">
                    <c:v>99.718906409414274</c:v>
                  </c:pt>
                  <c:pt idx="13">
                    <c:v>98.326782117367145</c:v>
                  </c:pt>
                  <c:pt idx="14">
                    <c:v>16.753466034809772</c:v>
                  </c:pt>
                  <c:pt idx="15">
                    <c:v>57.153005543245015</c:v>
                  </c:pt>
                  <c:pt idx="16">
                    <c:v>37.123199841582824</c:v>
                  </c:pt>
                  <c:pt idx="17">
                    <c:v>53.910465144343938</c:v>
                  </c:pt>
                  <c:pt idx="18">
                    <c:v>88.79184431659732</c:v>
                  </c:pt>
                  <c:pt idx="19">
                    <c:v>63.60738634798934</c:v>
                  </c:pt>
                  <c:pt idx="20">
                    <c:v>31.757670343278956</c:v>
                  </c:pt>
                  <c:pt idx="21">
                    <c:v>30.689545141449191</c:v>
                  </c:pt>
                  <c:pt idx="22">
                    <c:v>24.956775860169955</c:v>
                  </c:pt>
                  <c:pt idx="23">
                    <c:v>36.3945234162465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40.565482307269917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(SOM!$S$3:$S$10,SOM!$U$3:$U$10,SOM!$T$3:$T$10,SOM!$R$3:$R$10)</c:f>
              <c:numCache>
                <c:formatCode>General</c:formatCode>
                <c:ptCount val="32"/>
                <c:pt idx="0">
                  <c:v>11.092114285714286</c:v>
                </c:pt>
                <c:pt idx="1">
                  <c:v>11.940714285714284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11.471500000000001</c:v>
                </c:pt>
                <c:pt idx="7">
                  <c:v>46.879985714285716</c:v>
                </c:pt>
                <c:pt idx="8">
                  <c:v>69.627028571428568</c:v>
                </c:pt>
                <c:pt idx="9">
                  <c:v>116.83372857142857</c:v>
                </c:pt>
                <c:pt idx="10">
                  <c:v>119.45374285714286</c:v>
                </c:pt>
                <c:pt idx="11">
                  <c:v>86.268657142857137</c:v>
                </c:pt>
                <c:pt idx="12">
                  <c:v>116.33954285714286</c:v>
                </c:pt>
                <c:pt idx="13">
                  <c:v>145.86625714285714</c:v>
                </c:pt>
                <c:pt idx="14">
                  <c:v>113.20224285714286</c:v>
                </c:pt>
                <c:pt idx="15">
                  <c:v>136.78455714285712</c:v>
                </c:pt>
                <c:pt idx="16">
                  <c:v>40.028414285714284</c:v>
                </c:pt>
                <c:pt idx="17">
                  <c:v>111.57745714285716</c:v>
                </c:pt>
                <c:pt idx="18">
                  <c:v>66.683142857142855</c:v>
                </c:pt>
                <c:pt idx="19">
                  <c:v>64.266928571428579</c:v>
                </c:pt>
                <c:pt idx="20">
                  <c:v>112.54097142857144</c:v>
                </c:pt>
                <c:pt idx="21">
                  <c:v>32.270871428571425</c:v>
                </c:pt>
                <c:pt idx="22">
                  <c:v>19.344385714285714</c:v>
                </c:pt>
                <c:pt idx="23">
                  <c:v>33.893971428571426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23.752714285714287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82063744"/>
        <c:axId val="82065280"/>
      </c:barChart>
      <c:catAx>
        <c:axId val="82063744"/>
        <c:scaling>
          <c:orientation val="minMax"/>
        </c:scaling>
        <c:axPos val="b"/>
        <c:numFmt formatCode="General" sourceLinked="1"/>
        <c:tickLblPos val="nextTo"/>
        <c:crossAx val="82065280"/>
        <c:crosses val="autoZero"/>
        <c:auto val="1"/>
        <c:lblAlgn val="ctr"/>
        <c:lblOffset val="100"/>
      </c:catAx>
      <c:valAx>
        <c:axId val="8206528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206374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SOM!$AB$3:$AB$10</c:f>
                <c:numCache>
                  <c:formatCode>General</c:formatCode>
                  <c:ptCount val="8"/>
                  <c:pt idx="0">
                    <c:v>149.56222066958946</c:v>
                  </c:pt>
                  <c:pt idx="1">
                    <c:v>151.81376591340307</c:v>
                  </c:pt>
                  <c:pt idx="2">
                    <c:v>140.0567705583635</c:v>
                  </c:pt>
                  <c:pt idx="3">
                    <c:v>110.32150520939548</c:v>
                  </c:pt>
                  <c:pt idx="4">
                    <c:v>154.08778633993973</c:v>
                  </c:pt>
                  <c:pt idx="5">
                    <c:v>115.5633728551857</c:v>
                  </c:pt>
                  <c:pt idx="6">
                    <c:v>116.66653819856889</c:v>
                  </c:pt>
                  <c:pt idx="7">
                    <c:v>56.680299934515432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SOM!$Q$3:$Q$10</c:f>
              <c:numCache>
                <c:formatCode>General</c:formatCode>
                <c:ptCount val="8"/>
                <c:pt idx="0">
                  <c:v>755.0934285714286</c:v>
                </c:pt>
                <c:pt idx="1">
                  <c:v>551.73085714285708</c:v>
                </c:pt>
                <c:pt idx="2">
                  <c:v>327.12571428571431</c:v>
                </c:pt>
                <c:pt idx="3">
                  <c:v>394.69</c:v>
                </c:pt>
                <c:pt idx="4">
                  <c:v>359.6578571428571</c:v>
                </c:pt>
                <c:pt idx="5">
                  <c:v>349.834</c:v>
                </c:pt>
                <c:pt idx="6">
                  <c:v>343.83571428571429</c:v>
                </c:pt>
                <c:pt idx="7">
                  <c:v>329.07900000000006</c:v>
                </c:pt>
              </c:numCache>
            </c:numRef>
          </c:val>
        </c:ser>
        <c:ser>
          <c:idx val="4"/>
          <c:order val="1"/>
          <c:tx>
            <c:strRef>
              <c:f>SOM!$R$1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SOM!$AF$3:$AF$10</c:f>
                <c:numCache>
                  <c:formatCode>General</c:formatCode>
                  <c:ptCount val="8"/>
                  <c:pt idx="0">
                    <c:v>22.663223514151305</c:v>
                  </c:pt>
                  <c:pt idx="1">
                    <c:v>86.709517873870396</c:v>
                  </c:pt>
                  <c:pt idx="2">
                    <c:v>49.81959768333666</c:v>
                  </c:pt>
                  <c:pt idx="3">
                    <c:v>64.595351991580571</c:v>
                  </c:pt>
                  <c:pt idx="4">
                    <c:v>99.718906409414274</c:v>
                  </c:pt>
                  <c:pt idx="5">
                    <c:v>98.326782117367145</c:v>
                  </c:pt>
                  <c:pt idx="6">
                    <c:v>16.753466034809772</c:v>
                  </c:pt>
                  <c:pt idx="7">
                    <c:v>57.153005543245015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SOM!$U$3:$U$10</c:f>
              <c:numCache>
                <c:formatCode>General</c:formatCode>
                <c:ptCount val="8"/>
                <c:pt idx="0">
                  <c:v>69.627028571428568</c:v>
                </c:pt>
                <c:pt idx="1">
                  <c:v>116.83372857142857</c:v>
                </c:pt>
                <c:pt idx="2">
                  <c:v>119.45374285714286</c:v>
                </c:pt>
                <c:pt idx="3">
                  <c:v>86.268657142857137</c:v>
                </c:pt>
                <c:pt idx="4">
                  <c:v>116.33954285714286</c:v>
                </c:pt>
                <c:pt idx="5">
                  <c:v>145.86625714285714</c:v>
                </c:pt>
                <c:pt idx="6">
                  <c:v>113.20224285714286</c:v>
                </c:pt>
                <c:pt idx="7">
                  <c:v>136.78455714285712</c:v>
                </c:pt>
              </c:numCache>
            </c:numRef>
          </c:val>
        </c:ser>
        <c:gapWidth val="0"/>
        <c:overlap val="100"/>
        <c:axId val="82094720"/>
        <c:axId val="82096512"/>
      </c:barChart>
      <c:catAx>
        <c:axId val="82094720"/>
        <c:scaling>
          <c:orientation val="minMax"/>
        </c:scaling>
        <c:axPos val="b"/>
        <c:numFmt formatCode="General" sourceLinked="1"/>
        <c:tickLblPos val="nextTo"/>
        <c:crossAx val="82096512"/>
        <c:crosses val="autoZero"/>
        <c:auto val="1"/>
        <c:lblAlgn val="ctr"/>
        <c:lblOffset val="100"/>
      </c:catAx>
      <c:valAx>
        <c:axId val="82096512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09472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SOM!$AA$3:$AA$10</c:f>
                <c:numCache>
                  <c:formatCode>General</c:formatCode>
                  <c:ptCount val="8"/>
                  <c:pt idx="0">
                    <c:v>78.82297173715412</c:v>
                  </c:pt>
                  <c:pt idx="1">
                    <c:v>114.91619747885855</c:v>
                  </c:pt>
                  <c:pt idx="2">
                    <c:v>152.05910425100845</c:v>
                  </c:pt>
                  <c:pt idx="3">
                    <c:v>155.96536715871378</c:v>
                  </c:pt>
                  <c:pt idx="4">
                    <c:v>99.221689520655673</c:v>
                  </c:pt>
                  <c:pt idx="5">
                    <c:v>95.538988939627018</c:v>
                  </c:pt>
                  <c:pt idx="6">
                    <c:v>182.60333161410679</c:v>
                  </c:pt>
                  <c:pt idx="7">
                    <c:v>277.75686325856657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SOM!$P$3:$P$10</c:f>
              <c:numCache>
                <c:formatCode>General</c:formatCode>
                <c:ptCount val="8"/>
                <c:pt idx="0">
                  <c:v>225.18714285714285</c:v>
                </c:pt>
                <c:pt idx="1">
                  <c:v>334.04899999999998</c:v>
                </c:pt>
                <c:pt idx="2">
                  <c:v>267.56242857142854</c:v>
                </c:pt>
                <c:pt idx="3">
                  <c:v>230.58262857142856</c:v>
                </c:pt>
                <c:pt idx="4">
                  <c:v>301.43499999999995</c:v>
                </c:pt>
                <c:pt idx="5">
                  <c:v>164.4874428571429</c:v>
                </c:pt>
                <c:pt idx="6">
                  <c:v>352.39471428571426</c:v>
                </c:pt>
                <c:pt idx="7">
                  <c:v>432.85728571428575</c:v>
                </c:pt>
              </c:numCache>
            </c:numRef>
          </c:val>
        </c:ser>
        <c:ser>
          <c:idx val="4"/>
          <c:order val="1"/>
          <c:tx>
            <c:strRef>
              <c:f>SOM!$R$1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SOM!$AE$3:$AE$10</c:f>
                <c:numCache>
                  <c:formatCode>General</c:formatCode>
                  <c:ptCount val="8"/>
                  <c:pt idx="0">
                    <c:v>37.123199841582824</c:v>
                  </c:pt>
                  <c:pt idx="1">
                    <c:v>53.910465144343938</c:v>
                  </c:pt>
                  <c:pt idx="2">
                    <c:v>88.79184431659732</c:v>
                  </c:pt>
                  <c:pt idx="3">
                    <c:v>63.60738634798934</c:v>
                  </c:pt>
                  <c:pt idx="4">
                    <c:v>31.757670343278956</c:v>
                  </c:pt>
                  <c:pt idx="5">
                    <c:v>30.689545141449191</c:v>
                  </c:pt>
                  <c:pt idx="6">
                    <c:v>24.956775860169955</c:v>
                  </c:pt>
                  <c:pt idx="7">
                    <c:v>36.3945234162465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SOM!$T$3:$T$10</c:f>
              <c:numCache>
                <c:formatCode>General</c:formatCode>
                <c:ptCount val="8"/>
                <c:pt idx="0">
                  <c:v>40.028414285714284</c:v>
                </c:pt>
                <c:pt idx="1">
                  <c:v>111.57745714285716</c:v>
                </c:pt>
                <c:pt idx="2">
                  <c:v>66.683142857142855</c:v>
                </c:pt>
                <c:pt idx="3">
                  <c:v>64.266928571428579</c:v>
                </c:pt>
                <c:pt idx="4">
                  <c:v>112.54097142857144</c:v>
                </c:pt>
                <c:pt idx="5">
                  <c:v>32.270871428571425</c:v>
                </c:pt>
                <c:pt idx="6">
                  <c:v>19.344385714285714</c:v>
                </c:pt>
                <c:pt idx="7">
                  <c:v>33.893971428571426</c:v>
                </c:pt>
              </c:numCache>
            </c:numRef>
          </c:val>
        </c:ser>
        <c:gapWidth val="0"/>
        <c:overlap val="100"/>
        <c:axId val="82326272"/>
        <c:axId val="82327808"/>
      </c:barChart>
      <c:catAx>
        <c:axId val="82326272"/>
        <c:scaling>
          <c:orientation val="minMax"/>
        </c:scaling>
        <c:axPos val="b"/>
        <c:numFmt formatCode="General" sourceLinked="1"/>
        <c:tickLblPos val="nextTo"/>
        <c:crossAx val="82327808"/>
        <c:crosses val="autoZero"/>
        <c:auto val="1"/>
        <c:lblAlgn val="ctr"/>
        <c:lblOffset val="100"/>
      </c:catAx>
      <c:valAx>
        <c:axId val="8232780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32627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SOM!$Y$3:$Y$10</c:f>
                <c:numCache>
                  <c:formatCode>General</c:formatCode>
                  <c:ptCount val="8"/>
                  <c:pt idx="0">
                    <c:v>205.82449736079707</c:v>
                  </c:pt>
                  <c:pt idx="1">
                    <c:v>48.75052401119104</c:v>
                  </c:pt>
                  <c:pt idx="2">
                    <c:v>24.166443661053176</c:v>
                  </c:pt>
                  <c:pt idx="3">
                    <c:v>72.662228608171603</c:v>
                  </c:pt>
                  <c:pt idx="4">
                    <c:v>0</c:v>
                  </c:pt>
                  <c:pt idx="5">
                    <c:v>36.78388010355053</c:v>
                  </c:pt>
                  <c:pt idx="6">
                    <c:v>42.042072126688936</c:v>
                  </c:pt>
                  <c:pt idx="7">
                    <c:v>42.71436462586594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SOM!$N$3:$N$10</c:f>
              <c:numCache>
                <c:formatCode>General</c:formatCode>
                <c:ptCount val="8"/>
                <c:pt idx="0">
                  <c:v>200.19088571428574</c:v>
                </c:pt>
                <c:pt idx="1">
                  <c:v>25.95037142857143</c:v>
                </c:pt>
                <c:pt idx="2">
                  <c:v>9.1340571428571433</c:v>
                </c:pt>
                <c:pt idx="3">
                  <c:v>47.551642857142852</c:v>
                </c:pt>
                <c:pt idx="4">
                  <c:v>0</c:v>
                </c:pt>
                <c:pt idx="5">
                  <c:v>21.537971428571431</c:v>
                </c:pt>
                <c:pt idx="6">
                  <c:v>33.464528571428573</c:v>
                </c:pt>
                <c:pt idx="7">
                  <c:v>45.330985714285717</c:v>
                </c:pt>
              </c:numCache>
            </c:numRef>
          </c:val>
        </c:ser>
        <c:ser>
          <c:idx val="4"/>
          <c:order val="1"/>
          <c:tx>
            <c:strRef>
              <c:f>SOM!$R$1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SOM!$AC$3:$AC$10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40.565482307269917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23.752714285714287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82349056"/>
        <c:axId val="82371328"/>
      </c:barChart>
      <c:catAx>
        <c:axId val="82349056"/>
        <c:scaling>
          <c:orientation val="minMax"/>
        </c:scaling>
        <c:axPos val="b"/>
        <c:numFmt formatCode="General" sourceLinked="1"/>
        <c:tickLblPos val="nextTo"/>
        <c:crossAx val="82371328"/>
        <c:crosses val="autoZero"/>
        <c:auto val="1"/>
        <c:lblAlgn val="ctr"/>
        <c:lblOffset val="100"/>
      </c:catAx>
      <c:valAx>
        <c:axId val="8237132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34905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(SOM!$Z$15:$Z$22,SOM!$AB$15:$AB$22,SOM!$AA$15:$AA$22,SOM!$Y$15:$Y$22)</c:f>
                <c:numCache>
                  <c:formatCode>General</c:formatCode>
                  <c:ptCount val="32"/>
                  <c:pt idx="0">
                    <c:v>60.862871113566975</c:v>
                  </c:pt>
                  <c:pt idx="1">
                    <c:v>21.421212100692554</c:v>
                  </c:pt>
                  <c:pt idx="2">
                    <c:v>38.3015246702928</c:v>
                  </c:pt>
                  <c:pt idx="3">
                    <c:v>0</c:v>
                  </c:pt>
                  <c:pt idx="4">
                    <c:v>40.724010799439405</c:v>
                  </c:pt>
                  <c:pt idx="5">
                    <c:v>46.592609663545609</c:v>
                  </c:pt>
                  <c:pt idx="6">
                    <c:v>224.01869298504872</c:v>
                  </c:pt>
                  <c:pt idx="7">
                    <c:v>236.20163158976408</c:v>
                  </c:pt>
                  <c:pt idx="8">
                    <c:v>272.9034992371927</c:v>
                  </c:pt>
                  <c:pt idx="9">
                    <c:v>223.14058886527758</c:v>
                  </c:pt>
                  <c:pt idx="10">
                    <c:v>242.30801298946912</c:v>
                  </c:pt>
                  <c:pt idx="11">
                    <c:v>130.63477991802188</c:v>
                  </c:pt>
                  <c:pt idx="12">
                    <c:v>231.5129210263282</c:v>
                  </c:pt>
                  <c:pt idx="13">
                    <c:v>85.383637227738674</c:v>
                  </c:pt>
                  <c:pt idx="14">
                    <c:v>93.142708851729807</c:v>
                  </c:pt>
                  <c:pt idx="15">
                    <c:v>226.19456573037368</c:v>
                  </c:pt>
                  <c:pt idx="16">
                    <c:v>209.8922837836227</c:v>
                  </c:pt>
                  <c:pt idx="17">
                    <c:v>171.81711861061271</c:v>
                  </c:pt>
                  <c:pt idx="18">
                    <c:v>156.87211462935571</c:v>
                  </c:pt>
                  <c:pt idx="19">
                    <c:v>306.58940665271956</c:v>
                  </c:pt>
                  <c:pt idx="20">
                    <c:v>142.43477136553554</c:v>
                  </c:pt>
                  <c:pt idx="21">
                    <c:v>324.3726623790987</c:v>
                  </c:pt>
                  <c:pt idx="22">
                    <c:v>194.70821141194369</c:v>
                  </c:pt>
                  <c:pt idx="23">
                    <c:v>329.51918692240065</c:v>
                  </c:pt>
                  <c:pt idx="24">
                    <c:v>251.46792359445087</c:v>
                  </c:pt>
                  <c:pt idx="25">
                    <c:v>111.06661067071418</c:v>
                  </c:pt>
                  <c:pt idx="26">
                    <c:v>49.441736066833066</c:v>
                  </c:pt>
                  <c:pt idx="27">
                    <c:v>57.297524285833802</c:v>
                  </c:pt>
                  <c:pt idx="28">
                    <c:v>0</c:v>
                  </c:pt>
                  <c:pt idx="29">
                    <c:v>0</c:v>
                  </c:pt>
                  <c:pt idx="30">
                    <c:v>62.179313419220982</c:v>
                  </c:pt>
                  <c:pt idx="31">
                    <c:v>30.931025020288519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(SOM!$O$15:$O$22,SOM!$Q$15:$Q$22,SOM!$P$15:$P$22,SOM!$N$15:$N$22)</c:f>
              <c:numCache>
                <c:formatCode>General</c:formatCode>
                <c:ptCount val="32"/>
                <c:pt idx="0">
                  <c:v>80.688400000000001</c:v>
                </c:pt>
                <c:pt idx="1">
                  <c:v>8.0964571428571421</c:v>
                </c:pt>
                <c:pt idx="2">
                  <c:v>30.015128571428569</c:v>
                </c:pt>
                <c:pt idx="3">
                  <c:v>0</c:v>
                </c:pt>
                <c:pt idx="4">
                  <c:v>23.56305714285714</c:v>
                </c:pt>
                <c:pt idx="5">
                  <c:v>36.963242857142859</c:v>
                </c:pt>
                <c:pt idx="6">
                  <c:v>326.38925714285716</c:v>
                </c:pt>
                <c:pt idx="7">
                  <c:v>850.16200000000003</c:v>
                </c:pt>
                <c:pt idx="8">
                  <c:v>744.99071428571438</c:v>
                </c:pt>
                <c:pt idx="9">
                  <c:v>415.64914285714286</c:v>
                </c:pt>
                <c:pt idx="10">
                  <c:v>336.9942857142857</c:v>
                </c:pt>
                <c:pt idx="11">
                  <c:v>205.81969999999998</c:v>
                </c:pt>
                <c:pt idx="12">
                  <c:v>362.39514285714279</c:v>
                </c:pt>
                <c:pt idx="13">
                  <c:v>251.76071428571433</c:v>
                </c:pt>
                <c:pt idx="14">
                  <c:v>247.99828571428569</c:v>
                </c:pt>
                <c:pt idx="15">
                  <c:v>421.67057142857146</c:v>
                </c:pt>
                <c:pt idx="16">
                  <c:v>357.81871428571424</c:v>
                </c:pt>
                <c:pt idx="17">
                  <c:v>342.77539999999999</c:v>
                </c:pt>
                <c:pt idx="18">
                  <c:v>113.37642857142858</c:v>
                </c:pt>
                <c:pt idx="19">
                  <c:v>418.37800000000004</c:v>
                </c:pt>
                <c:pt idx="20">
                  <c:v>183.75057142857142</c:v>
                </c:pt>
                <c:pt idx="21">
                  <c:v>278.26728571428572</c:v>
                </c:pt>
                <c:pt idx="22">
                  <c:v>401.7632857142857</c:v>
                </c:pt>
                <c:pt idx="23">
                  <c:v>442.77300000000002</c:v>
                </c:pt>
                <c:pt idx="24">
                  <c:v>566.24728571428579</c:v>
                </c:pt>
                <c:pt idx="25">
                  <c:v>103.99679999999999</c:v>
                </c:pt>
                <c:pt idx="26">
                  <c:v>39.243671428571425</c:v>
                </c:pt>
                <c:pt idx="27">
                  <c:v>21.65642857142857</c:v>
                </c:pt>
                <c:pt idx="28">
                  <c:v>0</c:v>
                </c:pt>
                <c:pt idx="29">
                  <c:v>0</c:v>
                </c:pt>
                <c:pt idx="30">
                  <c:v>23.501571428571427</c:v>
                </c:pt>
                <c:pt idx="31">
                  <c:v>11.690828571428572</c:v>
                </c:pt>
              </c:numCache>
            </c:numRef>
          </c:val>
        </c:ser>
        <c:ser>
          <c:idx val="4"/>
          <c:order val="1"/>
          <c:tx>
            <c:strRef>
              <c:f>SOM!$R$13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(SOM!$AD$15:$AD$22,SOM!$AF$15:$AF$22,SOM!$AE$15:$AE$22,SOM!$AC$15:$AC$22)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35.262460084526964</c:v>
                  </c:pt>
                  <c:pt idx="5">
                    <c:v>0</c:v>
                  </c:pt>
                  <c:pt idx="6">
                    <c:v>128.90795487063443</c:v>
                  </c:pt>
                  <c:pt idx="7">
                    <c:v>103.64552064356756</c:v>
                  </c:pt>
                  <c:pt idx="8">
                    <c:v>75.739013195792182</c:v>
                  </c:pt>
                  <c:pt idx="9">
                    <c:v>101.12706879227784</c:v>
                  </c:pt>
                  <c:pt idx="10">
                    <c:v>120.06252391804627</c:v>
                  </c:pt>
                  <c:pt idx="11">
                    <c:v>121.53418927168677</c:v>
                  </c:pt>
                  <c:pt idx="12">
                    <c:v>269.9604986175508</c:v>
                  </c:pt>
                  <c:pt idx="13">
                    <c:v>79.820799677861743</c:v>
                  </c:pt>
                  <c:pt idx="14">
                    <c:v>149.62619822112731</c:v>
                  </c:pt>
                  <c:pt idx="15">
                    <c:v>276.87990719799961</c:v>
                  </c:pt>
                  <c:pt idx="16">
                    <c:v>172.43537102443145</c:v>
                  </c:pt>
                  <c:pt idx="17">
                    <c:v>132.43396295752373</c:v>
                  </c:pt>
                  <c:pt idx="18">
                    <c:v>137.36703010600053</c:v>
                  </c:pt>
                  <c:pt idx="19">
                    <c:v>145.88231181381403</c:v>
                  </c:pt>
                  <c:pt idx="20">
                    <c:v>37.38869922744037</c:v>
                  </c:pt>
                  <c:pt idx="21">
                    <c:v>73.05110000647295</c:v>
                  </c:pt>
                  <c:pt idx="22">
                    <c:v>95.498530035308733</c:v>
                  </c:pt>
                  <c:pt idx="23">
                    <c:v>76.173448032387626</c:v>
                  </c:pt>
                  <c:pt idx="24">
                    <c:v>79.263034986901431</c:v>
                  </c:pt>
                  <c:pt idx="25">
                    <c:v>39.24442919702107</c:v>
                  </c:pt>
                  <c:pt idx="26">
                    <c:v>0</c:v>
                  </c:pt>
                  <c:pt idx="27">
                    <c:v>57.297524285833802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(SOM!$S$15:$S$22,SOM!$U$15:$U$22,SOM!$T$15:$T$22,SOM!$R$15:$R$22)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13.327957142857143</c:v>
                </c:pt>
                <c:pt idx="5">
                  <c:v>0</c:v>
                </c:pt>
                <c:pt idx="6">
                  <c:v>84.46725714285715</c:v>
                </c:pt>
                <c:pt idx="7">
                  <c:v>77.028857142857149</c:v>
                </c:pt>
                <c:pt idx="8">
                  <c:v>111.96062857142856</c:v>
                </c:pt>
                <c:pt idx="9">
                  <c:v>106.25451428571429</c:v>
                </c:pt>
                <c:pt idx="10">
                  <c:v>110.37671428571427</c:v>
                </c:pt>
                <c:pt idx="11">
                  <c:v>117.12325714285714</c:v>
                </c:pt>
                <c:pt idx="12">
                  <c:v>234.65290000000005</c:v>
                </c:pt>
                <c:pt idx="13">
                  <c:v>77.248799999999989</c:v>
                </c:pt>
                <c:pt idx="14">
                  <c:v>136.27568571428574</c:v>
                </c:pt>
                <c:pt idx="15">
                  <c:v>249.37255714285715</c:v>
                </c:pt>
                <c:pt idx="16">
                  <c:v>137.07900000000001</c:v>
                </c:pt>
                <c:pt idx="17">
                  <c:v>140.87511428571429</c:v>
                </c:pt>
                <c:pt idx="18">
                  <c:v>51.919857142857147</c:v>
                </c:pt>
                <c:pt idx="19">
                  <c:v>108.19914285714286</c:v>
                </c:pt>
                <c:pt idx="20">
                  <c:v>14.131600000000001</c:v>
                </c:pt>
                <c:pt idx="21">
                  <c:v>54.292871428571438</c:v>
                </c:pt>
                <c:pt idx="22">
                  <c:v>49.915285714285709</c:v>
                </c:pt>
                <c:pt idx="23">
                  <c:v>28.790857142857142</c:v>
                </c:pt>
                <c:pt idx="24">
                  <c:v>56.512085714285718</c:v>
                </c:pt>
                <c:pt idx="25">
                  <c:v>14.833</c:v>
                </c:pt>
                <c:pt idx="26">
                  <c:v>0</c:v>
                </c:pt>
                <c:pt idx="27">
                  <c:v>21.65642857142857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82404480"/>
        <c:axId val="82406016"/>
      </c:barChart>
      <c:catAx>
        <c:axId val="82404480"/>
        <c:scaling>
          <c:orientation val="minMax"/>
        </c:scaling>
        <c:axPos val="b"/>
        <c:numFmt formatCode="General" sourceLinked="1"/>
        <c:tickLblPos val="nextTo"/>
        <c:crossAx val="82406016"/>
        <c:crosses val="autoZero"/>
        <c:auto val="1"/>
        <c:lblAlgn val="ctr"/>
        <c:lblOffset val="100"/>
      </c:catAx>
      <c:valAx>
        <c:axId val="8240601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240448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SOM!$AB$15:$AB$22</c:f>
                <c:numCache>
                  <c:formatCode>General</c:formatCode>
                  <c:ptCount val="8"/>
                  <c:pt idx="0">
                    <c:v>272.9034992371927</c:v>
                  </c:pt>
                  <c:pt idx="1">
                    <c:v>223.14058886527758</c:v>
                  </c:pt>
                  <c:pt idx="2">
                    <c:v>242.30801298946912</c:v>
                  </c:pt>
                  <c:pt idx="3">
                    <c:v>130.63477991802188</c:v>
                  </c:pt>
                  <c:pt idx="4">
                    <c:v>231.5129210263282</c:v>
                  </c:pt>
                  <c:pt idx="5">
                    <c:v>85.383637227738674</c:v>
                  </c:pt>
                  <c:pt idx="6">
                    <c:v>93.142708851729807</c:v>
                  </c:pt>
                  <c:pt idx="7">
                    <c:v>226.19456573037368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SOM!$Q$15:$Q$22</c:f>
              <c:numCache>
                <c:formatCode>General</c:formatCode>
                <c:ptCount val="8"/>
                <c:pt idx="0">
                  <c:v>744.99071428571438</c:v>
                </c:pt>
                <c:pt idx="1">
                  <c:v>415.64914285714286</c:v>
                </c:pt>
                <c:pt idx="2">
                  <c:v>336.9942857142857</c:v>
                </c:pt>
                <c:pt idx="3">
                  <c:v>205.81969999999998</c:v>
                </c:pt>
                <c:pt idx="4">
                  <c:v>362.39514285714279</c:v>
                </c:pt>
                <c:pt idx="5">
                  <c:v>251.76071428571433</c:v>
                </c:pt>
                <c:pt idx="6">
                  <c:v>247.99828571428569</c:v>
                </c:pt>
                <c:pt idx="7">
                  <c:v>421.67057142857146</c:v>
                </c:pt>
              </c:numCache>
            </c:numRef>
          </c:val>
        </c:ser>
        <c:ser>
          <c:idx val="4"/>
          <c:order val="1"/>
          <c:tx>
            <c:strRef>
              <c:f>SOM!$R$1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SOM!$AF$15:$AF$22</c:f>
                <c:numCache>
                  <c:formatCode>General</c:formatCode>
                  <c:ptCount val="8"/>
                  <c:pt idx="0">
                    <c:v>75.739013195792182</c:v>
                  </c:pt>
                  <c:pt idx="1">
                    <c:v>101.12706879227784</c:v>
                  </c:pt>
                  <c:pt idx="2">
                    <c:v>120.06252391804627</c:v>
                  </c:pt>
                  <c:pt idx="3">
                    <c:v>121.53418927168677</c:v>
                  </c:pt>
                  <c:pt idx="4">
                    <c:v>269.9604986175508</c:v>
                  </c:pt>
                  <c:pt idx="5">
                    <c:v>79.820799677861743</c:v>
                  </c:pt>
                  <c:pt idx="6">
                    <c:v>149.62619822112731</c:v>
                  </c:pt>
                  <c:pt idx="7">
                    <c:v>276.87990719799961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SOM!$U$15:$U$22</c:f>
              <c:numCache>
                <c:formatCode>General</c:formatCode>
                <c:ptCount val="8"/>
                <c:pt idx="0">
                  <c:v>111.96062857142856</c:v>
                </c:pt>
                <c:pt idx="1">
                  <c:v>106.25451428571429</c:v>
                </c:pt>
                <c:pt idx="2">
                  <c:v>110.37671428571427</c:v>
                </c:pt>
                <c:pt idx="3">
                  <c:v>117.12325714285714</c:v>
                </c:pt>
                <c:pt idx="4">
                  <c:v>234.65290000000005</c:v>
                </c:pt>
                <c:pt idx="5">
                  <c:v>77.248799999999989</c:v>
                </c:pt>
                <c:pt idx="6">
                  <c:v>136.27568571428574</c:v>
                </c:pt>
                <c:pt idx="7">
                  <c:v>249.37255714285715</c:v>
                </c:pt>
              </c:numCache>
            </c:numRef>
          </c:val>
        </c:ser>
        <c:gapWidth val="0"/>
        <c:overlap val="100"/>
        <c:axId val="82439552"/>
        <c:axId val="82449536"/>
      </c:barChart>
      <c:catAx>
        <c:axId val="82439552"/>
        <c:scaling>
          <c:orientation val="minMax"/>
        </c:scaling>
        <c:axPos val="b"/>
        <c:numFmt formatCode="General" sourceLinked="1"/>
        <c:tickLblPos val="nextTo"/>
        <c:crossAx val="82449536"/>
        <c:crosses val="autoZero"/>
        <c:auto val="1"/>
        <c:lblAlgn val="ctr"/>
        <c:lblOffset val="100"/>
      </c:catAx>
      <c:valAx>
        <c:axId val="8244953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43955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'VIP %'!$Y$2</c:f>
              <c:strCache>
                <c:ptCount val="1"/>
                <c:pt idx="0">
                  <c:v>cg</c:v>
                </c:pt>
              </c:strCache>
            </c:strRef>
          </c:tx>
          <c:cat>
            <c:strRef>
              <c:f>'VIP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'VIP %'!$Y$3:$Y$6</c:f>
              <c:numCache>
                <c:formatCode>General</c:formatCode>
                <c:ptCount val="4"/>
                <c:pt idx="0">
                  <c:v>10.9375</c:v>
                </c:pt>
                <c:pt idx="1">
                  <c:v>2.5641025641025639</c:v>
                </c:pt>
                <c:pt idx="2">
                  <c:v>1.4285714285714286</c:v>
                </c:pt>
                <c:pt idx="3">
                  <c:v>4.9767246642246645</c:v>
                </c:pt>
              </c:numCache>
            </c:numRef>
          </c:val>
        </c:ser>
        <c:ser>
          <c:idx val="1"/>
          <c:order val="1"/>
          <c:tx>
            <c:strRef>
              <c:f>'VIP %'!$Z$2</c:f>
              <c:strCache>
                <c:ptCount val="1"/>
                <c:pt idx="0">
                  <c:v>hilus</c:v>
                </c:pt>
              </c:strCache>
            </c:strRef>
          </c:tx>
          <c:cat>
            <c:strRef>
              <c:f>'VIP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'VIP %'!$Z$3:$Z$6</c:f>
              <c:numCache>
                <c:formatCode>General</c:formatCode>
                <c:ptCount val="4"/>
                <c:pt idx="0">
                  <c:v>5.1020408163265305</c:v>
                </c:pt>
                <c:pt idx="1">
                  <c:v>3.2520325203252036</c:v>
                </c:pt>
                <c:pt idx="2">
                  <c:v>0.46511627906976744</c:v>
                </c:pt>
                <c:pt idx="3">
                  <c:v>2.9397298719071672</c:v>
                </c:pt>
              </c:numCache>
            </c:numRef>
          </c:val>
        </c:ser>
        <c:axId val="70605440"/>
        <c:axId val="70611328"/>
      </c:barChart>
      <c:catAx>
        <c:axId val="70605440"/>
        <c:scaling>
          <c:orientation val="minMax"/>
        </c:scaling>
        <c:axPos val="b"/>
        <c:tickLblPos val="nextTo"/>
        <c:crossAx val="70611328"/>
        <c:crosses val="autoZero"/>
        <c:auto val="1"/>
        <c:lblAlgn val="ctr"/>
        <c:lblOffset val="100"/>
      </c:catAx>
      <c:valAx>
        <c:axId val="70611328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060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SOM!$AA$15:$AA$22</c:f>
                <c:numCache>
                  <c:formatCode>General</c:formatCode>
                  <c:ptCount val="8"/>
                  <c:pt idx="0">
                    <c:v>209.8922837836227</c:v>
                  </c:pt>
                  <c:pt idx="1">
                    <c:v>171.81711861061271</c:v>
                  </c:pt>
                  <c:pt idx="2">
                    <c:v>156.87211462935571</c:v>
                  </c:pt>
                  <c:pt idx="3">
                    <c:v>306.58940665271956</c:v>
                  </c:pt>
                  <c:pt idx="4">
                    <c:v>142.43477136553554</c:v>
                  </c:pt>
                  <c:pt idx="5">
                    <c:v>324.3726623790987</c:v>
                  </c:pt>
                  <c:pt idx="6">
                    <c:v>194.70821141194369</c:v>
                  </c:pt>
                  <c:pt idx="7">
                    <c:v>329.51918692240065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SOM!$P$15:$P$22</c:f>
              <c:numCache>
                <c:formatCode>General</c:formatCode>
                <c:ptCount val="8"/>
                <c:pt idx="0">
                  <c:v>357.81871428571424</c:v>
                </c:pt>
                <c:pt idx="1">
                  <c:v>342.77539999999999</c:v>
                </c:pt>
                <c:pt idx="2">
                  <c:v>113.37642857142858</c:v>
                </c:pt>
                <c:pt idx="3">
                  <c:v>418.37800000000004</c:v>
                </c:pt>
                <c:pt idx="4">
                  <c:v>183.75057142857142</c:v>
                </c:pt>
                <c:pt idx="5">
                  <c:v>278.26728571428572</c:v>
                </c:pt>
                <c:pt idx="6">
                  <c:v>401.7632857142857</c:v>
                </c:pt>
                <c:pt idx="7">
                  <c:v>442.77300000000002</c:v>
                </c:pt>
              </c:numCache>
            </c:numRef>
          </c:val>
        </c:ser>
        <c:ser>
          <c:idx val="4"/>
          <c:order val="1"/>
          <c:tx>
            <c:strRef>
              <c:f>SOM!$T$15:$T$22</c:f>
              <c:strCache>
                <c:ptCount val="1"/>
                <c:pt idx="0">
                  <c:v>137,079 140,8751143 51,91985714 108,1991429 14,1316 54,29287143 49,91528571 28,79085714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SOM!$AE$15:$AE$22</c:f>
                <c:numCache>
                  <c:formatCode>General</c:formatCode>
                  <c:ptCount val="8"/>
                  <c:pt idx="0">
                    <c:v>172.43537102443145</c:v>
                  </c:pt>
                  <c:pt idx="1">
                    <c:v>132.43396295752373</c:v>
                  </c:pt>
                  <c:pt idx="2">
                    <c:v>137.36703010600053</c:v>
                  </c:pt>
                  <c:pt idx="3">
                    <c:v>145.88231181381403</c:v>
                  </c:pt>
                  <c:pt idx="4">
                    <c:v>37.38869922744037</c:v>
                  </c:pt>
                  <c:pt idx="5">
                    <c:v>73.05110000647295</c:v>
                  </c:pt>
                  <c:pt idx="6">
                    <c:v>95.498530035308733</c:v>
                  </c:pt>
                  <c:pt idx="7">
                    <c:v>76.173448032387626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SOM!$T$3:$T$10</c:f>
              <c:numCache>
                <c:formatCode>General</c:formatCode>
                <c:ptCount val="8"/>
                <c:pt idx="0">
                  <c:v>40.028414285714284</c:v>
                </c:pt>
                <c:pt idx="1">
                  <c:v>111.57745714285716</c:v>
                </c:pt>
                <c:pt idx="2">
                  <c:v>66.683142857142855</c:v>
                </c:pt>
                <c:pt idx="3">
                  <c:v>64.266928571428579</c:v>
                </c:pt>
                <c:pt idx="4">
                  <c:v>112.54097142857144</c:v>
                </c:pt>
                <c:pt idx="5">
                  <c:v>32.270871428571425</c:v>
                </c:pt>
                <c:pt idx="6">
                  <c:v>19.344385714285714</c:v>
                </c:pt>
                <c:pt idx="7">
                  <c:v>33.893971428571426</c:v>
                </c:pt>
              </c:numCache>
            </c:numRef>
          </c:val>
        </c:ser>
        <c:gapWidth val="0"/>
        <c:overlap val="100"/>
        <c:axId val="82466304"/>
        <c:axId val="82467840"/>
      </c:barChart>
      <c:catAx>
        <c:axId val="82466304"/>
        <c:scaling>
          <c:orientation val="minMax"/>
        </c:scaling>
        <c:axPos val="b"/>
        <c:numFmt formatCode="General" sourceLinked="1"/>
        <c:tickLblPos val="nextTo"/>
        <c:crossAx val="82467840"/>
        <c:crosses val="autoZero"/>
        <c:auto val="1"/>
        <c:lblAlgn val="ctr"/>
        <c:lblOffset val="100"/>
      </c:catAx>
      <c:valAx>
        <c:axId val="8246784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46630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SOM!$Y$15:$Y$22</c:f>
                <c:numCache>
                  <c:formatCode>General</c:formatCode>
                  <c:ptCount val="8"/>
                  <c:pt idx="0">
                    <c:v>251.46792359445087</c:v>
                  </c:pt>
                  <c:pt idx="1">
                    <c:v>111.06661067071418</c:v>
                  </c:pt>
                  <c:pt idx="2">
                    <c:v>49.441736066833066</c:v>
                  </c:pt>
                  <c:pt idx="3">
                    <c:v>57.297524285833802</c:v>
                  </c:pt>
                  <c:pt idx="4">
                    <c:v>0</c:v>
                  </c:pt>
                  <c:pt idx="5">
                    <c:v>0</c:v>
                  </c:pt>
                  <c:pt idx="6">
                    <c:v>62.179313419220982</c:v>
                  </c:pt>
                  <c:pt idx="7">
                    <c:v>30.931025020288519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SOM!$N$15:$N$22</c:f>
              <c:numCache>
                <c:formatCode>General</c:formatCode>
                <c:ptCount val="8"/>
                <c:pt idx="0">
                  <c:v>566.24728571428579</c:v>
                </c:pt>
                <c:pt idx="1">
                  <c:v>103.99679999999999</c:v>
                </c:pt>
                <c:pt idx="2">
                  <c:v>39.243671428571425</c:v>
                </c:pt>
                <c:pt idx="3">
                  <c:v>21.65642857142857</c:v>
                </c:pt>
                <c:pt idx="4">
                  <c:v>0</c:v>
                </c:pt>
                <c:pt idx="5">
                  <c:v>0</c:v>
                </c:pt>
                <c:pt idx="6">
                  <c:v>23.501571428571427</c:v>
                </c:pt>
                <c:pt idx="7">
                  <c:v>11.690828571428572</c:v>
                </c:pt>
              </c:numCache>
            </c:numRef>
          </c:val>
        </c:ser>
        <c:ser>
          <c:idx val="4"/>
          <c:order val="1"/>
          <c:tx>
            <c:strRef>
              <c:f>SOM!$R$13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SOM!$AC$15:$AC$22</c:f>
                <c:numCache>
                  <c:formatCode>General</c:formatCode>
                  <c:ptCount val="8"/>
                  <c:pt idx="0">
                    <c:v>79.263034986901431</c:v>
                  </c:pt>
                  <c:pt idx="1">
                    <c:v>39.24442919702107</c:v>
                  </c:pt>
                  <c:pt idx="2">
                    <c:v>0</c:v>
                  </c:pt>
                  <c:pt idx="3">
                    <c:v>57.297524285833802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SOM!$R$15:$R$22</c:f>
              <c:numCache>
                <c:formatCode>General</c:formatCode>
                <c:ptCount val="8"/>
                <c:pt idx="0">
                  <c:v>56.512085714285718</c:v>
                </c:pt>
                <c:pt idx="1">
                  <c:v>14.833</c:v>
                </c:pt>
                <c:pt idx="2">
                  <c:v>0</c:v>
                </c:pt>
                <c:pt idx="3">
                  <c:v>21.65642857142857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82508800"/>
        <c:axId val="82518784"/>
      </c:barChart>
      <c:catAx>
        <c:axId val="82508800"/>
        <c:scaling>
          <c:orientation val="minMax"/>
        </c:scaling>
        <c:axPos val="b"/>
        <c:numFmt formatCode="General" sourceLinked="1"/>
        <c:tickLblPos val="nextTo"/>
        <c:crossAx val="82518784"/>
        <c:crosses val="autoZero"/>
        <c:auto val="1"/>
        <c:lblAlgn val="ctr"/>
        <c:lblOffset val="100"/>
      </c:catAx>
      <c:valAx>
        <c:axId val="8251878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50880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(SOM!$Z$27:$Z$34,SOM!$AB$27:$AB$34,SOM!$AA$27:$AA$34,SOM!$Y$27:$Y$34)</c:f>
                <c:numCache>
                  <c:formatCode>General</c:formatCode>
                  <c:ptCount val="32"/>
                  <c:pt idx="0">
                    <c:v>76.685203145661873</c:v>
                  </c:pt>
                  <c:pt idx="1">
                    <c:v>46.503380203732043</c:v>
                  </c:pt>
                  <c:pt idx="2">
                    <c:v>42.091494645067122</c:v>
                  </c:pt>
                  <c:pt idx="3">
                    <c:v>92.529725030855417</c:v>
                  </c:pt>
                  <c:pt idx="4">
                    <c:v>42.797002686586758</c:v>
                  </c:pt>
                  <c:pt idx="5">
                    <c:v>73.331988106156146</c:v>
                  </c:pt>
                  <c:pt idx="6">
                    <c:v>142.04382097101654</c:v>
                  </c:pt>
                  <c:pt idx="7">
                    <c:v>292.92407206118196</c:v>
                  </c:pt>
                  <c:pt idx="8">
                    <c:v>286.47221209436321</c:v>
                  </c:pt>
                  <c:pt idx="9">
                    <c:v>268.73844180027186</c:v>
                  </c:pt>
                  <c:pt idx="10">
                    <c:v>235.28239687994389</c:v>
                  </c:pt>
                  <c:pt idx="11">
                    <c:v>131.59716830214435</c:v>
                  </c:pt>
                  <c:pt idx="12">
                    <c:v>323.35787968691756</c:v>
                  </c:pt>
                  <c:pt idx="13">
                    <c:v>277.12370852906957</c:v>
                  </c:pt>
                  <c:pt idx="14">
                    <c:v>151.01771520350087</c:v>
                  </c:pt>
                  <c:pt idx="15">
                    <c:v>238.03229700599962</c:v>
                  </c:pt>
                  <c:pt idx="16">
                    <c:v>280.15376964709264</c:v>
                  </c:pt>
                  <c:pt idx="17">
                    <c:v>262.66487765392679</c:v>
                  </c:pt>
                  <c:pt idx="18">
                    <c:v>203.61309150503584</c:v>
                  </c:pt>
                  <c:pt idx="19">
                    <c:v>200.36135537525567</c:v>
                  </c:pt>
                  <c:pt idx="20">
                    <c:v>196.96671962771978</c:v>
                  </c:pt>
                  <c:pt idx="21">
                    <c:v>187.63572848626524</c:v>
                  </c:pt>
                  <c:pt idx="22">
                    <c:v>395.81723157411938</c:v>
                  </c:pt>
                  <c:pt idx="23">
                    <c:v>274.63999763855367</c:v>
                  </c:pt>
                  <c:pt idx="24">
                    <c:v>170.63860141915637</c:v>
                  </c:pt>
                  <c:pt idx="25">
                    <c:v>163.98622400693128</c:v>
                  </c:pt>
                  <c:pt idx="26">
                    <c:v>120.55724953573481</c:v>
                  </c:pt>
                  <c:pt idx="27">
                    <c:v>0</c:v>
                  </c:pt>
                  <c:pt idx="28">
                    <c:v>48.455450966900663</c:v>
                  </c:pt>
                  <c:pt idx="29">
                    <c:v>43.223722707476931</c:v>
                  </c:pt>
                  <c:pt idx="30">
                    <c:v>33.179838041798817</c:v>
                  </c:pt>
                  <c:pt idx="31">
                    <c:v>44.016366573485243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(SOM!$O$27:$O$34,SOM!$Q$27:$Q$34,SOM!$P$27:$P$34,SOM!$N$27:$N$34)</c:f>
              <c:numCache>
                <c:formatCode>General</c:formatCode>
                <c:ptCount val="32"/>
                <c:pt idx="0">
                  <c:v>56.031685714285722</c:v>
                </c:pt>
                <c:pt idx="1">
                  <c:v>36.038557142857144</c:v>
                </c:pt>
                <c:pt idx="2">
                  <c:v>24.470671428571425</c:v>
                </c:pt>
                <c:pt idx="3">
                  <c:v>52.638571428571431</c:v>
                </c:pt>
                <c:pt idx="4">
                  <c:v>24.765528571428572</c:v>
                </c:pt>
                <c:pt idx="5">
                  <c:v>55.250585714285712</c:v>
                </c:pt>
                <c:pt idx="6">
                  <c:v>178.04404285714287</c:v>
                </c:pt>
                <c:pt idx="7">
                  <c:v>962.8737142857143</c:v>
                </c:pt>
                <c:pt idx="8">
                  <c:v>890.35828571428578</c:v>
                </c:pt>
                <c:pt idx="9">
                  <c:v>512.74828571428577</c:v>
                </c:pt>
                <c:pt idx="10">
                  <c:v>458.19228571428573</c:v>
                </c:pt>
                <c:pt idx="11">
                  <c:v>315.9558571428571</c:v>
                </c:pt>
                <c:pt idx="12">
                  <c:v>333.29157142857144</c:v>
                </c:pt>
                <c:pt idx="13">
                  <c:v>348.64871428571433</c:v>
                </c:pt>
                <c:pt idx="14">
                  <c:v>343.2424285714286</c:v>
                </c:pt>
                <c:pt idx="15">
                  <c:v>402.96442857142853</c:v>
                </c:pt>
                <c:pt idx="16">
                  <c:v>289.41085714285714</c:v>
                </c:pt>
                <c:pt idx="17">
                  <c:v>320.83757142857149</c:v>
                </c:pt>
                <c:pt idx="18">
                  <c:v>160.27028571428568</c:v>
                </c:pt>
                <c:pt idx="19">
                  <c:v>307.09914285714291</c:v>
                </c:pt>
                <c:pt idx="20">
                  <c:v>217.18428571428572</c:v>
                </c:pt>
                <c:pt idx="21">
                  <c:v>361.94371428571429</c:v>
                </c:pt>
                <c:pt idx="22">
                  <c:v>605.08500000000004</c:v>
                </c:pt>
                <c:pt idx="23">
                  <c:v>586.83471428571431</c:v>
                </c:pt>
                <c:pt idx="24">
                  <c:v>439.70042857142852</c:v>
                </c:pt>
                <c:pt idx="25">
                  <c:v>209.96848571428569</c:v>
                </c:pt>
                <c:pt idx="26">
                  <c:v>118.48401428571428</c:v>
                </c:pt>
                <c:pt idx="27">
                  <c:v>0</c:v>
                </c:pt>
                <c:pt idx="28">
                  <c:v>28.364171428571428</c:v>
                </c:pt>
                <c:pt idx="29">
                  <c:v>25.206957142857139</c:v>
                </c:pt>
                <c:pt idx="30">
                  <c:v>12.540800000000001</c:v>
                </c:pt>
                <c:pt idx="31">
                  <c:v>46.748914285714285</c:v>
                </c:pt>
              </c:numCache>
            </c:numRef>
          </c:val>
        </c:ser>
        <c:ser>
          <c:idx val="4"/>
          <c:order val="1"/>
          <c:tx>
            <c:strRef>
              <c:f>SOM!$R$13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(SOM!$AD$27:$AD$34,SOM!$AF$27:$AF$34,SOM!$AE$27:$AE$34,SOM!$AC$27:$AC$34)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27.644245963000277</c:v>
                  </c:pt>
                  <c:pt idx="4">
                    <c:v>0</c:v>
                  </c:pt>
                  <c:pt idx="5">
                    <c:v>28.909330850609464</c:v>
                  </c:pt>
                  <c:pt idx="6">
                    <c:v>0</c:v>
                  </c:pt>
                  <c:pt idx="7">
                    <c:v>67.206996906490673</c:v>
                  </c:pt>
                  <c:pt idx="8">
                    <c:v>123.19743220248429</c:v>
                  </c:pt>
                  <c:pt idx="9">
                    <c:v>118.75691457302503</c:v>
                  </c:pt>
                  <c:pt idx="10">
                    <c:v>159.51138222441324</c:v>
                  </c:pt>
                  <c:pt idx="11">
                    <c:v>123.18148772267459</c:v>
                  </c:pt>
                  <c:pt idx="12">
                    <c:v>153.82829267555493</c:v>
                  </c:pt>
                  <c:pt idx="13">
                    <c:v>191.16644264158418</c:v>
                  </c:pt>
                  <c:pt idx="14">
                    <c:v>131.52781997592393</c:v>
                  </c:pt>
                  <c:pt idx="15">
                    <c:v>134.50115691288593</c:v>
                  </c:pt>
                  <c:pt idx="16">
                    <c:v>106.18232408568809</c:v>
                  </c:pt>
                  <c:pt idx="17">
                    <c:v>103.72870103303136</c:v>
                  </c:pt>
                  <c:pt idx="18">
                    <c:v>100.11731047744986</c:v>
                  </c:pt>
                  <c:pt idx="19">
                    <c:v>109.67677656620103</c:v>
                  </c:pt>
                  <c:pt idx="20">
                    <c:v>66.726603993994999</c:v>
                  </c:pt>
                  <c:pt idx="21">
                    <c:v>125.77539567684401</c:v>
                  </c:pt>
                  <c:pt idx="22">
                    <c:v>201.05200499740405</c:v>
                  </c:pt>
                  <c:pt idx="23">
                    <c:v>86.546702537663776</c:v>
                  </c:pt>
                  <c:pt idx="24">
                    <c:v>40.355266783195191</c:v>
                  </c:pt>
                  <c:pt idx="25">
                    <c:v>45.571616410389858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33.052237235710905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(SOM!$S$27:$S$34,SOM!$U$27:$U$34,SOM!$T$27:$T$34,SOM!$R$27:$R$34)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10.448542857142856</c:v>
                </c:pt>
                <c:pt idx="4">
                  <c:v>0</c:v>
                </c:pt>
                <c:pt idx="5">
                  <c:v>10.9267</c:v>
                </c:pt>
                <c:pt idx="6">
                  <c:v>0</c:v>
                </c:pt>
                <c:pt idx="7">
                  <c:v>66.570528571428568</c:v>
                </c:pt>
                <c:pt idx="8">
                  <c:v>69.676428571428573</c:v>
                </c:pt>
                <c:pt idx="9">
                  <c:v>85.873714285714286</c:v>
                </c:pt>
                <c:pt idx="10">
                  <c:v>133.62685714285712</c:v>
                </c:pt>
                <c:pt idx="11">
                  <c:v>138.86471428571429</c:v>
                </c:pt>
                <c:pt idx="12">
                  <c:v>86.523857142857153</c:v>
                </c:pt>
                <c:pt idx="13">
                  <c:v>156.89771428571427</c:v>
                </c:pt>
                <c:pt idx="14">
                  <c:v>128.63042857142858</c:v>
                </c:pt>
                <c:pt idx="15">
                  <c:v>167.65171428571426</c:v>
                </c:pt>
                <c:pt idx="16">
                  <c:v>61.707714285714289</c:v>
                </c:pt>
                <c:pt idx="17">
                  <c:v>80.664999999999992</c:v>
                </c:pt>
                <c:pt idx="18">
                  <c:v>80.096714285714285</c:v>
                </c:pt>
                <c:pt idx="19">
                  <c:v>86.716571428571427</c:v>
                </c:pt>
                <c:pt idx="20">
                  <c:v>25.220285714285716</c:v>
                </c:pt>
                <c:pt idx="21">
                  <c:v>159.93699999999998</c:v>
                </c:pt>
                <c:pt idx="22">
                  <c:v>173.55414285714284</c:v>
                </c:pt>
                <c:pt idx="23">
                  <c:v>50.67585714285714</c:v>
                </c:pt>
                <c:pt idx="24">
                  <c:v>15.252857142857142</c:v>
                </c:pt>
                <c:pt idx="25">
                  <c:v>26.651928571428567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12.492571428571427</c:v>
                </c:pt>
              </c:numCache>
            </c:numRef>
          </c:val>
        </c:ser>
        <c:gapWidth val="0"/>
        <c:overlap val="100"/>
        <c:axId val="82568320"/>
        <c:axId val="82569856"/>
      </c:barChart>
      <c:catAx>
        <c:axId val="82568320"/>
        <c:scaling>
          <c:orientation val="minMax"/>
        </c:scaling>
        <c:axPos val="b"/>
        <c:numFmt formatCode="General" sourceLinked="1"/>
        <c:tickLblPos val="nextTo"/>
        <c:crossAx val="82569856"/>
        <c:crosses val="autoZero"/>
        <c:auto val="1"/>
        <c:lblAlgn val="ctr"/>
        <c:lblOffset val="100"/>
      </c:catAx>
      <c:valAx>
        <c:axId val="8256985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256832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SOM!$AB$27:$AB$34</c:f>
                <c:numCache>
                  <c:formatCode>General</c:formatCode>
                  <c:ptCount val="8"/>
                  <c:pt idx="0">
                    <c:v>286.47221209436321</c:v>
                  </c:pt>
                  <c:pt idx="1">
                    <c:v>268.73844180027186</c:v>
                  </c:pt>
                  <c:pt idx="2">
                    <c:v>235.28239687994389</c:v>
                  </c:pt>
                  <c:pt idx="3">
                    <c:v>131.59716830214435</c:v>
                  </c:pt>
                  <c:pt idx="4">
                    <c:v>323.35787968691756</c:v>
                  </c:pt>
                  <c:pt idx="5">
                    <c:v>277.12370852906957</c:v>
                  </c:pt>
                  <c:pt idx="6">
                    <c:v>151.01771520350087</c:v>
                  </c:pt>
                  <c:pt idx="7">
                    <c:v>238.03229700599962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SOM!$Q$27:$Q$34</c:f>
              <c:numCache>
                <c:formatCode>General</c:formatCode>
                <c:ptCount val="8"/>
                <c:pt idx="0">
                  <c:v>890.35828571428578</c:v>
                </c:pt>
                <c:pt idx="1">
                  <c:v>512.74828571428577</c:v>
                </c:pt>
                <c:pt idx="2">
                  <c:v>458.19228571428573</c:v>
                </c:pt>
                <c:pt idx="3">
                  <c:v>315.9558571428571</c:v>
                </c:pt>
                <c:pt idx="4">
                  <c:v>333.29157142857144</c:v>
                </c:pt>
                <c:pt idx="5">
                  <c:v>348.64871428571433</c:v>
                </c:pt>
                <c:pt idx="6">
                  <c:v>343.2424285714286</c:v>
                </c:pt>
                <c:pt idx="7">
                  <c:v>402.96442857142853</c:v>
                </c:pt>
              </c:numCache>
            </c:numRef>
          </c:val>
        </c:ser>
        <c:ser>
          <c:idx val="4"/>
          <c:order val="1"/>
          <c:tx>
            <c:strRef>
              <c:f>SOM!$R$1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SOM!$AF$27:$AF$34</c:f>
                <c:numCache>
                  <c:formatCode>General</c:formatCode>
                  <c:ptCount val="8"/>
                  <c:pt idx="0">
                    <c:v>123.19743220248429</c:v>
                  </c:pt>
                  <c:pt idx="1">
                    <c:v>118.75691457302503</c:v>
                  </c:pt>
                  <c:pt idx="2">
                    <c:v>159.51138222441324</c:v>
                  </c:pt>
                  <c:pt idx="3">
                    <c:v>123.18148772267459</c:v>
                  </c:pt>
                  <c:pt idx="4">
                    <c:v>153.82829267555493</c:v>
                  </c:pt>
                  <c:pt idx="5">
                    <c:v>191.16644264158418</c:v>
                  </c:pt>
                  <c:pt idx="6">
                    <c:v>131.52781997592393</c:v>
                  </c:pt>
                  <c:pt idx="7">
                    <c:v>134.50115691288593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SOM!$U$27:$U$34</c:f>
              <c:numCache>
                <c:formatCode>General</c:formatCode>
                <c:ptCount val="8"/>
                <c:pt idx="0">
                  <c:v>69.676428571428573</c:v>
                </c:pt>
                <c:pt idx="1">
                  <c:v>85.873714285714286</c:v>
                </c:pt>
                <c:pt idx="2">
                  <c:v>133.62685714285712</c:v>
                </c:pt>
                <c:pt idx="3">
                  <c:v>138.86471428571429</c:v>
                </c:pt>
                <c:pt idx="4">
                  <c:v>86.523857142857153</c:v>
                </c:pt>
                <c:pt idx="5">
                  <c:v>156.89771428571427</c:v>
                </c:pt>
                <c:pt idx="6">
                  <c:v>128.63042857142858</c:v>
                </c:pt>
                <c:pt idx="7">
                  <c:v>167.65171428571426</c:v>
                </c:pt>
              </c:numCache>
            </c:numRef>
          </c:val>
        </c:ser>
        <c:gapWidth val="0"/>
        <c:overlap val="100"/>
        <c:axId val="82616320"/>
        <c:axId val="82617856"/>
      </c:barChart>
      <c:catAx>
        <c:axId val="82616320"/>
        <c:scaling>
          <c:orientation val="minMax"/>
        </c:scaling>
        <c:axPos val="b"/>
        <c:numFmt formatCode="General" sourceLinked="1"/>
        <c:tickLblPos val="nextTo"/>
        <c:crossAx val="82617856"/>
        <c:crosses val="autoZero"/>
        <c:auto val="1"/>
        <c:lblAlgn val="ctr"/>
        <c:lblOffset val="100"/>
      </c:catAx>
      <c:valAx>
        <c:axId val="8261785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61632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SOM!$AA$27:$AA$34</c:f>
                <c:numCache>
                  <c:formatCode>General</c:formatCode>
                  <c:ptCount val="8"/>
                  <c:pt idx="0">
                    <c:v>280.15376964709264</c:v>
                  </c:pt>
                  <c:pt idx="1">
                    <c:v>262.66487765392679</c:v>
                  </c:pt>
                  <c:pt idx="2">
                    <c:v>203.61309150503584</c:v>
                  </c:pt>
                  <c:pt idx="3">
                    <c:v>200.36135537525567</c:v>
                  </c:pt>
                  <c:pt idx="4">
                    <c:v>196.96671962771978</c:v>
                  </c:pt>
                  <c:pt idx="5">
                    <c:v>187.63572848626524</c:v>
                  </c:pt>
                  <c:pt idx="6">
                    <c:v>395.81723157411938</c:v>
                  </c:pt>
                  <c:pt idx="7">
                    <c:v>274.63999763855367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SOM!$P$27:$P$34</c:f>
              <c:numCache>
                <c:formatCode>General</c:formatCode>
                <c:ptCount val="8"/>
                <c:pt idx="0">
                  <c:v>289.41085714285714</c:v>
                </c:pt>
                <c:pt idx="1">
                  <c:v>320.83757142857149</c:v>
                </c:pt>
                <c:pt idx="2">
                  <c:v>160.27028571428568</c:v>
                </c:pt>
                <c:pt idx="3">
                  <c:v>307.09914285714291</c:v>
                </c:pt>
                <c:pt idx="4">
                  <c:v>217.18428571428572</c:v>
                </c:pt>
                <c:pt idx="5">
                  <c:v>361.94371428571429</c:v>
                </c:pt>
                <c:pt idx="6">
                  <c:v>605.08500000000004</c:v>
                </c:pt>
                <c:pt idx="7">
                  <c:v>586.83471428571431</c:v>
                </c:pt>
              </c:numCache>
            </c:numRef>
          </c:val>
        </c:ser>
        <c:ser>
          <c:idx val="4"/>
          <c:order val="1"/>
          <c:tx>
            <c:strRef>
              <c:f>SOM!$R$25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SOM!$AE$27:$AE$34</c:f>
                <c:numCache>
                  <c:formatCode>General</c:formatCode>
                  <c:ptCount val="8"/>
                  <c:pt idx="0">
                    <c:v>106.18232408568809</c:v>
                  </c:pt>
                  <c:pt idx="1">
                    <c:v>103.72870103303136</c:v>
                  </c:pt>
                  <c:pt idx="2">
                    <c:v>100.11731047744986</c:v>
                  </c:pt>
                  <c:pt idx="3">
                    <c:v>109.67677656620103</c:v>
                  </c:pt>
                  <c:pt idx="4">
                    <c:v>66.726603993994999</c:v>
                  </c:pt>
                  <c:pt idx="5">
                    <c:v>125.77539567684401</c:v>
                  </c:pt>
                  <c:pt idx="6">
                    <c:v>201.05200499740405</c:v>
                  </c:pt>
                  <c:pt idx="7">
                    <c:v>86.546702537663776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SOM!$T$27:$T$34</c:f>
              <c:numCache>
                <c:formatCode>General</c:formatCode>
                <c:ptCount val="8"/>
                <c:pt idx="0">
                  <c:v>61.707714285714289</c:v>
                </c:pt>
                <c:pt idx="1">
                  <c:v>80.664999999999992</c:v>
                </c:pt>
                <c:pt idx="2">
                  <c:v>80.096714285714285</c:v>
                </c:pt>
                <c:pt idx="3">
                  <c:v>86.716571428571427</c:v>
                </c:pt>
                <c:pt idx="4">
                  <c:v>25.220285714285716</c:v>
                </c:pt>
                <c:pt idx="5">
                  <c:v>159.93699999999998</c:v>
                </c:pt>
                <c:pt idx="6">
                  <c:v>173.55414285714284</c:v>
                </c:pt>
                <c:pt idx="7">
                  <c:v>50.67585714285714</c:v>
                </c:pt>
              </c:numCache>
            </c:numRef>
          </c:val>
        </c:ser>
        <c:gapWidth val="0"/>
        <c:overlap val="100"/>
        <c:axId val="82638720"/>
        <c:axId val="82640256"/>
      </c:barChart>
      <c:catAx>
        <c:axId val="82638720"/>
        <c:scaling>
          <c:orientation val="minMax"/>
        </c:scaling>
        <c:axPos val="b"/>
        <c:numFmt formatCode="General" sourceLinked="1"/>
        <c:tickLblPos val="nextTo"/>
        <c:crossAx val="82640256"/>
        <c:crosses val="autoZero"/>
        <c:auto val="1"/>
        <c:lblAlgn val="ctr"/>
        <c:lblOffset val="100"/>
      </c:catAx>
      <c:valAx>
        <c:axId val="8264025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63872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SOM!$Y$27:$Y$34</c:f>
                <c:numCache>
                  <c:formatCode>General</c:formatCode>
                  <c:ptCount val="8"/>
                  <c:pt idx="0">
                    <c:v>170.63860141915637</c:v>
                  </c:pt>
                  <c:pt idx="1">
                    <c:v>163.98622400693128</c:v>
                  </c:pt>
                  <c:pt idx="2">
                    <c:v>120.55724953573481</c:v>
                  </c:pt>
                  <c:pt idx="3">
                    <c:v>0</c:v>
                  </c:pt>
                  <c:pt idx="4">
                    <c:v>48.455450966900663</c:v>
                  </c:pt>
                  <c:pt idx="5">
                    <c:v>43.223722707476931</c:v>
                  </c:pt>
                  <c:pt idx="6">
                    <c:v>33.179838041798817</c:v>
                  </c:pt>
                  <c:pt idx="7">
                    <c:v>44.016366573485243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SOM!$N$27:$N$34</c:f>
              <c:numCache>
                <c:formatCode>General</c:formatCode>
                <c:ptCount val="8"/>
                <c:pt idx="0">
                  <c:v>439.70042857142852</c:v>
                </c:pt>
                <c:pt idx="1">
                  <c:v>209.96848571428569</c:v>
                </c:pt>
                <c:pt idx="2">
                  <c:v>118.48401428571428</c:v>
                </c:pt>
                <c:pt idx="3">
                  <c:v>0</c:v>
                </c:pt>
                <c:pt idx="4">
                  <c:v>28.364171428571428</c:v>
                </c:pt>
                <c:pt idx="5">
                  <c:v>25.206957142857139</c:v>
                </c:pt>
                <c:pt idx="6">
                  <c:v>12.540800000000001</c:v>
                </c:pt>
                <c:pt idx="7">
                  <c:v>46.748914285714285</c:v>
                </c:pt>
              </c:numCache>
            </c:numRef>
          </c:val>
        </c:ser>
        <c:ser>
          <c:idx val="4"/>
          <c:order val="1"/>
          <c:tx>
            <c:strRef>
              <c:f>SOM!$R$13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SOM!$AC$27:$AC$34</c:f>
                <c:numCache>
                  <c:formatCode>General</c:formatCode>
                  <c:ptCount val="8"/>
                  <c:pt idx="0">
                    <c:v>40.355266783195191</c:v>
                  </c:pt>
                  <c:pt idx="1">
                    <c:v>45.571616410389858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33.052237235710905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SOM!$R$27:$R$34</c:f>
              <c:numCache>
                <c:formatCode>General</c:formatCode>
                <c:ptCount val="8"/>
                <c:pt idx="0">
                  <c:v>15.252857142857142</c:v>
                </c:pt>
                <c:pt idx="1">
                  <c:v>26.651928571428567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12.492571428571427</c:v>
                </c:pt>
              </c:numCache>
            </c:numRef>
          </c:val>
        </c:ser>
        <c:gapWidth val="0"/>
        <c:overlap val="100"/>
        <c:axId val="82690048"/>
        <c:axId val="82691584"/>
      </c:barChart>
      <c:catAx>
        <c:axId val="82690048"/>
        <c:scaling>
          <c:orientation val="minMax"/>
        </c:scaling>
        <c:axPos val="b"/>
        <c:numFmt formatCode="General" sourceLinked="1"/>
        <c:tickLblPos val="nextTo"/>
        <c:crossAx val="82691584"/>
        <c:crosses val="autoZero"/>
        <c:auto val="1"/>
        <c:lblAlgn val="ctr"/>
        <c:lblOffset val="100"/>
      </c:catAx>
      <c:valAx>
        <c:axId val="8269158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269004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moyenne globale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SOM!$N$37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(SOM!$Z$39:$Z$46,SOM!$AB$39:$AB$46,SOM!$AA$39:$AA$46,SOM!$Y$39:$Y$46)</c:f>
                <c:numCache>
                  <c:formatCode>General</c:formatCode>
                  <c:ptCount val="32"/>
                  <c:pt idx="0">
                    <c:v>40.201301892083862</c:v>
                  </c:pt>
                  <c:pt idx="1">
                    <c:v>25.493725812274437</c:v>
                  </c:pt>
                  <c:pt idx="2">
                    <c:v>14.470537906744491</c:v>
                  </c:pt>
                  <c:pt idx="3">
                    <c:v>33.806062945001869</c:v>
                  </c:pt>
                  <c:pt idx="4">
                    <c:v>21.19904027902302</c:v>
                  </c:pt>
                  <c:pt idx="5">
                    <c:v>47.299912175099962</c:v>
                  </c:pt>
                  <c:pt idx="6">
                    <c:v>75.62551474497613</c:v>
                  </c:pt>
                  <c:pt idx="7">
                    <c:v>131.3582229837134</c:v>
                  </c:pt>
                  <c:pt idx="8">
                    <c:v>142.93356320940003</c:v>
                  </c:pt>
                  <c:pt idx="9">
                    <c:v>144.03028575714794</c:v>
                  </c:pt>
                  <c:pt idx="10">
                    <c:v>81.341136968010872</c:v>
                  </c:pt>
                  <c:pt idx="11">
                    <c:v>69.663232774599905</c:v>
                  </c:pt>
                  <c:pt idx="12">
                    <c:v>210.6985429696899</c:v>
                  </c:pt>
                  <c:pt idx="13">
                    <c:v>113.15874975217861</c:v>
                  </c:pt>
                  <c:pt idx="14">
                    <c:v>77.310600720790575</c:v>
                  </c:pt>
                  <c:pt idx="15">
                    <c:v>110.81572931356031</c:v>
                  </c:pt>
                  <c:pt idx="16">
                    <c:v>123.0468407558252</c:v>
                  </c:pt>
                  <c:pt idx="17">
                    <c:v>136.9980380725182</c:v>
                  </c:pt>
                  <c:pt idx="18">
                    <c:v>88.617746527478772</c:v>
                  </c:pt>
                  <c:pt idx="19">
                    <c:v>158.9549967641735</c:v>
                  </c:pt>
                  <c:pt idx="20">
                    <c:v>88.311765616338619</c:v>
                  </c:pt>
                  <c:pt idx="21">
                    <c:v>162.09314424496557</c:v>
                  </c:pt>
                  <c:pt idx="22">
                    <c:v>119.25534527782509</c:v>
                  </c:pt>
                  <c:pt idx="23">
                    <c:v>130.18538077935884</c:v>
                  </c:pt>
                  <c:pt idx="24">
                    <c:v>131.2209106654033</c:v>
                  </c:pt>
                  <c:pt idx="25">
                    <c:v>73.747993926069441</c:v>
                  </c:pt>
                  <c:pt idx="26">
                    <c:v>55.730136128037373</c:v>
                  </c:pt>
                  <c:pt idx="27">
                    <c:v>32.30647928726966</c:v>
                  </c:pt>
                  <c:pt idx="28">
                    <c:v>16.151816988966885</c:v>
                  </c:pt>
                  <c:pt idx="29">
                    <c:v>14.736808365056955</c:v>
                  </c:pt>
                  <c:pt idx="30">
                    <c:v>29.423200027982453</c:v>
                  </c:pt>
                  <c:pt idx="31">
                    <c:v>13.253869537103526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(SOM!$O$39:$O$46,SOM!$Q$39:$Q$46,SOM!$P$39:$P$46,SOM!$N$39:$N$46)</c:f>
              <c:numCache>
                <c:formatCode>General</c:formatCode>
                <c:ptCount val="32"/>
                <c:pt idx="0">
                  <c:v>86.42631904761906</c:v>
                </c:pt>
                <c:pt idx="1">
                  <c:v>42.651652380952385</c:v>
                </c:pt>
                <c:pt idx="2">
                  <c:v>24.971138095238093</c:v>
                </c:pt>
                <c:pt idx="3">
                  <c:v>23.850047619047618</c:v>
                </c:pt>
                <c:pt idx="4">
                  <c:v>18.143261904761903</c:v>
                </c:pt>
                <c:pt idx="5">
                  <c:v>50.865052380952385</c:v>
                </c:pt>
                <c:pt idx="6">
                  <c:v>230.8307666666667</c:v>
                </c:pt>
                <c:pt idx="7">
                  <c:v>760.88885714285709</c:v>
                </c:pt>
                <c:pt idx="8">
                  <c:v>796.81414285714288</c:v>
                </c:pt>
                <c:pt idx="9">
                  <c:v>493.37609523809516</c:v>
                </c:pt>
                <c:pt idx="10">
                  <c:v>374.10409523809523</c:v>
                </c:pt>
                <c:pt idx="11">
                  <c:v>305.48851904761904</c:v>
                </c:pt>
                <c:pt idx="12">
                  <c:v>351.78152380952378</c:v>
                </c:pt>
                <c:pt idx="13">
                  <c:v>316.74780952380956</c:v>
                </c:pt>
                <c:pt idx="14">
                  <c:v>311.69214285714287</c:v>
                </c:pt>
                <c:pt idx="15">
                  <c:v>384.57133333333331</c:v>
                </c:pt>
                <c:pt idx="16">
                  <c:v>290.8055714285714</c:v>
                </c:pt>
                <c:pt idx="17">
                  <c:v>332.55399047619045</c:v>
                </c:pt>
                <c:pt idx="18">
                  <c:v>180.40304761904758</c:v>
                </c:pt>
                <c:pt idx="19">
                  <c:v>318.68659047619053</c:v>
                </c:pt>
                <c:pt idx="20">
                  <c:v>234.12328571428569</c:v>
                </c:pt>
                <c:pt idx="21">
                  <c:v>268.23281428571431</c:v>
                </c:pt>
                <c:pt idx="22">
                  <c:v>453.08099999999996</c:v>
                </c:pt>
                <c:pt idx="23">
                  <c:v>487.4883333333334</c:v>
                </c:pt>
                <c:pt idx="24">
                  <c:v>402.0462</c:v>
                </c:pt>
                <c:pt idx="25">
                  <c:v>113.30521904761905</c:v>
                </c:pt>
                <c:pt idx="26">
                  <c:v>55.620580952380948</c:v>
                </c:pt>
                <c:pt idx="27">
                  <c:v>23.069357142857143</c:v>
                </c:pt>
                <c:pt idx="28">
                  <c:v>9.4547238095238093</c:v>
                </c:pt>
                <c:pt idx="29">
                  <c:v>15.581642857142858</c:v>
                </c:pt>
                <c:pt idx="30">
                  <c:v>23.168966666666666</c:v>
                </c:pt>
                <c:pt idx="31">
                  <c:v>34.590242857142862</c:v>
                </c:pt>
              </c:numCache>
            </c:numRef>
          </c:val>
        </c:ser>
        <c:ser>
          <c:idx val="4"/>
          <c:order val="1"/>
          <c:tx>
            <c:strRef>
              <c:f>SOM!$R$37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(SOM!$AD$39:$AD$46,SOM!$AF$39:$AF$46,SOM!$AE$39:$AE$46,SOM!$AC$39:$AC$46)</c:f>
                <c:numCache>
                  <c:formatCode>General</c:formatCode>
                  <c:ptCount val="32"/>
                  <c:pt idx="0">
                    <c:v>6.3144638320061892</c:v>
                  </c:pt>
                  <c:pt idx="1">
                    <c:v>6.797550633116928</c:v>
                  </c:pt>
                  <c:pt idx="2">
                    <c:v>0</c:v>
                  </c:pt>
                  <c:pt idx="3">
                    <c:v>9.2147486543334249</c:v>
                  </c:pt>
                  <c:pt idx="4">
                    <c:v>11.754153361508987</c:v>
                  </c:pt>
                  <c:pt idx="5">
                    <c:v>9.6364436168698209</c:v>
                  </c:pt>
                  <c:pt idx="6">
                    <c:v>44.877976923636673</c:v>
                  </c:pt>
                  <c:pt idx="7">
                    <c:v>33.277567971381181</c:v>
                  </c:pt>
                  <c:pt idx="8">
                    <c:v>36.34547908955691</c:v>
                  </c:pt>
                  <c:pt idx="9">
                    <c:v>53.13284411732424</c:v>
                  </c:pt>
                  <c:pt idx="10">
                    <c:v>73.350596370943833</c:v>
                  </c:pt>
                  <c:pt idx="11">
                    <c:v>45.70277607914273</c:v>
                  </c:pt>
                  <c:pt idx="12">
                    <c:v>164.19846280432961</c:v>
                  </c:pt>
                  <c:pt idx="13">
                    <c:v>108.02052845171967</c:v>
                  </c:pt>
                  <c:pt idx="14">
                    <c:v>88.26687059378061</c:v>
                  </c:pt>
                  <c:pt idx="15">
                    <c:v>118.07669310308097</c:v>
                  </c:pt>
                  <c:pt idx="16">
                    <c:v>67.165537191406912</c:v>
                  </c:pt>
                  <c:pt idx="17">
                    <c:v>74.191499935384215</c:v>
                  </c:pt>
                  <c:pt idx="18">
                    <c:v>67.763553603883963</c:v>
                  </c:pt>
                  <c:pt idx="19">
                    <c:v>84.233754282604352</c:v>
                  </c:pt>
                  <c:pt idx="20">
                    <c:v>24.142022428052986</c:v>
                  </c:pt>
                  <c:pt idx="21">
                    <c:v>52.742462530228323</c:v>
                  </c:pt>
                  <c:pt idx="22">
                    <c:v>69.962737617752836</c:v>
                  </c:pt>
                  <c:pt idx="23">
                    <c:v>34.337014269208993</c:v>
                  </c:pt>
                  <c:pt idx="24">
                    <c:v>25.603626353194993</c:v>
                  </c:pt>
                  <c:pt idx="25">
                    <c:v>25.361968911524858</c:v>
                  </c:pt>
                  <c:pt idx="26">
                    <c:v>0</c:v>
                  </c:pt>
                  <c:pt idx="27">
                    <c:v>19.0991747619446</c:v>
                  </c:pt>
                  <c:pt idx="28">
                    <c:v>0</c:v>
                  </c:pt>
                  <c:pt idx="29">
                    <c:v>0</c:v>
                  </c:pt>
                  <c:pt idx="30">
                    <c:v>13.521827435756638</c:v>
                  </c:pt>
                  <c:pt idx="31">
                    <c:v>11.017412411903633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(SOM!$S$39:$S$46,SOM!$U$39:$U$46,SOM!$T$39:$T$46,SOM!$R$39:$R$46)</c:f>
              <c:numCache>
                <c:formatCode>General</c:formatCode>
                <c:ptCount val="32"/>
                <c:pt idx="0">
                  <c:v>3.697371428571429</c:v>
                </c:pt>
                <c:pt idx="1">
                  <c:v>3.9802380952380947</c:v>
                </c:pt>
                <c:pt idx="2">
                  <c:v>0</c:v>
                </c:pt>
                <c:pt idx="3">
                  <c:v>3.4828476190476185</c:v>
                </c:pt>
                <c:pt idx="4">
                  <c:v>4.4426523809523806</c:v>
                </c:pt>
                <c:pt idx="5">
                  <c:v>3.6422333333333334</c:v>
                </c:pt>
                <c:pt idx="6">
                  <c:v>31.979585714285719</c:v>
                </c:pt>
                <c:pt idx="7">
                  <c:v>63.493123809523809</c:v>
                </c:pt>
                <c:pt idx="8">
                  <c:v>83.754695238095238</c:v>
                </c:pt>
                <c:pt idx="9">
                  <c:v>102.98731904761905</c:v>
                </c:pt>
                <c:pt idx="10">
                  <c:v>121.15243809523808</c:v>
                </c:pt>
                <c:pt idx="11">
                  <c:v>114.08554285714285</c:v>
                </c:pt>
                <c:pt idx="12">
                  <c:v>145.83876666666669</c:v>
                </c:pt>
                <c:pt idx="13">
                  <c:v>126.6709238095238</c:v>
                </c:pt>
                <c:pt idx="14">
                  <c:v>126.03611904761907</c:v>
                </c:pt>
                <c:pt idx="15">
                  <c:v>184.60294285714284</c:v>
                </c:pt>
                <c:pt idx="16">
                  <c:v>79.605042857142863</c:v>
                </c:pt>
                <c:pt idx="17">
                  <c:v>111.03919047619047</c:v>
                </c:pt>
                <c:pt idx="18">
                  <c:v>66.233238095238093</c:v>
                </c:pt>
                <c:pt idx="19">
                  <c:v>86.394214285714284</c:v>
                </c:pt>
                <c:pt idx="20">
                  <c:v>50.630952380952387</c:v>
                </c:pt>
                <c:pt idx="21">
                  <c:v>82.166914285714284</c:v>
                </c:pt>
                <c:pt idx="22">
                  <c:v>80.937938095238096</c:v>
                </c:pt>
                <c:pt idx="23">
                  <c:v>37.786895238095234</c:v>
                </c:pt>
                <c:pt idx="24">
                  <c:v>23.921647619047619</c:v>
                </c:pt>
                <c:pt idx="25">
                  <c:v>13.828309523809523</c:v>
                </c:pt>
                <c:pt idx="26">
                  <c:v>0</c:v>
                </c:pt>
                <c:pt idx="27">
                  <c:v>7.2188095238095231</c:v>
                </c:pt>
                <c:pt idx="28">
                  <c:v>0</c:v>
                </c:pt>
                <c:pt idx="29">
                  <c:v>0</c:v>
                </c:pt>
                <c:pt idx="30">
                  <c:v>7.9175714285714287</c:v>
                </c:pt>
                <c:pt idx="31">
                  <c:v>4.164190476190476</c:v>
                </c:pt>
              </c:numCache>
            </c:numRef>
          </c:val>
        </c:ser>
        <c:gapWidth val="0"/>
        <c:overlap val="100"/>
        <c:axId val="83835136"/>
        <c:axId val="83841024"/>
      </c:barChart>
      <c:catAx>
        <c:axId val="83835136"/>
        <c:scaling>
          <c:orientation val="minMax"/>
        </c:scaling>
        <c:axPos val="b"/>
        <c:numFmt formatCode="General" sourceLinked="1"/>
        <c:tickLblPos val="nextTo"/>
        <c:crossAx val="83841024"/>
        <c:crosses val="autoZero"/>
        <c:auto val="1"/>
        <c:lblAlgn val="ctr"/>
        <c:lblOffset val="100"/>
      </c:catAx>
      <c:valAx>
        <c:axId val="83841024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8383513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SOM!$AB$39:$AB$46</c:f>
                <c:numCache>
                  <c:formatCode>General</c:formatCode>
                  <c:ptCount val="8"/>
                  <c:pt idx="0">
                    <c:v>142.93356320940003</c:v>
                  </c:pt>
                  <c:pt idx="1">
                    <c:v>144.03028575714794</c:v>
                  </c:pt>
                  <c:pt idx="2">
                    <c:v>81.341136968010872</c:v>
                  </c:pt>
                  <c:pt idx="3">
                    <c:v>69.663232774599905</c:v>
                  </c:pt>
                  <c:pt idx="4">
                    <c:v>210.6985429696899</c:v>
                  </c:pt>
                  <c:pt idx="5">
                    <c:v>113.15874975217861</c:v>
                  </c:pt>
                  <c:pt idx="6">
                    <c:v>77.310600720790575</c:v>
                  </c:pt>
                  <c:pt idx="7">
                    <c:v>110.81572931356031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SOM!$Q$39:$Q$46</c:f>
              <c:numCache>
                <c:formatCode>General</c:formatCode>
                <c:ptCount val="8"/>
                <c:pt idx="0">
                  <c:v>796.81414285714288</c:v>
                </c:pt>
                <c:pt idx="1">
                  <c:v>493.37609523809516</c:v>
                </c:pt>
                <c:pt idx="2">
                  <c:v>374.10409523809523</c:v>
                </c:pt>
                <c:pt idx="3">
                  <c:v>305.48851904761904</c:v>
                </c:pt>
                <c:pt idx="4">
                  <c:v>351.78152380952378</c:v>
                </c:pt>
                <c:pt idx="5">
                  <c:v>316.74780952380956</c:v>
                </c:pt>
                <c:pt idx="6">
                  <c:v>311.69214285714287</c:v>
                </c:pt>
                <c:pt idx="7">
                  <c:v>384.57133333333331</c:v>
                </c:pt>
              </c:numCache>
            </c:numRef>
          </c:val>
        </c:ser>
        <c:ser>
          <c:idx val="4"/>
          <c:order val="1"/>
          <c:tx>
            <c:strRef>
              <c:f>SOM!$R$37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SOM!$AF$39:$AF$46</c:f>
                <c:numCache>
                  <c:formatCode>General</c:formatCode>
                  <c:ptCount val="8"/>
                  <c:pt idx="0">
                    <c:v>36.34547908955691</c:v>
                  </c:pt>
                  <c:pt idx="1">
                    <c:v>53.13284411732424</c:v>
                  </c:pt>
                  <c:pt idx="2">
                    <c:v>73.350596370943833</c:v>
                  </c:pt>
                  <c:pt idx="3">
                    <c:v>45.70277607914273</c:v>
                  </c:pt>
                  <c:pt idx="4">
                    <c:v>164.19846280432961</c:v>
                  </c:pt>
                  <c:pt idx="5">
                    <c:v>108.02052845171967</c:v>
                  </c:pt>
                  <c:pt idx="6">
                    <c:v>88.26687059378061</c:v>
                  </c:pt>
                  <c:pt idx="7">
                    <c:v>118.07669310308097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SOM!$U$39:$U$46</c:f>
              <c:numCache>
                <c:formatCode>General</c:formatCode>
                <c:ptCount val="8"/>
                <c:pt idx="0">
                  <c:v>83.754695238095238</c:v>
                </c:pt>
                <c:pt idx="1">
                  <c:v>102.98731904761905</c:v>
                </c:pt>
                <c:pt idx="2">
                  <c:v>121.15243809523808</c:v>
                </c:pt>
                <c:pt idx="3">
                  <c:v>114.08554285714285</c:v>
                </c:pt>
                <c:pt idx="4">
                  <c:v>145.83876666666669</c:v>
                </c:pt>
                <c:pt idx="5">
                  <c:v>126.6709238095238</c:v>
                </c:pt>
                <c:pt idx="6">
                  <c:v>126.03611904761907</c:v>
                </c:pt>
                <c:pt idx="7">
                  <c:v>184.60294285714284</c:v>
                </c:pt>
              </c:numCache>
            </c:numRef>
          </c:val>
        </c:ser>
        <c:gapWidth val="0"/>
        <c:overlap val="100"/>
        <c:axId val="83874944"/>
        <c:axId val="83876480"/>
      </c:barChart>
      <c:catAx>
        <c:axId val="83874944"/>
        <c:scaling>
          <c:orientation val="minMax"/>
        </c:scaling>
        <c:axPos val="b"/>
        <c:numFmt formatCode="General" sourceLinked="1"/>
        <c:tickLblPos val="nextTo"/>
        <c:crossAx val="83876480"/>
        <c:crosses val="autoZero"/>
        <c:auto val="1"/>
        <c:lblAlgn val="ctr"/>
        <c:lblOffset val="100"/>
      </c:catAx>
      <c:valAx>
        <c:axId val="8387648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387494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SOM!$AA$39:$AA$46</c:f>
                <c:numCache>
                  <c:formatCode>General</c:formatCode>
                  <c:ptCount val="8"/>
                  <c:pt idx="0">
                    <c:v>123.0468407558252</c:v>
                  </c:pt>
                  <c:pt idx="1">
                    <c:v>136.9980380725182</c:v>
                  </c:pt>
                  <c:pt idx="2">
                    <c:v>88.617746527478772</c:v>
                  </c:pt>
                  <c:pt idx="3">
                    <c:v>158.9549967641735</c:v>
                  </c:pt>
                  <c:pt idx="4">
                    <c:v>88.311765616338619</c:v>
                  </c:pt>
                  <c:pt idx="5">
                    <c:v>162.09314424496557</c:v>
                  </c:pt>
                  <c:pt idx="6">
                    <c:v>119.25534527782509</c:v>
                  </c:pt>
                  <c:pt idx="7">
                    <c:v>130.18538077935884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SOM!$P$39:$P$46</c:f>
              <c:numCache>
                <c:formatCode>General</c:formatCode>
                <c:ptCount val="8"/>
                <c:pt idx="0">
                  <c:v>290.8055714285714</c:v>
                </c:pt>
                <c:pt idx="1">
                  <c:v>332.55399047619045</c:v>
                </c:pt>
                <c:pt idx="2">
                  <c:v>180.40304761904758</c:v>
                </c:pt>
                <c:pt idx="3">
                  <c:v>318.68659047619053</c:v>
                </c:pt>
                <c:pt idx="4">
                  <c:v>234.12328571428569</c:v>
                </c:pt>
                <c:pt idx="5">
                  <c:v>268.23281428571431</c:v>
                </c:pt>
                <c:pt idx="6">
                  <c:v>453.08099999999996</c:v>
                </c:pt>
                <c:pt idx="7">
                  <c:v>487.4883333333334</c:v>
                </c:pt>
              </c:numCache>
            </c:numRef>
          </c:val>
        </c:ser>
        <c:ser>
          <c:idx val="4"/>
          <c:order val="1"/>
          <c:tx>
            <c:strRef>
              <c:f>SOM!$R$37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SOM!$AE$39:$AE$46</c:f>
                <c:numCache>
                  <c:formatCode>General</c:formatCode>
                  <c:ptCount val="8"/>
                  <c:pt idx="0">
                    <c:v>67.165537191406912</c:v>
                  </c:pt>
                  <c:pt idx="1">
                    <c:v>74.191499935384215</c:v>
                  </c:pt>
                  <c:pt idx="2">
                    <c:v>67.763553603883963</c:v>
                  </c:pt>
                  <c:pt idx="3">
                    <c:v>84.233754282604352</c:v>
                  </c:pt>
                  <c:pt idx="4">
                    <c:v>24.142022428052986</c:v>
                  </c:pt>
                  <c:pt idx="5">
                    <c:v>52.742462530228323</c:v>
                  </c:pt>
                  <c:pt idx="6">
                    <c:v>69.962737617752836</c:v>
                  </c:pt>
                  <c:pt idx="7">
                    <c:v>34.337014269208993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SOM!$T$39:$T$46</c:f>
              <c:numCache>
                <c:formatCode>General</c:formatCode>
                <c:ptCount val="8"/>
                <c:pt idx="0">
                  <c:v>79.605042857142863</c:v>
                </c:pt>
                <c:pt idx="1">
                  <c:v>111.03919047619047</c:v>
                </c:pt>
                <c:pt idx="2">
                  <c:v>66.233238095238093</c:v>
                </c:pt>
                <c:pt idx="3">
                  <c:v>86.394214285714284</c:v>
                </c:pt>
                <c:pt idx="4">
                  <c:v>50.630952380952387</c:v>
                </c:pt>
                <c:pt idx="5">
                  <c:v>82.166914285714284</c:v>
                </c:pt>
                <c:pt idx="6">
                  <c:v>80.937938095238096</c:v>
                </c:pt>
                <c:pt idx="7">
                  <c:v>37.786895238095234</c:v>
                </c:pt>
              </c:numCache>
            </c:numRef>
          </c:val>
        </c:ser>
        <c:gapWidth val="0"/>
        <c:overlap val="100"/>
        <c:axId val="83782656"/>
        <c:axId val="83813120"/>
      </c:barChart>
      <c:catAx>
        <c:axId val="83782656"/>
        <c:scaling>
          <c:orientation val="minMax"/>
        </c:scaling>
        <c:axPos val="b"/>
        <c:numFmt formatCode="General" sourceLinked="1"/>
        <c:tickLblPos val="nextTo"/>
        <c:crossAx val="83813120"/>
        <c:crosses val="autoZero"/>
        <c:auto val="1"/>
        <c:lblAlgn val="ctr"/>
        <c:lblOffset val="100"/>
      </c:catAx>
      <c:valAx>
        <c:axId val="8381312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378265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SOM!$N$37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SOM!$Y$39:$Y$46</c:f>
                <c:numCache>
                  <c:formatCode>General</c:formatCode>
                  <c:ptCount val="8"/>
                  <c:pt idx="0">
                    <c:v>131.2209106654033</c:v>
                  </c:pt>
                  <c:pt idx="1">
                    <c:v>73.747993926069441</c:v>
                  </c:pt>
                  <c:pt idx="2">
                    <c:v>55.730136128037373</c:v>
                  </c:pt>
                  <c:pt idx="3">
                    <c:v>32.30647928726966</c:v>
                  </c:pt>
                  <c:pt idx="4">
                    <c:v>16.151816988966885</c:v>
                  </c:pt>
                  <c:pt idx="5">
                    <c:v>14.736808365056955</c:v>
                  </c:pt>
                  <c:pt idx="6">
                    <c:v>29.423200027982453</c:v>
                  </c:pt>
                  <c:pt idx="7">
                    <c:v>13.253869537103526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SOM!$N$39:$N$46</c:f>
              <c:numCache>
                <c:formatCode>General</c:formatCode>
                <c:ptCount val="8"/>
                <c:pt idx="0">
                  <c:v>402.0462</c:v>
                </c:pt>
                <c:pt idx="1">
                  <c:v>113.30521904761905</c:v>
                </c:pt>
                <c:pt idx="2">
                  <c:v>55.620580952380948</c:v>
                </c:pt>
                <c:pt idx="3">
                  <c:v>23.069357142857143</c:v>
                </c:pt>
                <c:pt idx="4">
                  <c:v>9.4547238095238093</c:v>
                </c:pt>
                <c:pt idx="5">
                  <c:v>15.581642857142858</c:v>
                </c:pt>
                <c:pt idx="6">
                  <c:v>23.168966666666666</c:v>
                </c:pt>
                <c:pt idx="7">
                  <c:v>34.590242857142862</c:v>
                </c:pt>
              </c:numCache>
            </c:numRef>
          </c:val>
        </c:ser>
        <c:ser>
          <c:idx val="4"/>
          <c:order val="1"/>
          <c:tx>
            <c:strRef>
              <c:f>SOM!$R$37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SOM!$AC$39:$AC$46</c:f>
                <c:numCache>
                  <c:formatCode>General</c:formatCode>
                  <c:ptCount val="8"/>
                  <c:pt idx="0">
                    <c:v>25.603626353194993</c:v>
                  </c:pt>
                  <c:pt idx="1">
                    <c:v>25.361968911524858</c:v>
                  </c:pt>
                  <c:pt idx="2">
                    <c:v>0</c:v>
                  </c:pt>
                  <c:pt idx="3">
                    <c:v>19.0991747619446</c:v>
                  </c:pt>
                  <c:pt idx="4">
                    <c:v>0</c:v>
                  </c:pt>
                  <c:pt idx="5">
                    <c:v>0</c:v>
                  </c:pt>
                  <c:pt idx="6">
                    <c:v>13.521827435756638</c:v>
                  </c:pt>
                  <c:pt idx="7">
                    <c:v>11.017412411903633</c:v>
                  </c:pt>
                </c:numCache>
              </c:numRef>
            </c:plus>
            <c:minus>
              <c:numRef>
                <c:f>SOM!$M$62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SOM!$R$39:$R$46</c:f>
              <c:numCache>
                <c:formatCode>General</c:formatCode>
                <c:ptCount val="8"/>
                <c:pt idx="0">
                  <c:v>23.921647619047619</c:v>
                </c:pt>
                <c:pt idx="1">
                  <c:v>13.828309523809523</c:v>
                </c:pt>
                <c:pt idx="2">
                  <c:v>0</c:v>
                </c:pt>
                <c:pt idx="3">
                  <c:v>7.2188095238095231</c:v>
                </c:pt>
                <c:pt idx="4">
                  <c:v>0</c:v>
                </c:pt>
                <c:pt idx="5">
                  <c:v>0</c:v>
                </c:pt>
                <c:pt idx="6">
                  <c:v>7.9175714285714287</c:v>
                </c:pt>
                <c:pt idx="7">
                  <c:v>4.164190476190476</c:v>
                </c:pt>
              </c:numCache>
            </c:numRef>
          </c:val>
        </c:ser>
        <c:gapWidth val="0"/>
        <c:overlap val="100"/>
        <c:axId val="83891328"/>
        <c:axId val="83892864"/>
      </c:barChart>
      <c:catAx>
        <c:axId val="83891328"/>
        <c:scaling>
          <c:orientation val="minMax"/>
        </c:scaling>
        <c:axPos val="b"/>
        <c:numFmt formatCode="General" sourceLinked="1"/>
        <c:tickLblPos val="nextTo"/>
        <c:crossAx val="83892864"/>
        <c:crosses val="autoZero"/>
        <c:auto val="1"/>
        <c:lblAlgn val="ctr"/>
        <c:lblOffset val="100"/>
      </c:catAx>
      <c:valAx>
        <c:axId val="8389286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389132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(VIP!$Z$3:$Z$10,VIP!$AB$3:$AB$10,VIP!$AA$3:$AA$10,VIP!$Y$3:$Y$10)</c:f>
                <c:numCache>
                  <c:formatCode>General</c:formatCode>
                  <c:ptCount val="32"/>
                  <c:pt idx="0">
                    <c:v>16.112691312544079</c:v>
                  </c:pt>
                  <c:pt idx="1">
                    <c:v>56.412721597437574</c:v>
                  </c:pt>
                  <c:pt idx="2">
                    <c:v>18.088788078899391</c:v>
                  </c:pt>
                  <c:pt idx="3">
                    <c:v>15.186448275683116</c:v>
                  </c:pt>
                  <c:pt idx="4">
                    <c:v>72.23864303127516</c:v>
                  </c:pt>
                  <c:pt idx="5">
                    <c:v>179.30478635087613</c:v>
                  </c:pt>
                  <c:pt idx="6">
                    <c:v>130.44016896774292</c:v>
                  </c:pt>
                  <c:pt idx="7">
                    <c:v>9.5453320004928557</c:v>
                  </c:pt>
                  <c:pt idx="8">
                    <c:v>209.81601602674021</c:v>
                  </c:pt>
                  <c:pt idx="9">
                    <c:v>267.99618000324813</c:v>
                  </c:pt>
                  <c:pt idx="10">
                    <c:v>324.03495183133157</c:v>
                  </c:pt>
                  <c:pt idx="11">
                    <c:v>251.44874393800424</c:v>
                  </c:pt>
                  <c:pt idx="12">
                    <c:v>47.216859714866644</c:v>
                  </c:pt>
                  <c:pt idx="13">
                    <c:v>311.44005570895979</c:v>
                  </c:pt>
                  <c:pt idx="14">
                    <c:v>384.12614519885693</c:v>
                  </c:pt>
                  <c:pt idx="15">
                    <c:v>335.31753079183522</c:v>
                  </c:pt>
                  <c:pt idx="16">
                    <c:v>371.53240377702349</c:v>
                  </c:pt>
                  <c:pt idx="17">
                    <c:v>131.08333716762027</c:v>
                  </c:pt>
                  <c:pt idx="18">
                    <c:v>392.46366043622425</c:v>
                  </c:pt>
                  <c:pt idx="19">
                    <c:v>87.0528735884116</c:v>
                  </c:pt>
                  <c:pt idx="20">
                    <c:v>156.71364766775525</c:v>
                  </c:pt>
                  <c:pt idx="21">
                    <c:v>229.40608801061353</c:v>
                  </c:pt>
                  <c:pt idx="22">
                    <c:v>396.14195900123133</c:v>
                  </c:pt>
                  <c:pt idx="23">
                    <c:v>27.978394044929516</c:v>
                  </c:pt>
                  <c:pt idx="24">
                    <c:v>2.6650488425744494</c:v>
                  </c:pt>
                  <c:pt idx="25">
                    <c:v>19.73787365278562</c:v>
                  </c:pt>
                  <c:pt idx="26">
                    <c:v>37.764942987908768</c:v>
                  </c:pt>
                  <c:pt idx="27">
                    <c:v>59.260963680430756</c:v>
                  </c:pt>
                  <c:pt idx="28">
                    <c:v>0</c:v>
                  </c:pt>
                  <c:pt idx="29">
                    <c:v>0</c:v>
                  </c:pt>
                  <c:pt idx="30">
                    <c:v>38.320527151949946</c:v>
                  </c:pt>
                  <c:pt idx="31">
                    <c:v>65.013104412366985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(VIP!$O$3:$O$10,VIP!$Q$3:$Q$10,VIP!$P$3:$P$10,VIP!$N$3:$N$10)</c:f>
              <c:numCache>
                <c:formatCode>General</c:formatCode>
                <c:ptCount val="32"/>
                <c:pt idx="0">
                  <c:v>117.98466666666667</c:v>
                </c:pt>
                <c:pt idx="1">
                  <c:v>32.569899999999997</c:v>
                </c:pt>
                <c:pt idx="2">
                  <c:v>47.238933333333335</c:v>
                </c:pt>
                <c:pt idx="3">
                  <c:v>68.280200000000008</c:v>
                </c:pt>
                <c:pt idx="4">
                  <c:v>41.707000000000001</c:v>
                </c:pt>
                <c:pt idx="5">
                  <c:v>103.52166666666666</c:v>
                </c:pt>
                <c:pt idx="6">
                  <c:v>272.6226666666667</c:v>
                </c:pt>
                <c:pt idx="7">
                  <c:v>880.57500000000016</c:v>
                </c:pt>
                <c:pt idx="8">
                  <c:v>526.70533333333333</c:v>
                </c:pt>
                <c:pt idx="9">
                  <c:v>358.39966666666669</c:v>
                </c:pt>
                <c:pt idx="10">
                  <c:v>187.08166666666668</c:v>
                </c:pt>
                <c:pt idx="11">
                  <c:v>350.64100000000002</c:v>
                </c:pt>
                <c:pt idx="12">
                  <c:v>440.00566666666663</c:v>
                </c:pt>
                <c:pt idx="13">
                  <c:v>387.096</c:v>
                </c:pt>
                <c:pt idx="14">
                  <c:v>325.87933333333336</c:v>
                </c:pt>
                <c:pt idx="15">
                  <c:v>298.16466666666662</c:v>
                </c:pt>
                <c:pt idx="16">
                  <c:v>399.51133333333337</c:v>
                </c:pt>
                <c:pt idx="17">
                  <c:v>385.44599999999997</c:v>
                </c:pt>
                <c:pt idx="18">
                  <c:v>475.54700000000003</c:v>
                </c:pt>
                <c:pt idx="19">
                  <c:v>362.90300000000002</c:v>
                </c:pt>
                <c:pt idx="20">
                  <c:v>341.76166666666671</c:v>
                </c:pt>
                <c:pt idx="21">
                  <c:v>448.02466666666663</c:v>
                </c:pt>
                <c:pt idx="22">
                  <c:v>418.95166666666665</c:v>
                </c:pt>
                <c:pt idx="23">
                  <c:v>334.71833333333331</c:v>
                </c:pt>
                <c:pt idx="24">
                  <c:v>388.10133333333334</c:v>
                </c:pt>
                <c:pt idx="25">
                  <c:v>272.09366666666665</c:v>
                </c:pt>
                <c:pt idx="26">
                  <c:v>43.607199999999999</c:v>
                </c:pt>
                <c:pt idx="27">
                  <c:v>34.214333333333336</c:v>
                </c:pt>
                <c:pt idx="28">
                  <c:v>0</c:v>
                </c:pt>
                <c:pt idx="29">
                  <c:v>0</c:v>
                </c:pt>
                <c:pt idx="30">
                  <c:v>44.248733333333327</c:v>
                </c:pt>
                <c:pt idx="31">
                  <c:v>37.535333333333334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(VIP!$AD$3:$AD$10,VIP!$AF$3:$AF$10,VIP!$AE$3:$AE$10,VIP!$AC$3:$AC$10)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18.059689625332251</c:v>
                  </c:pt>
                  <c:pt idx="5">
                    <c:v>0</c:v>
                  </c:pt>
                  <c:pt idx="6">
                    <c:v>22.214475367501556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18.001954598413285</c:v>
                  </c:pt>
                  <c:pt idx="11">
                    <c:v>0</c:v>
                  </c:pt>
                  <c:pt idx="12">
                    <c:v>0</c:v>
                  </c:pt>
                  <c:pt idx="13">
                    <c:v>19.596249631753519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VIP!$AC$49:$AC$80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(VIP!$S$3:$S$10,VIP!$U$3:$U$10,VIP!$T$3:$T$10,VIP!$R$3:$R$10)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10.426766666666667</c:v>
                </c:pt>
                <c:pt idx="5">
                  <c:v>0</c:v>
                </c:pt>
                <c:pt idx="6">
                  <c:v>12.825533333333333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10.393433333333332</c:v>
                </c:pt>
                <c:pt idx="11">
                  <c:v>0</c:v>
                </c:pt>
                <c:pt idx="12">
                  <c:v>0</c:v>
                </c:pt>
                <c:pt idx="13">
                  <c:v>11.313899999999999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72623616"/>
        <c:axId val="72625152"/>
      </c:barChart>
      <c:catAx>
        <c:axId val="72623616"/>
        <c:scaling>
          <c:orientation val="minMax"/>
        </c:scaling>
        <c:axPos val="b"/>
        <c:numFmt formatCode="General" sourceLinked="1"/>
        <c:tickLblPos val="nextTo"/>
        <c:crossAx val="72625152"/>
        <c:crosses val="autoZero"/>
        <c:auto val="1"/>
        <c:lblAlgn val="ctr"/>
        <c:lblOffset val="100"/>
      </c:catAx>
      <c:valAx>
        <c:axId val="7262515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7262361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'NPY %'!$Y$2</c:f>
              <c:strCache>
                <c:ptCount val="1"/>
                <c:pt idx="0">
                  <c:v>cg</c:v>
                </c:pt>
              </c:strCache>
            </c:strRef>
          </c:tx>
          <c:cat>
            <c:strRef>
              <c:f>'NPY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'NPY %'!$Y$3:$Y$6</c:f>
              <c:numCache>
                <c:formatCode>General</c:formatCode>
                <c:ptCount val="4"/>
                <c:pt idx="0">
                  <c:v>35.294117647058826</c:v>
                </c:pt>
                <c:pt idx="1">
                  <c:v>37.799043062200951</c:v>
                </c:pt>
                <c:pt idx="2">
                  <c:v>20.356234096692109</c:v>
                </c:pt>
                <c:pt idx="3">
                  <c:v>31.149798268650628</c:v>
                </c:pt>
              </c:numCache>
            </c:numRef>
          </c:val>
        </c:ser>
        <c:ser>
          <c:idx val="1"/>
          <c:order val="1"/>
          <c:tx>
            <c:strRef>
              <c:f>'NPY %'!$Z$2</c:f>
              <c:strCache>
                <c:ptCount val="1"/>
                <c:pt idx="0">
                  <c:v>hilus</c:v>
                </c:pt>
              </c:strCache>
            </c:strRef>
          </c:tx>
          <c:cat>
            <c:strRef>
              <c:f>'NPY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'NPY %'!$Z$3:$Z$6</c:f>
              <c:numCache>
                <c:formatCode>General</c:formatCode>
                <c:ptCount val="4"/>
                <c:pt idx="0">
                  <c:v>64.634146341463421</c:v>
                </c:pt>
                <c:pt idx="1">
                  <c:v>60.270270270270267</c:v>
                </c:pt>
                <c:pt idx="2">
                  <c:v>54.049445865302644</c:v>
                </c:pt>
                <c:pt idx="3">
                  <c:v>59.651287492345453</c:v>
                </c:pt>
              </c:numCache>
            </c:numRef>
          </c:val>
        </c:ser>
        <c:axId val="83966592"/>
        <c:axId val="83976576"/>
      </c:barChart>
      <c:catAx>
        <c:axId val="83966592"/>
        <c:scaling>
          <c:orientation val="minMax"/>
        </c:scaling>
        <c:axPos val="b"/>
        <c:tickLblPos val="nextTo"/>
        <c:crossAx val="83976576"/>
        <c:crosses val="autoZero"/>
        <c:auto val="1"/>
        <c:lblAlgn val="ctr"/>
        <c:lblOffset val="100"/>
      </c:catAx>
      <c:valAx>
        <c:axId val="83976576"/>
        <c:scaling>
          <c:orientation val="minMax"/>
          <c:max val="80"/>
        </c:scaling>
        <c:axPos val="l"/>
        <c:majorGridlines/>
        <c:numFmt formatCode="General" sourceLinked="1"/>
        <c:tickLblPos val="nextTo"/>
        <c:crossAx val="839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caudal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NPY!$N$1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(NPY!$Z$3:$Z$10,NPY!$AB$3:$AB$10,NPY!$AA$3:$AA$10,NPY!$Y$3:$Y$10)</c:f>
                <c:numCache>
                  <c:formatCode>General</c:formatCode>
                  <c:ptCount val="32"/>
                  <c:pt idx="0">
                    <c:v>62.578647367525036</c:v>
                  </c:pt>
                  <c:pt idx="1">
                    <c:v>76.654431635042656</c:v>
                  </c:pt>
                  <c:pt idx="2">
                    <c:v>30.716595140598326</c:v>
                  </c:pt>
                  <c:pt idx="3">
                    <c:v>31.42045710518941</c:v>
                  </c:pt>
                  <c:pt idx="4">
                    <c:v>79.900681174460942</c:v>
                  </c:pt>
                  <c:pt idx="5">
                    <c:v>129.78202906878684</c:v>
                  </c:pt>
                  <c:pt idx="6">
                    <c:v>223.81527786387977</c:v>
                  </c:pt>
                  <c:pt idx="7">
                    <c:v>117.89432797030908</c:v>
                  </c:pt>
                  <c:pt idx="8">
                    <c:v>155.30534895044261</c:v>
                  </c:pt>
                  <c:pt idx="9">
                    <c:v>125.87132714762663</c:v>
                  </c:pt>
                  <c:pt idx="10">
                    <c:v>146.95782504385051</c:v>
                  </c:pt>
                  <c:pt idx="11">
                    <c:v>193.02292089751808</c:v>
                  </c:pt>
                  <c:pt idx="12">
                    <c:v>149.63896459558299</c:v>
                  </c:pt>
                  <c:pt idx="13">
                    <c:v>145.22562322780641</c:v>
                  </c:pt>
                  <c:pt idx="14">
                    <c:v>102.37130350323956</c:v>
                  </c:pt>
                  <c:pt idx="15">
                    <c:v>127.92846597215585</c:v>
                  </c:pt>
                  <c:pt idx="16">
                    <c:v>146.21670809729483</c:v>
                  </c:pt>
                  <c:pt idx="17">
                    <c:v>91.274265047712163</c:v>
                  </c:pt>
                  <c:pt idx="18">
                    <c:v>116.30161453655575</c:v>
                  </c:pt>
                  <c:pt idx="19">
                    <c:v>128.76625334265489</c:v>
                  </c:pt>
                  <c:pt idx="20">
                    <c:v>118.07679701706657</c:v>
                  </c:pt>
                  <c:pt idx="21">
                    <c:v>159.49593796887555</c:v>
                  </c:pt>
                  <c:pt idx="22">
                    <c:v>164.82556460478369</c:v>
                  </c:pt>
                  <c:pt idx="23">
                    <c:v>159.83281380644522</c:v>
                  </c:pt>
                  <c:pt idx="24">
                    <c:v>268.12168722295769</c:v>
                  </c:pt>
                  <c:pt idx="25">
                    <c:v>162.53071271459967</c:v>
                  </c:pt>
                  <c:pt idx="26">
                    <c:v>61.237473209978681</c:v>
                  </c:pt>
                  <c:pt idx="27">
                    <c:v>41.094519369694432</c:v>
                  </c:pt>
                  <c:pt idx="28">
                    <c:v>26.760980786025012</c:v>
                  </c:pt>
                  <c:pt idx="29">
                    <c:v>54.132071824381519</c:v>
                  </c:pt>
                  <c:pt idx="30">
                    <c:v>48.230992731985694</c:v>
                  </c:pt>
                  <c:pt idx="31">
                    <c:v>78.540844642420041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(NPY!$O$3:$O$10,NPY!$Q$3:$Q$10,NPY!$P$3:$P$10,NPY!$N$3:$N$10)</c:f>
              <c:numCache>
                <c:formatCode>General</c:formatCode>
                <c:ptCount val="32"/>
                <c:pt idx="0">
                  <c:v>99.856571428571428</c:v>
                </c:pt>
                <c:pt idx="1">
                  <c:v>60.906414285714284</c:v>
                </c:pt>
                <c:pt idx="2">
                  <c:v>39.990085714285712</c:v>
                </c:pt>
                <c:pt idx="3">
                  <c:v>30.501171428571432</c:v>
                </c:pt>
                <c:pt idx="4">
                  <c:v>46.35585714285714</c:v>
                </c:pt>
                <c:pt idx="5">
                  <c:v>113.25598571428573</c:v>
                </c:pt>
                <c:pt idx="6">
                  <c:v>365.03157142857145</c:v>
                </c:pt>
                <c:pt idx="7">
                  <c:v>975.95571428571452</c:v>
                </c:pt>
                <c:pt idx="8">
                  <c:v>879.10157142857145</c:v>
                </c:pt>
                <c:pt idx="9">
                  <c:v>466.52171428571421</c:v>
                </c:pt>
                <c:pt idx="10">
                  <c:v>388.90657142857151</c:v>
                </c:pt>
                <c:pt idx="11">
                  <c:v>412.16985714285721</c:v>
                </c:pt>
                <c:pt idx="12">
                  <c:v>428.01071428571424</c:v>
                </c:pt>
                <c:pt idx="13">
                  <c:v>374.53428571428566</c:v>
                </c:pt>
                <c:pt idx="14">
                  <c:v>364.48942857142856</c:v>
                </c:pt>
                <c:pt idx="15">
                  <c:v>220.33527142857142</c:v>
                </c:pt>
                <c:pt idx="16">
                  <c:v>260.98085714285713</c:v>
                </c:pt>
                <c:pt idx="17">
                  <c:v>263.41399999999999</c:v>
                </c:pt>
                <c:pt idx="18">
                  <c:v>364.96514285714278</c:v>
                </c:pt>
                <c:pt idx="19">
                  <c:v>273.46171428571427</c:v>
                </c:pt>
                <c:pt idx="20">
                  <c:v>306.20714285714286</c:v>
                </c:pt>
                <c:pt idx="21">
                  <c:v>268.76671428571427</c:v>
                </c:pt>
                <c:pt idx="22">
                  <c:v>334.71842857142855</c:v>
                </c:pt>
                <c:pt idx="23">
                  <c:v>471.21957142857138</c:v>
                </c:pt>
                <c:pt idx="24">
                  <c:v>622.55942857142873</c:v>
                </c:pt>
                <c:pt idx="25">
                  <c:v>208.73532857142854</c:v>
                </c:pt>
                <c:pt idx="26">
                  <c:v>35.362857142857145</c:v>
                </c:pt>
                <c:pt idx="27">
                  <c:v>31.554442857142856</c:v>
                </c:pt>
                <c:pt idx="28">
                  <c:v>10.114699999999999</c:v>
                </c:pt>
                <c:pt idx="29">
                  <c:v>20.46</c:v>
                </c:pt>
                <c:pt idx="30">
                  <c:v>44.101942857142866</c:v>
                </c:pt>
                <c:pt idx="31">
                  <c:v>61.63278571428571</c:v>
                </c:pt>
              </c:numCache>
            </c:numRef>
          </c:val>
        </c:ser>
        <c:ser>
          <c:idx val="4"/>
          <c:order val="1"/>
          <c:tx>
            <c:strRef>
              <c:f>NPY!$R$1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(NPY!$AD$3:$AD$10,NPY!$AF$3:$AF$10,NPY!$AE$3:$AE$10,NPY!$AC$3:$AC$10)</c:f>
                <c:numCache>
                  <c:formatCode>General</c:formatCode>
                  <c:ptCount val="32"/>
                  <c:pt idx="0">
                    <c:v>34.91318817791052</c:v>
                  </c:pt>
                  <c:pt idx="1">
                    <c:v>27.981087901346104</c:v>
                  </c:pt>
                  <c:pt idx="2">
                    <c:v>26.43304957603355</c:v>
                  </c:pt>
                  <c:pt idx="3">
                    <c:v>18.535226570583298</c:v>
                  </c:pt>
                  <c:pt idx="4">
                    <c:v>0</c:v>
                  </c:pt>
                  <c:pt idx="5">
                    <c:v>12.036769996793753</c:v>
                  </c:pt>
                  <c:pt idx="6">
                    <c:v>59.067789649153681</c:v>
                  </c:pt>
                  <c:pt idx="7">
                    <c:v>176.36000697200518</c:v>
                  </c:pt>
                  <c:pt idx="8">
                    <c:v>84.362434194035075</c:v>
                  </c:pt>
                  <c:pt idx="9">
                    <c:v>69.887742517145739</c:v>
                  </c:pt>
                  <c:pt idx="10">
                    <c:v>96.232121061854016</c:v>
                  </c:pt>
                  <c:pt idx="11">
                    <c:v>92.825860888111649</c:v>
                  </c:pt>
                  <c:pt idx="12">
                    <c:v>142.8657449505404</c:v>
                  </c:pt>
                  <c:pt idx="13">
                    <c:v>114.83940675698683</c:v>
                  </c:pt>
                  <c:pt idx="14">
                    <c:v>86.751009881227674</c:v>
                  </c:pt>
                  <c:pt idx="15">
                    <c:v>58.069126616600357</c:v>
                  </c:pt>
                  <c:pt idx="16">
                    <c:v>124.78041442393726</c:v>
                  </c:pt>
                  <c:pt idx="17">
                    <c:v>74.367254705232057</c:v>
                  </c:pt>
                  <c:pt idx="18">
                    <c:v>86.791676282376073</c:v>
                  </c:pt>
                  <c:pt idx="19">
                    <c:v>136.83778254725209</c:v>
                  </c:pt>
                  <c:pt idx="20">
                    <c:v>136.87493514278438</c:v>
                  </c:pt>
                  <c:pt idx="21">
                    <c:v>90.816777041605931</c:v>
                  </c:pt>
                  <c:pt idx="22">
                    <c:v>80.20297681023348</c:v>
                  </c:pt>
                  <c:pt idx="23">
                    <c:v>200.72786201092316</c:v>
                  </c:pt>
                  <c:pt idx="24">
                    <c:v>112.73052570600555</c:v>
                  </c:pt>
                  <c:pt idx="25">
                    <c:v>43.479254066064989</c:v>
                  </c:pt>
                  <c:pt idx="26">
                    <c:v>20.074146718887668</c:v>
                  </c:pt>
                  <c:pt idx="27">
                    <c:v>17.999688708776524</c:v>
                  </c:pt>
                  <c:pt idx="28">
                    <c:v>0</c:v>
                  </c:pt>
                  <c:pt idx="29">
                    <c:v>0</c:v>
                  </c:pt>
                  <c:pt idx="30">
                    <c:v>22.346582519961046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(NPY!$S$3:$S$10,NPY!$U$3:$U$10,NPY!$T$3:$T$10,NPY!$R$3:$R$10)</c:f>
              <c:numCache>
                <c:formatCode>General</c:formatCode>
                <c:ptCount val="32"/>
                <c:pt idx="0">
                  <c:v>33.70514285714286</c:v>
                </c:pt>
                <c:pt idx="1">
                  <c:v>10.575857142857144</c:v>
                </c:pt>
                <c:pt idx="2">
                  <c:v>14.873828571428572</c:v>
                </c:pt>
                <c:pt idx="3">
                  <c:v>7.0056571428571432</c:v>
                </c:pt>
                <c:pt idx="4">
                  <c:v>0</c:v>
                </c:pt>
                <c:pt idx="5">
                  <c:v>4.5494714285714286</c:v>
                </c:pt>
                <c:pt idx="6">
                  <c:v>57.501300000000001</c:v>
                </c:pt>
                <c:pt idx="7">
                  <c:v>264.72137142857144</c:v>
                </c:pt>
                <c:pt idx="8">
                  <c:v>337.04185714285711</c:v>
                </c:pt>
                <c:pt idx="9">
                  <c:v>214.51385714285715</c:v>
                </c:pt>
                <c:pt idx="10">
                  <c:v>242.0017</c:v>
                </c:pt>
                <c:pt idx="11">
                  <c:v>240.36842857142852</c:v>
                </c:pt>
                <c:pt idx="12">
                  <c:v>266.32144285714287</c:v>
                </c:pt>
                <c:pt idx="13">
                  <c:v>221.44370000000001</c:v>
                </c:pt>
                <c:pt idx="14">
                  <c:v>217.35904285714284</c:v>
                </c:pt>
                <c:pt idx="15">
                  <c:v>141.95621428571431</c:v>
                </c:pt>
                <c:pt idx="16">
                  <c:v>160.24485714285714</c:v>
                </c:pt>
                <c:pt idx="17">
                  <c:v>144.66404285714285</c:v>
                </c:pt>
                <c:pt idx="18">
                  <c:v>252.9937142857143</c:v>
                </c:pt>
                <c:pt idx="19">
                  <c:v>148.87552857142856</c:v>
                </c:pt>
                <c:pt idx="20">
                  <c:v>190.79721428571429</c:v>
                </c:pt>
                <c:pt idx="21">
                  <c:v>147.4121142857143</c:v>
                </c:pt>
                <c:pt idx="22">
                  <c:v>170.74865714285716</c:v>
                </c:pt>
                <c:pt idx="23">
                  <c:v>265.69614285714283</c:v>
                </c:pt>
                <c:pt idx="24">
                  <c:v>118.66457142857143</c:v>
                </c:pt>
                <c:pt idx="25">
                  <c:v>24.824814285714289</c:v>
                </c:pt>
                <c:pt idx="26">
                  <c:v>7.5873142857142852</c:v>
                </c:pt>
                <c:pt idx="27">
                  <c:v>6.8032428571428571</c:v>
                </c:pt>
                <c:pt idx="28">
                  <c:v>0</c:v>
                </c:pt>
                <c:pt idx="29">
                  <c:v>0</c:v>
                </c:pt>
                <c:pt idx="30">
                  <c:v>8.4462142857142855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4647808"/>
        <c:axId val="94649344"/>
      </c:barChart>
      <c:catAx>
        <c:axId val="94647808"/>
        <c:scaling>
          <c:orientation val="minMax"/>
        </c:scaling>
        <c:axPos val="b"/>
        <c:numFmt formatCode="General" sourceLinked="1"/>
        <c:tickLblPos val="nextTo"/>
        <c:crossAx val="94649344"/>
        <c:crosses val="autoZero"/>
        <c:auto val="1"/>
        <c:lblAlgn val="ctr"/>
        <c:lblOffset val="100"/>
      </c:catAx>
      <c:valAx>
        <c:axId val="94649344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464780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NPY!$AB$3:$AB$10</c:f>
                <c:numCache>
                  <c:formatCode>General</c:formatCode>
                  <c:ptCount val="8"/>
                  <c:pt idx="0">
                    <c:v>155.30534895044261</c:v>
                  </c:pt>
                  <c:pt idx="1">
                    <c:v>125.87132714762663</c:v>
                  </c:pt>
                  <c:pt idx="2">
                    <c:v>146.95782504385051</c:v>
                  </c:pt>
                  <c:pt idx="3">
                    <c:v>193.02292089751808</c:v>
                  </c:pt>
                  <c:pt idx="4">
                    <c:v>149.63896459558299</c:v>
                  </c:pt>
                  <c:pt idx="5">
                    <c:v>145.22562322780641</c:v>
                  </c:pt>
                  <c:pt idx="6">
                    <c:v>102.37130350323956</c:v>
                  </c:pt>
                  <c:pt idx="7">
                    <c:v>127.92846597215585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NPY!$Q$3:$Q$10</c:f>
              <c:numCache>
                <c:formatCode>General</c:formatCode>
                <c:ptCount val="8"/>
                <c:pt idx="0">
                  <c:v>879.10157142857145</c:v>
                </c:pt>
                <c:pt idx="1">
                  <c:v>466.52171428571421</c:v>
                </c:pt>
                <c:pt idx="2">
                  <c:v>388.90657142857151</c:v>
                </c:pt>
                <c:pt idx="3">
                  <c:v>412.16985714285721</c:v>
                </c:pt>
                <c:pt idx="4">
                  <c:v>428.01071428571424</c:v>
                </c:pt>
                <c:pt idx="5">
                  <c:v>374.53428571428566</c:v>
                </c:pt>
                <c:pt idx="6">
                  <c:v>364.48942857142856</c:v>
                </c:pt>
                <c:pt idx="7">
                  <c:v>220.33527142857142</c:v>
                </c:pt>
              </c:numCache>
            </c:numRef>
          </c:val>
        </c:ser>
        <c:ser>
          <c:idx val="4"/>
          <c:order val="1"/>
          <c:tx>
            <c:strRef>
              <c:f>NPY!$R$1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NPY!$AF$3:$AF$10</c:f>
                <c:numCache>
                  <c:formatCode>General</c:formatCode>
                  <c:ptCount val="8"/>
                  <c:pt idx="0">
                    <c:v>84.362434194035075</c:v>
                  </c:pt>
                  <c:pt idx="1">
                    <c:v>69.887742517145739</c:v>
                  </c:pt>
                  <c:pt idx="2">
                    <c:v>96.232121061854016</c:v>
                  </c:pt>
                  <c:pt idx="3">
                    <c:v>92.825860888111649</c:v>
                  </c:pt>
                  <c:pt idx="4">
                    <c:v>142.8657449505404</c:v>
                  </c:pt>
                  <c:pt idx="5">
                    <c:v>114.83940675698683</c:v>
                  </c:pt>
                  <c:pt idx="6">
                    <c:v>86.751009881227674</c:v>
                  </c:pt>
                  <c:pt idx="7">
                    <c:v>58.069126616600357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NPY!$U$3:$U$10</c:f>
              <c:numCache>
                <c:formatCode>General</c:formatCode>
                <c:ptCount val="8"/>
                <c:pt idx="0">
                  <c:v>337.04185714285711</c:v>
                </c:pt>
                <c:pt idx="1">
                  <c:v>214.51385714285715</c:v>
                </c:pt>
                <c:pt idx="2">
                  <c:v>242.0017</c:v>
                </c:pt>
                <c:pt idx="3">
                  <c:v>240.36842857142852</c:v>
                </c:pt>
                <c:pt idx="4">
                  <c:v>266.32144285714287</c:v>
                </c:pt>
                <c:pt idx="5">
                  <c:v>221.44370000000001</c:v>
                </c:pt>
                <c:pt idx="6">
                  <c:v>217.35904285714284</c:v>
                </c:pt>
                <c:pt idx="7">
                  <c:v>141.95621428571431</c:v>
                </c:pt>
              </c:numCache>
            </c:numRef>
          </c:val>
        </c:ser>
        <c:gapWidth val="0"/>
        <c:overlap val="100"/>
        <c:axId val="94695424"/>
        <c:axId val="94696960"/>
      </c:barChart>
      <c:catAx>
        <c:axId val="94695424"/>
        <c:scaling>
          <c:orientation val="minMax"/>
        </c:scaling>
        <c:axPos val="b"/>
        <c:numFmt formatCode="General" sourceLinked="1"/>
        <c:tickLblPos val="nextTo"/>
        <c:crossAx val="94696960"/>
        <c:crosses val="autoZero"/>
        <c:auto val="1"/>
        <c:lblAlgn val="ctr"/>
        <c:lblOffset val="100"/>
      </c:catAx>
      <c:valAx>
        <c:axId val="9469696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69542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NPY!$AA$3:$AA$10</c:f>
                <c:numCache>
                  <c:formatCode>General</c:formatCode>
                  <c:ptCount val="8"/>
                  <c:pt idx="0">
                    <c:v>146.21670809729483</c:v>
                  </c:pt>
                  <c:pt idx="1">
                    <c:v>91.274265047712163</c:v>
                  </c:pt>
                  <c:pt idx="2">
                    <c:v>116.30161453655575</c:v>
                  </c:pt>
                  <c:pt idx="3">
                    <c:v>128.76625334265489</c:v>
                  </c:pt>
                  <c:pt idx="4">
                    <c:v>118.07679701706657</c:v>
                  </c:pt>
                  <c:pt idx="5">
                    <c:v>159.49593796887555</c:v>
                  </c:pt>
                  <c:pt idx="6">
                    <c:v>164.82556460478369</c:v>
                  </c:pt>
                  <c:pt idx="7">
                    <c:v>159.83281380644522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NPY!$P$3:$P$10</c:f>
              <c:numCache>
                <c:formatCode>General</c:formatCode>
                <c:ptCount val="8"/>
                <c:pt idx="0">
                  <c:v>260.98085714285713</c:v>
                </c:pt>
                <c:pt idx="1">
                  <c:v>263.41399999999999</c:v>
                </c:pt>
                <c:pt idx="2">
                  <c:v>364.96514285714278</c:v>
                </c:pt>
                <c:pt idx="3">
                  <c:v>273.46171428571427</c:v>
                </c:pt>
                <c:pt idx="4">
                  <c:v>306.20714285714286</c:v>
                </c:pt>
                <c:pt idx="5">
                  <c:v>268.76671428571427</c:v>
                </c:pt>
                <c:pt idx="6">
                  <c:v>334.71842857142855</c:v>
                </c:pt>
                <c:pt idx="7">
                  <c:v>471.21957142857138</c:v>
                </c:pt>
              </c:numCache>
            </c:numRef>
          </c:val>
        </c:ser>
        <c:ser>
          <c:idx val="4"/>
          <c:order val="1"/>
          <c:tx>
            <c:strRef>
              <c:f>NPY!$R$1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NPY!$AE$3:$AE$10</c:f>
                <c:numCache>
                  <c:formatCode>General</c:formatCode>
                  <c:ptCount val="8"/>
                  <c:pt idx="0">
                    <c:v>124.78041442393726</c:v>
                  </c:pt>
                  <c:pt idx="1">
                    <c:v>74.367254705232057</c:v>
                  </c:pt>
                  <c:pt idx="2">
                    <c:v>86.791676282376073</c:v>
                  </c:pt>
                  <c:pt idx="3">
                    <c:v>136.83778254725209</c:v>
                  </c:pt>
                  <c:pt idx="4">
                    <c:v>136.87493514278438</c:v>
                  </c:pt>
                  <c:pt idx="5">
                    <c:v>90.816777041605931</c:v>
                  </c:pt>
                  <c:pt idx="6">
                    <c:v>80.20297681023348</c:v>
                  </c:pt>
                  <c:pt idx="7">
                    <c:v>200.72786201092316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NPY!$T$3:$T$10</c:f>
              <c:numCache>
                <c:formatCode>General</c:formatCode>
                <c:ptCount val="8"/>
                <c:pt idx="0">
                  <c:v>160.24485714285714</c:v>
                </c:pt>
                <c:pt idx="1">
                  <c:v>144.66404285714285</c:v>
                </c:pt>
                <c:pt idx="2">
                  <c:v>252.9937142857143</c:v>
                </c:pt>
                <c:pt idx="3">
                  <c:v>148.87552857142856</c:v>
                </c:pt>
                <c:pt idx="4">
                  <c:v>190.79721428571429</c:v>
                </c:pt>
                <c:pt idx="5">
                  <c:v>147.4121142857143</c:v>
                </c:pt>
                <c:pt idx="6">
                  <c:v>170.74865714285716</c:v>
                </c:pt>
                <c:pt idx="7">
                  <c:v>265.69614285714283</c:v>
                </c:pt>
              </c:numCache>
            </c:numRef>
          </c:val>
        </c:ser>
        <c:gapWidth val="0"/>
        <c:overlap val="100"/>
        <c:axId val="94541696"/>
        <c:axId val="94543232"/>
      </c:barChart>
      <c:catAx>
        <c:axId val="94541696"/>
        <c:scaling>
          <c:orientation val="minMax"/>
        </c:scaling>
        <c:axPos val="b"/>
        <c:numFmt formatCode="General" sourceLinked="1"/>
        <c:tickLblPos val="nextTo"/>
        <c:crossAx val="94543232"/>
        <c:crosses val="autoZero"/>
        <c:auto val="1"/>
        <c:lblAlgn val="ctr"/>
        <c:lblOffset val="100"/>
      </c:catAx>
      <c:valAx>
        <c:axId val="94543232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54169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NPY!$Y$3:$Y$10</c:f>
                <c:numCache>
                  <c:formatCode>General</c:formatCode>
                  <c:ptCount val="8"/>
                  <c:pt idx="0">
                    <c:v>268.12168722295769</c:v>
                  </c:pt>
                  <c:pt idx="1">
                    <c:v>162.53071271459967</c:v>
                  </c:pt>
                  <c:pt idx="2">
                    <c:v>61.237473209978681</c:v>
                  </c:pt>
                  <c:pt idx="3">
                    <c:v>41.094519369694432</c:v>
                  </c:pt>
                  <c:pt idx="4">
                    <c:v>26.760980786025012</c:v>
                  </c:pt>
                  <c:pt idx="5">
                    <c:v>54.132071824381519</c:v>
                  </c:pt>
                  <c:pt idx="6">
                    <c:v>48.230992731985694</c:v>
                  </c:pt>
                  <c:pt idx="7">
                    <c:v>78.540844642420041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NPY!$N$3:$N$10</c:f>
              <c:numCache>
                <c:formatCode>General</c:formatCode>
                <c:ptCount val="8"/>
                <c:pt idx="0">
                  <c:v>622.55942857142873</c:v>
                </c:pt>
                <c:pt idx="1">
                  <c:v>208.73532857142854</c:v>
                </c:pt>
                <c:pt idx="2">
                  <c:v>35.362857142857145</c:v>
                </c:pt>
                <c:pt idx="3">
                  <c:v>31.554442857142856</c:v>
                </c:pt>
                <c:pt idx="4">
                  <c:v>10.114699999999999</c:v>
                </c:pt>
                <c:pt idx="5">
                  <c:v>20.46</c:v>
                </c:pt>
                <c:pt idx="6">
                  <c:v>44.101942857142866</c:v>
                </c:pt>
                <c:pt idx="7">
                  <c:v>61.63278571428571</c:v>
                </c:pt>
              </c:numCache>
            </c:numRef>
          </c:val>
        </c:ser>
        <c:ser>
          <c:idx val="4"/>
          <c:order val="1"/>
          <c:tx>
            <c:strRef>
              <c:f>NPY!$R$1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NPY!$AC$3:$AC$10</c:f>
                <c:numCache>
                  <c:formatCode>General</c:formatCode>
                  <c:ptCount val="8"/>
                  <c:pt idx="0">
                    <c:v>112.73052570600555</c:v>
                  </c:pt>
                  <c:pt idx="1">
                    <c:v>43.479254066064989</c:v>
                  </c:pt>
                  <c:pt idx="2">
                    <c:v>20.074146718887668</c:v>
                  </c:pt>
                  <c:pt idx="3">
                    <c:v>17.999688708776524</c:v>
                  </c:pt>
                  <c:pt idx="4">
                    <c:v>0</c:v>
                  </c:pt>
                  <c:pt idx="5">
                    <c:v>0</c:v>
                  </c:pt>
                  <c:pt idx="6">
                    <c:v>22.346582519961046</c:v>
                  </c:pt>
                  <c:pt idx="7">
                    <c:v>0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NPY!$R$3:$R$10</c:f>
              <c:numCache>
                <c:formatCode>General</c:formatCode>
                <c:ptCount val="8"/>
                <c:pt idx="0">
                  <c:v>118.66457142857143</c:v>
                </c:pt>
                <c:pt idx="1">
                  <c:v>24.824814285714289</c:v>
                </c:pt>
                <c:pt idx="2">
                  <c:v>7.5873142857142852</c:v>
                </c:pt>
                <c:pt idx="3">
                  <c:v>6.8032428571428571</c:v>
                </c:pt>
                <c:pt idx="4">
                  <c:v>0</c:v>
                </c:pt>
                <c:pt idx="5">
                  <c:v>0</c:v>
                </c:pt>
                <c:pt idx="6">
                  <c:v>8.4462142857142855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94564352"/>
        <c:axId val="94565888"/>
      </c:barChart>
      <c:catAx>
        <c:axId val="94564352"/>
        <c:scaling>
          <c:orientation val="minMax"/>
        </c:scaling>
        <c:axPos val="b"/>
        <c:numFmt formatCode="General" sourceLinked="1"/>
        <c:tickLblPos val="nextTo"/>
        <c:crossAx val="94565888"/>
        <c:crosses val="autoZero"/>
        <c:auto val="1"/>
        <c:lblAlgn val="ctr"/>
        <c:lblOffset val="100"/>
      </c:catAx>
      <c:valAx>
        <c:axId val="9456588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56435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médian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NPY!$N$13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(NPY!$Z$15:$Z$22,NPY!$AB$15:$AB$22,NPY!$AA$15:$AA$22,NPY!$Y$15:$Y$22)</c:f>
                <c:numCache>
                  <c:formatCode>General</c:formatCode>
                  <c:ptCount val="32"/>
                  <c:pt idx="0">
                    <c:v>121.21386816640013</c:v>
                  </c:pt>
                  <c:pt idx="1">
                    <c:v>48.281693274149447</c:v>
                  </c:pt>
                  <c:pt idx="2">
                    <c:v>0</c:v>
                  </c:pt>
                  <c:pt idx="3">
                    <c:v>50.459262381350761</c:v>
                  </c:pt>
                  <c:pt idx="4">
                    <c:v>24.925509712197606</c:v>
                  </c:pt>
                  <c:pt idx="5">
                    <c:v>54.060926443433992</c:v>
                  </c:pt>
                  <c:pt idx="6">
                    <c:v>161.53162928751607</c:v>
                  </c:pt>
                  <c:pt idx="7">
                    <c:v>229.7164272550163</c:v>
                  </c:pt>
                  <c:pt idx="8">
                    <c:v>233.28891061432591</c:v>
                  </c:pt>
                  <c:pt idx="9">
                    <c:v>220.31653828407019</c:v>
                  </c:pt>
                  <c:pt idx="10">
                    <c:v>252.52665846185988</c:v>
                  </c:pt>
                  <c:pt idx="11">
                    <c:v>283.94027704733213</c:v>
                  </c:pt>
                  <c:pt idx="12">
                    <c:v>94.420134350728063</c:v>
                  </c:pt>
                  <c:pt idx="13">
                    <c:v>261.26139154910135</c:v>
                  </c:pt>
                  <c:pt idx="14">
                    <c:v>208.34690390685296</c:v>
                  </c:pt>
                  <c:pt idx="15">
                    <c:v>151.84688389608917</c:v>
                  </c:pt>
                  <c:pt idx="16">
                    <c:v>270.96076081790096</c:v>
                  </c:pt>
                  <c:pt idx="17">
                    <c:v>265.49935940983426</c:v>
                  </c:pt>
                  <c:pt idx="18">
                    <c:v>138.86543321826588</c:v>
                  </c:pt>
                  <c:pt idx="19">
                    <c:v>150.0785906014182</c:v>
                  </c:pt>
                  <c:pt idx="20">
                    <c:v>75.014945441367942</c:v>
                  </c:pt>
                  <c:pt idx="21">
                    <c:v>53.595391110483739</c:v>
                  </c:pt>
                  <c:pt idx="22">
                    <c:v>197.20628534145345</c:v>
                  </c:pt>
                  <c:pt idx="23">
                    <c:v>390.217629507347</c:v>
                  </c:pt>
                  <c:pt idx="24">
                    <c:v>158.26673653617053</c:v>
                  </c:pt>
                  <c:pt idx="25">
                    <c:v>89.303798834313426</c:v>
                  </c:pt>
                  <c:pt idx="26">
                    <c:v>132.98224758053772</c:v>
                  </c:pt>
                  <c:pt idx="27">
                    <c:v>58.399831969413356</c:v>
                  </c:pt>
                  <c:pt idx="28">
                    <c:v>54.09005335572116</c:v>
                  </c:pt>
                  <c:pt idx="29">
                    <c:v>56.096857906659977</c:v>
                  </c:pt>
                  <c:pt idx="30">
                    <c:v>81.774009441526445</c:v>
                  </c:pt>
                  <c:pt idx="31">
                    <c:v>53.674568335004309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(NPY!$O$15:$O$22,NPY!$Q$15:$Q$22,NPY!$P$15:$P$22,NPY!$N$15:$N$22)</c:f>
              <c:numCache>
                <c:formatCode>General</c:formatCode>
                <c:ptCount val="32"/>
                <c:pt idx="0">
                  <c:v>154.61918571428572</c:v>
                </c:pt>
                <c:pt idx="1">
                  <c:v>47.748728571428572</c:v>
                </c:pt>
                <c:pt idx="2">
                  <c:v>0</c:v>
                </c:pt>
                <c:pt idx="3">
                  <c:v>36.975700000000003</c:v>
                </c:pt>
                <c:pt idx="4">
                  <c:v>9.4209571428571444</c:v>
                </c:pt>
                <c:pt idx="5">
                  <c:v>40.084428571428575</c:v>
                </c:pt>
                <c:pt idx="6">
                  <c:v>278.93104285714287</c:v>
                </c:pt>
                <c:pt idx="7">
                  <c:v>1079.6838571428573</c:v>
                </c:pt>
                <c:pt idx="8">
                  <c:v>796.76357142857148</c:v>
                </c:pt>
                <c:pt idx="9">
                  <c:v>441.87785714285712</c:v>
                </c:pt>
                <c:pt idx="10">
                  <c:v>484.52504285714286</c:v>
                </c:pt>
                <c:pt idx="11">
                  <c:v>363.0938714285715</c:v>
                </c:pt>
                <c:pt idx="12">
                  <c:v>256.34814285714282</c:v>
                </c:pt>
                <c:pt idx="13">
                  <c:v>253.29884285714283</c:v>
                </c:pt>
                <c:pt idx="14">
                  <c:v>309.9052857142857</c:v>
                </c:pt>
                <c:pt idx="15">
                  <c:v>325.34342857142855</c:v>
                </c:pt>
                <c:pt idx="16">
                  <c:v>313.55427142857144</c:v>
                </c:pt>
                <c:pt idx="17">
                  <c:v>263.42162857142858</c:v>
                </c:pt>
                <c:pt idx="18">
                  <c:v>189.78370000000001</c:v>
                </c:pt>
                <c:pt idx="19">
                  <c:v>174.08981428571428</c:v>
                </c:pt>
                <c:pt idx="20">
                  <c:v>257.12071428571431</c:v>
                </c:pt>
                <c:pt idx="21">
                  <c:v>244.20157142857144</c:v>
                </c:pt>
                <c:pt idx="22">
                  <c:v>240.24861428571427</c:v>
                </c:pt>
                <c:pt idx="23">
                  <c:v>604.30800000000011</c:v>
                </c:pt>
                <c:pt idx="24">
                  <c:v>467.6288571428571</c:v>
                </c:pt>
                <c:pt idx="25">
                  <c:v>139.26964285714286</c:v>
                </c:pt>
                <c:pt idx="26">
                  <c:v>73.983285714285714</c:v>
                </c:pt>
                <c:pt idx="27">
                  <c:v>60.509528571428575</c:v>
                </c:pt>
                <c:pt idx="28">
                  <c:v>31.474114285714286</c:v>
                </c:pt>
                <c:pt idx="29">
                  <c:v>32.536999999999999</c:v>
                </c:pt>
                <c:pt idx="30">
                  <c:v>46.536142857142863</c:v>
                </c:pt>
                <c:pt idx="31">
                  <c:v>31.244871428571429</c:v>
                </c:pt>
              </c:numCache>
            </c:numRef>
          </c:val>
        </c:ser>
        <c:ser>
          <c:idx val="4"/>
          <c:order val="1"/>
          <c:tx>
            <c:strRef>
              <c:f>NPY!$R$13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(NPY!$AD$15:$AD$22,NPY!$AF$15:$AF$22,NPY!$AE$15:$AE$22,NPY!$AC$15:$AC$22)</c:f>
                <c:numCache>
                  <c:formatCode>General</c:formatCode>
                  <c:ptCount val="32"/>
                  <c:pt idx="0">
                    <c:v>25.270003676983539</c:v>
                  </c:pt>
                  <c:pt idx="1">
                    <c:v>36.868254888634659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25.385908236770145</c:v>
                  </c:pt>
                  <c:pt idx="6">
                    <c:v>158.24529797528933</c:v>
                  </c:pt>
                  <c:pt idx="7">
                    <c:v>146.17018350767256</c:v>
                  </c:pt>
                  <c:pt idx="8">
                    <c:v>214.74301276232035</c:v>
                  </c:pt>
                  <c:pt idx="9">
                    <c:v>179.87902756292834</c:v>
                  </c:pt>
                  <c:pt idx="10">
                    <c:v>220.64966750202848</c:v>
                  </c:pt>
                  <c:pt idx="11">
                    <c:v>262.60189364629315</c:v>
                  </c:pt>
                  <c:pt idx="12">
                    <c:v>106.48098092594927</c:v>
                  </c:pt>
                  <c:pt idx="13">
                    <c:v>199.92866952019591</c:v>
                  </c:pt>
                  <c:pt idx="14">
                    <c:v>250.96630849858255</c:v>
                  </c:pt>
                  <c:pt idx="15">
                    <c:v>189.75479478326258</c:v>
                  </c:pt>
                  <c:pt idx="16">
                    <c:v>204.70668646826297</c:v>
                  </c:pt>
                  <c:pt idx="17">
                    <c:v>163.64993696468895</c:v>
                  </c:pt>
                  <c:pt idx="18">
                    <c:v>157.33361568687792</c:v>
                  </c:pt>
                  <c:pt idx="19">
                    <c:v>86.285113248343862</c:v>
                  </c:pt>
                  <c:pt idx="20">
                    <c:v>136.76683864288538</c:v>
                  </c:pt>
                  <c:pt idx="21">
                    <c:v>107.1746811540682</c:v>
                  </c:pt>
                  <c:pt idx="22">
                    <c:v>149.3706762197846</c:v>
                  </c:pt>
                  <c:pt idx="23">
                    <c:v>135.8452343609132</c:v>
                  </c:pt>
                  <c:pt idx="24">
                    <c:v>116.35012225673894</c:v>
                  </c:pt>
                  <c:pt idx="25">
                    <c:v>44.840949148868702</c:v>
                  </c:pt>
                  <c:pt idx="26">
                    <c:v>0</c:v>
                  </c:pt>
                  <c:pt idx="27">
                    <c:v>0</c:v>
                  </c:pt>
                  <c:pt idx="28">
                    <c:v>45.587428983061919</c:v>
                  </c:pt>
                  <c:pt idx="29">
                    <c:v>0</c:v>
                  </c:pt>
                  <c:pt idx="30">
                    <c:v>37.082283429171788</c:v>
                  </c:pt>
                  <c:pt idx="31">
                    <c:v>45.127068254936681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(NPY!$S$15:$S$22,NPY!$U$15:$U$22,NPY!$T$15:$T$22,NPY!$R$15:$R$22)</c:f>
              <c:numCache>
                <c:formatCode>General</c:formatCode>
                <c:ptCount val="32"/>
                <c:pt idx="0">
                  <c:v>56.169785714285709</c:v>
                </c:pt>
                <c:pt idx="1">
                  <c:v>39.053400000000003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9.5949714285714283</c:v>
                </c:pt>
                <c:pt idx="6">
                  <c:v>151.94451428571429</c:v>
                </c:pt>
                <c:pt idx="7">
                  <c:v>489.94400000000002</c:v>
                </c:pt>
                <c:pt idx="8">
                  <c:v>326.6862857142857</c:v>
                </c:pt>
                <c:pt idx="9">
                  <c:v>254.18848571428572</c:v>
                </c:pt>
                <c:pt idx="10">
                  <c:v>336.57232857142856</c:v>
                </c:pt>
                <c:pt idx="11">
                  <c:v>258.26842857142861</c:v>
                </c:pt>
                <c:pt idx="12">
                  <c:v>189.71257142857144</c:v>
                </c:pt>
                <c:pt idx="13">
                  <c:v>198.09427142857143</c:v>
                </c:pt>
                <c:pt idx="14">
                  <c:v>207.74002857142858</c:v>
                </c:pt>
                <c:pt idx="15">
                  <c:v>260.71728571428565</c:v>
                </c:pt>
                <c:pt idx="16">
                  <c:v>254.22827142857139</c:v>
                </c:pt>
                <c:pt idx="17">
                  <c:v>161.32919999999999</c:v>
                </c:pt>
                <c:pt idx="18">
                  <c:v>125.55855714285714</c:v>
                </c:pt>
                <c:pt idx="19">
                  <c:v>85.959242857142854</c:v>
                </c:pt>
                <c:pt idx="20">
                  <c:v>146.32207142857143</c:v>
                </c:pt>
                <c:pt idx="21">
                  <c:v>141.70485714285715</c:v>
                </c:pt>
                <c:pt idx="22">
                  <c:v>201.92347142857142</c:v>
                </c:pt>
                <c:pt idx="23">
                  <c:v>168.64528571428573</c:v>
                </c:pt>
                <c:pt idx="24">
                  <c:v>108.89311428571428</c:v>
                </c:pt>
                <c:pt idx="25">
                  <c:v>16.948285714285714</c:v>
                </c:pt>
                <c:pt idx="26">
                  <c:v>0</c:v>
                </c:pt>
                <c:pt idx="27">
                  <c:v>0</c:v>
                </c:pt>
                <c:pt idx="28">
                  <c:v>17.230428571428572</c:v>
                </c:pt>
                <c:pt idx="29">
                  <c:v>0</c:v>
                </c:pt>
                <c:pt idx="30">
                  <c:v>14.015785714285714</c:v>
                </c:pt>
                <c:pt idx="31">
                  <c:v>17.056428571428572</c:v>
                </c:pt>
              </c:numCache>
            </c:numRef>
          </c:val>
        </c:ser>
        <c:gapWidth val="0"/>
        <c:overlap val="100"/>
        <c:axId val="94738304"/>
        <c:axId val="94739840"/>
      </c:barChart>
      <c:catAx>
        <c:axId val="94738304"/>
        <c:scaling>
          <c:orientation val="minMax"/>
        </c:scaling>
        <c:axPos val="b"/>
        <c:numFmt formatCode="General" sourceLinked="1"/>
        <c:tickLblPos val="nextTo"/>
        <c:crossAx val="94739840"/>
        <c:crosses val="autoZero"/>
        <c:auto val="1"/>
        <c:lblAlgn val="ctr"/>
        <c:lblOffset val="100"/>
      </c:catAx>
      <c:valAx>
        <c:axId val="9473984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473830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NPY!$AB$15:$AB$22</c:f>
                <c:numCache>
                  <c:formatCode>General</c:formatCode>
                  <c:ptCount val="8"/>
                  <c:pt idx="0">
                    <c:v>233.28891061432591</c:v>
                  </c:pt>
                  <c:pt idx="1">
                    <c:v>220.31653828407019</c:v>
                  </c:pt>
                  <c:pt idx="2">
                    <c:v>252.52665846185988</c:v>
                  </c:pt>
                  <c:pt idx="3">
                    <c:v>283.94027704733213</c:v>
                  </c:pt>
                  <c:pt idx="4">
                    <c:v>94.420134350728063</c:v>
                  </c:pt>
                  <c:pt idx="5">
                    <c:v>261.26139154910135</c:v>
                  </c:pt>
                  <c:pt idx="6">
                    <c:v>208.34690390685296</c:v>
                  </c:pt>
                  <c:pt idx="7">
                    <c:v>151.84688389608917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NPY!$Q$15:$Q$22</c:f>
              <c:numCache>
                <c:formatCode>General</c:formatCode>
                <c:ptCount val="8"/>
                <c:pt idx="0">
                  <c:v>796.76357142857148</c:v>
                </c:pt>
                <c:pt idx="1">
                  <c:v>441.87785714285712</c:v>
                </c:pt>
                <c:pt idx="2">
                  <c:v>484.52504285714286</c:v>
                </c:pt>
                <c:pt idx="3">
                  <c:v>363.0938714285715</c:v>
                </c:pt>
                <c:pt idx="4">
                  <c:v>256.34814285714282</c:v>
                </c:pt>
                <c:pt idx="5">
                  <c:v>253.29884285714283</c:v>
                </c:pt>
                <c:pt idx="6">
                  <c:v>309.9052857142857</c:v>
                </c:pt>
                <c:pt idx="7">
                  <c:v>325.34342857142855</c:v>
                </c:pt>
              </c:numCache>
            </c:numRef>
          </c:val>
        </c:ser>
        <c:ser>
          <c:idx val="4"/>
          <c:order val="1"/>
          <c:tx>
            <c:strRef>
              <c:f>NPY!$R$13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NPY!$AF$15:$AF$22</c:f>
                <c:numCache>
                  <c:formatCode>General</c:formatCode>
                  <c:ptCount val="8"/>
                  <c:pt idx="0">
                    <c:v>214.74301276232035</c:v>
                  </c:pt>
                  <c:pt idx="1">
                    <c:v>179.87902756292834</c:v>
                  </c:pt>
                  <c:pt idx="2">
                    <c:v>220.64966750202848</c:v>
                  </c:pt>
                  <c:pt idx="3">
                    <c:v>262.60189364629315</c:v>
                  </c:pt>
                  <c:pt idx="4">
                    <c:v>106.48098092594927</c:v>
                  </c:pt>
                  <c:pt idx="5">
                    <c:v>199.92866952019591</c:v>
                  </c:pt>
                  <c:pt idx="6">
                    <c:v>250.96630849858255</c:v>
                  </c:pt>
                  <c:pt idx="7">
                    <c:v>189.75479478326258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NPY!$U$15:$U$22</c:f>
              <c:numCache>
                <c:formatCode>General</c:formatCode>
                <c:ptCount val="8"/>
                <c:pt idx="0">
                  <c:v>326.6862857142857</c:v>
                </c:pt>
                <c:pt idx="1">
                  <c:v>254.18848571428572</c:v>
                </c:pt>
                <c:pt idx="2">
                  <c:v>336.57232857142856</c:v>
                </c:pt>
                <c:pt idx="3">
                  <c:v>258.26842857142861</c:v>
                </c:pt>
                <c:pt idx="4">
                  <c:v>189.71257142857144</c:v>
                </c:pt>
                <c:pt idx="5">
                  <c:v>198.09427142857143</c:v>
                </c:pt>
                <c:pt idx="6">
                  <c:v>207.74002857142858</c:v>
                </c:pt>
                <c:pt idx="7">
                  <c:v>260.71728571428565</c:v>
                </c:pt>
              </c:numCache>
            </c:numRef>
          </c:val>
        </c:ser>
        <c:gapWidth val="0"/>
        <c:overlap val="100"/>
        <c:axId val="94773632"/>
        <c:axId val="94775168"/>
      </c:barChart>
      <c:catAx>
        <c:axId val="94773632"/>
        <c:scaling>
          <c:orientation val="minMax"/>
        </c:scaling>
        <c:axPos val="b"/>
        <c:numFmt formatCode="General" sourceLinked="1"/>
        <c:tickLblPos val="nextTo"/>
        <c:crossAx val="94775168"/>
        <c:crosses val="autoZero"/>
        <c:auto val="1"/>
        <c:lblAlgn val="ctr"/>
        <c:lblOffset val="100"/>
      </c:catAx>
      <c:valAx>
        <c:axId val="9477516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77363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NPY!$AA$15:$AA$22</c:f>
                <c:numCache>
                  <c:formatCode>General</c:formatCode>
                  <c:ptCount val="8"/>
                  <c:pt idx="0">
                    <c:v>270.96076081790096</c:v>
                  </c:pt>
                  <c:pt idx="1">
                    <c:v>265.49935940983426</c:v>
                  </c:pt>
                  <c:pt idx="2">
                    <c:v>138.86543321826588</c:v>
                  </c:pt>
                  <c:pt idx="3">
                    <c:v>150.0785906014182</c:v>
                  </c:pt>
                  <c:pt idx="4">
                    <c:v>75.014945441367942</c:v>
                  </c:pt>
                  <c:pt idx="5">
                    <c:v>53.595391110483739</c:v>
                  </c:pt>
                  <c:pt idx="6">
                    <c:v>197.20628534145345</c:v>
                  </c:pt>
                  <c:pt idx="7">
                    <c:v>390.217629507347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NPY!$P$15:$P$22</c:f>
              <c:numCache>
                <c:formatCode>General</c:formatCode>
                <c:ptCount val="8"/>
                <c:pt idx="0">
                  <c:v>313.55427142857144</c:v>
                </c:pt>
                <c:pt idx="1">
                  <c:v>263.42162857142858</c:v>
                </c:pt>
                <c:pt idx="2">
                  <c:v>189.78370000000001</c:v>
                </c:pt>
                <c:pt idx="3">
                  <c:v>174.08981428571428</c:v>
                </c:pt>
                <c:pt idx="4">
                  <c:v>257.12071428571431</c:v>
                </c:pt>
                <c:pt idx="5">
                  <c:v>244.20157142857144</c:v>
                </c:pt>
                <c:pt idx="6">
                  <c:v>240.24861428571427</c:v>
                </c:pt>
                <c:pt idx="7">
                  <c:v>604.30800000000011</c:v>
                </c:pt>
              </c:numCache>
            </c:numRef>
          </c:val>
        </c:ser>
        <c:ser>
          <c:idx val="4"/>
          <c:order val="1"/>
          <c:tx>
            <c:strRef>
              <c:f>NPY!$R$13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NPY!$AE$15:$AE$22</c:f>
                <c:numCache>
                  <c:formatCode>General</c:formatCode>
                  <c:ptCount val="8"/>
                  <c:pt idx="0">
                    <c:v>204.70668646826297</c:v>
                  </c:pt>
                  <c:pt idx="1">
                    <c:v>163.64993696468895</c:v>
                  </c:pt>
                  <c:pt idx="2">
                    <c:v>157.33361568687792</c:v>
                  </c:pt>
                  <c:pt idx="3">
                    <c:v>86.285113248343862</c:v>
                  </c:pt>
                  <c:pt idx="4">
                    <c:v>136.76683864288538</c:v>
                  </c:pt>
                  <c:pt idx="5">
                    <c:v>107.1746811540682</c:v>
                  </c:pt>
                  <c:pt idx="6">
                    <c:v>149.3706762197846</c:v>
                  </c:pt>
                  <c:pt idx="7">
                    <c:v>135.8452343609132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NPY!$T$15:$T$22</c:f>
              <c:numCache>
                <c:formatCode>General</c:formatCode>
                <c:ptCount val="8"/>
                <c:pt idx="0">
                  <c:v>254.22827142857139</c:v>
                </c:pt>
                <c:pt idx="1">
                  <c:v>161.32919999999999</c:v>
                </c:pt>
                <c:pt idx="2">
                  <c:v>125.55855714285714</c:v>
                </c:pt>
                <c:pt idx="3">
                  <c:v>85.959242857142854</c:v>
                </c:pt>
                <c:pt idx="4">
                  <c:v>146.32207142857143</c:v>
                </c:pt>
                <c:pt idx="5">
                  <c:v>141.70485714285715</c:v>
                </c:pt>
                <c:pt idx="6">
                  <c:v>201.92347142857142</c:v>
                </c:pt>
                <c:pt idx="7">
                  <c:v>168.64528571428573</c:v>
                </c:pt>
              </c:numCache>
            </c:numRef>
          </c:val>
        </c:ser>
        <c:gapWidth val="0"/>
        <c:overlap val="100"/>
        <c:axId val="94800128"/>
        <c:axId val="94814208"/>
      </c:barChart>
      <c:catAx>
        <c:axId val="94800128"/>
        <c:scaling>
          <c:orientation val="minMax"/>
        </c:scaling>
        <c:axPos val="b"/>
        <c:numFmt formatCode="General" sourceLinked="1"/>
        <c:tickLblPos val="nextTo"/>
        <c:crossAx val="94814208"/>
        <c:crosses val="autoZero"/>
        <c:auto val="1"/>
        <c:lblAlgn val="ctr"/>
        <c:lblOffset val="100"/>
      </c:catAx>
      <c:valAx>
        <c:axId val="9481420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80012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NPY!$Y$15:$Y$22</c:f>
                <c:numCache>
                  <c:formatCode>General</c:formatCode>
                  <c:ptCount val="8"/>
                  <c:pt idx="0">
                    <c:v>158.26673653617053</c:v>
                  </c:pt>
                  <c:pt idx="1">
                    <c:v>89.303798834313426</c:v>
                  </c:pt>
                  <c:pt idx="2">
                    <c:v>132.98224758053772</c:v>
                  </c:pt>
                  <c:pt idx="3">
                    <c:v>58.399831969413356</c:v>
                  </c:pt>
                  <c:pt idx="4">
                    <c:v>54.09005335572116</c:v>
                  </c:pt>
                  <c:pt idx="5">
                    <c:v>56.096857906659977</c:v>
                  </c:pt>
                  <c:pt idx="6">
                    <c:v>81.774009441526445</c:v>
                  </c:pt>
                  <c:pt idx="7">
                    <c:v>53.674568335004309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NPY!$N$15:$N$22</c:f>
              <c:numCache>
                <c:formatCode>General</c:formatCode>
                <c:ptCount val="8"/>
                <c:pt idx="0">
                  <c:v>467.6288571428571</c:v>
                </c:pt>
                <c:pt idx="1">
                  <c:v>139.26964285714286</c:v>
                </c:pt>
                <c:pt idx="2">
                  <c:v>73.983285714285714</c:v>
                </c:pt>
                <c:pt idx="3">
                  <c:v>60.509528571428575</c:v>
                </c:pt>
                <c:pt idx="4">
                  <c:v>31.474114285714286</c:v>
                </c:pt>
                <c:pt idx="5">
                  <c:v>32.536999999999999</c:v>
                </c:pt>
                <c:pt idx="6">
                  <c:v>46.536142857142863</c:v>
                </c:pt>
                <c:pt idx="7">
                  <c:v>31.244871428571429</c:v>
                </c:pt>
              </c:numCache>
            </c:numRef>
          </c:val>
        </c:ser>
        <c:ser>
          <c:idx val="4"/>
          <c:order val="1"/>
          <c:tx>
            <c:strRef>
              <c:f>NPY!$R$13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NPY!$AC$15:$AC$22</c:f>
                <c:numCache>
                  <c:formatCode>General</c:formatCode>
                  <c:ptCount val="8"/>
                  <c:pt idx="0">
                    <c:v>116.35012225673894</c:v>
                  </c:pt>
                  <c:pt idx="1">
                    <c:v>44.840949148868702</c:v>
                  </c:pt>
                  <c:pt idx="2">
                    <c:v>0</c:v>
                  </c:pt>
                  <c:pt idx="3">
                    <c:v>0</c:v>
                  </c:pt>
                  <c:pt idx="4">
                    <c:v>45.587428983061919</c:v>
                  </c:pt>
                  <c:pt idx="5">
                    <c:v>0</c:v>
                  </c:pt>
                  <c:pt idx="6">
                    <c:v>37.082283429171788</c:v>
                  </c:pt>
                  <c:pt idx="7">
                    <c:v>45.127068254936681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NPY!$R$15:$R$22</c:f>
              <c:numCache>
                <c:formatCode>General</c:formatCode>
                <c:ptCount val="8"/>
                <c:pt idx="0">
                  <c:v>108.89311428571428</c:v>
                </c:pt>
                <c:pt idx="1">
                  <c:v>16.948285714285714</c:v>
                </c:pt>
                <c:pt idx="2">
                  <c:v>0</c:v>
                </c:pt>
                <c:pt idx="3">
                  <c:v>0</c:v>
                </c:pt>
                <c:pt idx="4">
                  <c:v>17.230428571428572</c:v>
                </c:pt>
                <c:pt idx="5">
                  <c:v>0</c:v>
                </c:pt>
                <c:pt idx="6">
                  <c:v>14.015785714285714</c:v>
                </c:pt>
                <c:pt idx="7">
                  <c:v>17.056428571428572</c:v>
                </c:pt>
              </c:numCache>
            </c:numRef>
          </c:val>
        </c:ser>
        <c:gapWidth val="0"/>
        <c:overlap val="100"/>
        <c:axId val="94916992"/>
        <c:axId val="94918528"/>
      </c:barChart>
      <c:catAx>
        <c:axId val="94916992"/>
        <c:scaling>
          <c:orientation val="minMax"/>
        </c:scaling>
        <c:axPos val="b"/>
        <c:numFmt formatCode="General" sourceLinked="1"/>
        <c:tickLblPos val="nextTo"/>
        <c:crossAx val="94918528"/>
        <c:crosses val="autoZero"/>
        <c:auto val="1"/>
        <c:lblAlgn val="ctr"/>
        <c:lblOffset val="100"/>
      </c:catAx>
      <c:valAx>
        <c:axId val="9491852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491699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rostral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NPY!$N$25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(NPY!$Z$27:$Z$34,NPY!$AB$27:$AB$34,NPY!$AA$27:$AA$34,NPY!$Y$27:$Y$34)</c:f>
                <c:numCache>
                  <c:formatCode>General</c:formatCode>
                  <c:ptCount val="32"/>
                  <c:pt idx="0">
                    <c:v>75.983219689512779</c:v>
                  </c:pt>
                  <c:pt idx="1">
                    <c:v>0</c:v>
                  </c:pt>
                  <c:pt idx="2">
                    <c:v>23.325132540581937</c:v>
                  </c:pt>
                  <c:pt idx="3">
                    <c:v>0</c:v>
                  </c:pt>
                  <c:pt idx="4">
                    <c:v>68.689932300998194</c:v>
                  </c:pt>
                  <c:pt idx="5">
                    <c:v>74.770863724782515</c:v>
                  </c:pt>
                  <c:pt idx="6">
                    <c:v>105.27124892368472</c:v>
                  </c:pt>
                  <c:pt idx="7">
                    <c:v>115.72438565093303</c:v>
                  </c:pt>
                  <c:pt idx="8">
                    <c:v>165.41430560306125</c:v>
                  </c:pt>
                  <c:pt idx="9">
                    <c:v>237.14291227423354</c:v>
                  </c:pt>
                  <c:pt idx="10">
                    <c:v>195.95068898042899</c:v>
                  </c:pt>
                  <c:pt idx="11">
                    <c:v>139.58391911200485</c:v>
                  </c:pt>
                  <c:pt idx="12">
                    <c:v>111.17602691741972</c:v>
                  </c:pt>
                  <c:pt idx="13">
                    <c:v>167.57499828676566</c:v>
                  </c:pt>
                  <c:pt idx="14">
                    <c:v>151.57984671939803</c:v>
                  </c:pt>
                  <c:pt idx="15">
                    <c:v>82.700956571309078</c:v>
                  </c:pt>
                  <c:pt idx="16">
                    <c:v>214.30952329394097</c:v>
                  </c:pt>
                  <c:pt idx="17">
                    <c:v>158.83372509325594</c:v>
                  </c:pt>
                  <c:pt idx="18">
                    <c:v>199.79071654894992</c:v>
                  </c:pt>
                  <c:pt idx="19">
                    <c:v>146.01205779514046</c:v>
                  </c:pt>
                  <c:pt idx="20">
                    <c:v>293.53571298590379</c:v>
                  </c:pt>
                  <c:pt idx="21">
                    <c:v>143.61224556389593</c:v>
                  </c:pt>
                  <c:pt idx="22">
                    <c:v>299.80673218782607</c:v>
                  </c:pt>
                  <c:pt idx="23">
                    <c:v>167.37398290839357</c:v>
                  </c:pt>
                  <c:pt idx="24">
                    <c:v>347.03719885982844</c:v>
                  </c:pt>
                  <c:pt idx="25">
                    <c:v>147.38614268955124</c:v>
                  </c:pt>
                  <c:pt idx="26">
                    <c:v>110.19257737663079</c:v>
                  </c:pt>
                  <c:pt idx="27">
                    <c:v>31.225988495024922</c:v>
                  </c:pt>
                  <c:pt idx="28">
                    <c:v>38.945585520086624</c:v>
                  </c:pt>
                  <c:pt idx="29">
                    <c:v>38.890928042270318</c:v>
                  </c:pt>
                  <c:pt idx="30">
                    <c:v>37.594969174155665</c:v>
                  </c:pt>
                  <c:pt idx="31">
                    <c:v>86.642721160173195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(NPY!$O$27:$O$34,NPY!$Q$27:$Q$34,NPY!$P$27:$P$34,NPY!$N$27:$N$34)</c:f>
              <c:numCache>
                <c:formatCode>General</c:formatCode>
                <c:ptCount val="32"/>
                <c:pt idx="0">
                  <c:v>72.731514285714283</c:v>
                </c:pt>
                <c:pt idx="1">
                  <c:v>0</c:v>
                </c:pt>
                <c:pt idx="2">
                  <c:v>8.8160714285714281</c:v>
                </c:pt>
                <c:pt idx="3">
                  <c:v>0</c:v>
                </c:pt>
                <c:pt idx="4">
                  <c:v>36.811128571428576</c:v>
                </c:pt>
                <c:pt idx="5">
                  <c:v>111.74680000000001</c:v>
                </c:pt>
                <c:pt idx="6">
                  <c:v>287.71557142857142</c:v>
                </c:pt>
                <c:pt idx="7">
                  <c:v>917.73942857142845</c:v>
                </c:pt>
                <c:pt idx="8">
                  <c:v>745.97685714285706</c:v>
                </c:pt>
                <c:pt idx="9">
                  <c:v>832.68271428571427</c:v>
                </c:pt>
                <c:pt idx="10">
                  <c:v>352.36371428571425</c:v>
                </c:pt>
                <c:pt idx="11">
                  <c:v>428.13900000000001</c:v>
                </c:pt>
                <c:pt idx="12">
                  <c:v>276.71414285714292</c:v>
                </c:pt>
                <c:pt idx="13">
                  <c:v>293.06514285714286</c:v>
                </c:pt>
                <c:pt idx="14">
                  <c:v>302.76014285714285</c:v>
                </c:pt>
                <c:pt idx="15">
                  <c:v>402.23785714285714</c:v>
                </c:pt>
                <c:pt idx="16">
                  <c:v>353.26885714285709</c:v>
                </c:pt>
                <c:pt idx="17">
                  <c:v>188.19399999999999</c:v>
                </c:pt>
                <c:pt idx="18">
                  <c:v>219.66585714285716</c:v>
                </c:pt>
                <c:pt idx="19">
                  <c:v>232.41371428571429</c:v>
                </c:pt>
                <c:pt idx="20">
                  <c:v>360.35814285714287</c:v>
                </c:pt>
                <c:pt idx="21">
                  <c:v>257.72071428571434</c:v>
                </c:pt>
                <c:pt idx="22">
                  <c:v>416.4058571428572</c:v>
                </c:pt>
                <c:pt idx="23">
                  <c:v>863.33157142857124</c:v>
                </c:pt>
                <c:pt idx="24">
                  <c:v>468.33485714285723</c:v>
                </c:pt>
                <c:pt idx="25">
                  <c:v>221.7752857142857</c:v>
                </c:pt>
                <c:pt idx="26">
                  <c:v>128.89171428571427</c:v>
                </c:pt>
                <c:pt idx="27">
                  <c:v>11.802314285714287</c:v>
                </c:pt>
                <c:pt idx="28">
                  <c:v>22.804171428571429</c:v>
                </c:pt>
                <c:pt idx="29">
                  <c:v>22.771071428571425</c:v>
                </c:pt>
                <c:pt idx="30">
                  <c:v>21.996828571428573</c:v>
                </c:pt>
                <c:pt idx="31">
                  <c:v>62.186557142857147</c:v>
                </c:pt>
              </c:numCache>
            </c:numRef>
          </c:val>
        </c:ser>
        <c:ser>
          <c:idx val="4"/>
          <c:order val="1"/>
          <c:tx>
            <c:strRef>
              <c:f>NPY!$R$25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(NPY!$AD$27:$AD$34,NPY!$AF$27:$AF$34,NPY!$AE$27:$AE$34,NPY!$AC$27:$AC$34)</c:f>
                <c:numCache>
                  <c:formatCode>General</c:formatCode>
                  <c:ptCount val="32"/>
                  <c:pt idx="0">
                    <c:v>21.977538008514838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66.815803609625164</c:v>
                  </c:pt>
                  <c:pt idx="5">
                    <c:v>66.995714698777562</c:v>
                  </c:pt>
                  <c:pt idx="6">
                    <c:v>133.2528129054925</c:v>
                  </c:pt>
                  <c:pt idx="7">
                    <c:v>143.00230886447753</c:v>
                  </c:pt>
                  <c:pt idx="8">
                    <c:v>253.66891379174879</c:v>
                  </c:pt>
                  <c:pt idx="9">
                    <c:v>314.80651001618679</c:v>
                  </c:pt>
                  <c:pt idx="10">
                    <c:v>219.48033382569409</c:v>
                  </c:pt>
                  <c:pt idx="11">
                    <c:v>155.79719667002399</c:v>
                  </c:pt>
                  <c:pt idx="12">
                    <c:v>144.43197439246185</c:v>
                  </c:pt>
                  <c:pt idx="13">
                    <c:v>163.7008300649461</c:v>
                  </c:pt>
                  <c:pt idx="14">
                    <c:v>158.82099983100917</c:v>
                  </c:pt>
                  <c:pt idx="15">
                    <c:v>86.836711543097337</c:v>
                  </c:pt>
                  <c:pt idx="16">
                    <c:v>197.80438589159843</c:v>
                  </c:pt>
                  <c:pt idx="17">
                    <c:v>91.795835567695747</c:v>
                  </c:pt>
                  <c:pt idx="18">
                    <c:v>153.85846676518429</c:v>
                  </c:pt>
                  <c:pt idx="19">
                    <c:v>150.04560451155544</c:v>
                  </c:pt>
                  <c:pt idx="20">
                    <c:v>199.0633367840976</c:v>
                  </c:pt>
                  <c:pt idx="21">
                    <c:v>122.99432702887441</c:v>
                  </c:pt>
                  <c:pt idx="22">
                    <c:v>175.57763111417884</c:v>
                  </c:pt>
                  <c:pt idx="23">
                    <c:v>244.08999484001791</c:v>
                  </c:pt>
                  <c:pt idx="24">
                    <c:v>170.13121727594907</c:v>
                  </c:pt>
                  <c:pt idx="25">
                    <c:v>94.191846907306811</c:v>
                  </c:pt>
                  <c:pt idx="26">
                    <c:v>80.170043147134052</c:v>
                  </c:pt>
                  <c:pt idx="27">
                    <c:v>0</c:v>
                  </c:pt>
                  <c:pt idx="28">
                    <c:v>0</c:v>
                  </c:pt>
                  <c:pt idx="29">
                    <c:v>29.87030552323542</c:v>
                  </c:pt>
                  <c:pt idx="30">
                    <c:v>0</c:v>
                  </c:pt>
                  <c:pt idx="31">
                    <c:v>80.295528575026253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(NPY!$S$27:$S$34,NPY!$U$27:$U$34,NPY!$T$27:$T$34,NPY!$R$27:$R$34)</c:f>
              <c:numCache>
                <c:formatCode>General</c:formatCode>
                <c:ptCount val="32"/>
                <c:pt idx="0">
                  <c:v>8.3067285714285717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25.253999999999998</c:v>
                </c:pt>
                <c:pt idx="5">
                  <c:v>25.321999999999999</c:v>
                </c:pt>
                <c:pt idx="6">
                  <c:v>83.163642857142847</c:v>
                </c:pt>
                <c:pt idx="7">
                  <c:v>357.40471428571431</c:v>
                </c:pt>
                <c:pt idx="8">
                  <c:v>418.16842857142859</c:v>
                </c:pt>
                <c:pt idx="9">
                  <c:v>632.11528571428573</c:v>
                </c:pt>
                <c:pt idx="10">
                  <c:v>300.49171428571429</c:v>
                </c:pt>
                <c:pt idx="11">
                  <c:v>282.03071428571423</c:v>
                </c:pt>
                <c:pt idx="12">
                  <c:v>204.94671428571431</c:v>
                </c:pt>
                <c:pt idx="13">
                  <c:v>250.1114285714286</c:v>
                </c:pt>
                <c:pt idx="14">
                  <c:v>178.37821428571428</c:v>
                </c:pt>
                <c:pt idx="15">
                  <c:v>342.72057142857142</c:v>
                </c:pt>
                <c:pt idx="16">
                  <c:v>163.19942857142857</c:v>
                </c:pt>
                <c:pt idx="17">
                  <c:v>96.46471428571428</c:v>
                </c:pt>
                <c:pt idx="18">
                  <c:v>192.97300000000001</c:v>
                </c:pt>
                <c:pt idx="19">
                  <c:v>180.82928571428573</c:v>
                </c:pt>
                <c:pt idx="20">
                  <c:v>237.90357142857141</c:v>
                </c:pt>
                <c:pt idx="21">
                  <c:v>185.58942857142861</c:v>
                </c:pt>
                <c:pt idx="22">
                  <c:v>174.47200000000001</c:v>
                </c:pt>
                <c:pt idx="23">
                  <c:v>301.98</c:v>
                </c:pt>
                <c:pt idx="24">
                  <c:v>141.75745714285713</c:v>
                </c:pt>
                <c:pt idx="25">
                  <c:v>115.22685714285716</c:v>
                </c:pt>
                <c:pt idx="26">
                  <c:v>54.437799999999996</c:v>
                </c:pt>
                <c:pt idx="27">
                  <c:v>0</c:v>
                </c:pt>
                <c:pt idx="28">
                  <c:v>0</c:v>
                </c:pt>
                <c:pt idx="29">
                  <c:v>11.289914285714286</c:v>
                </c:pt>
                <c:pt idx="30">
                  <c:v>0</c:v>
                </c:pt>
                <c:pt idx="31">
                  <c:v>30.348857142857145</c:v>
                </c:pt>
              </c:numCache>
            </c:numRef>
          </c:val>
        </c:ser>
        <c:gapWidth val="0"/>
        <c:overlap val="100"/>
        <c:axId val="94952064"/>
        <c:axId val="94978432"/>
      </c:barChart>
      <c:catAx>
        <c:axId val="94952064"/>
        <c:scaling>
          <c:orientation val="minMax"/>
        </c:scaling>
        <c:axPos val="b"/>
        <c:numFmt formatCode="General" sourceLinked="1"/>
        <c:tickLblPos val="nextTo"/>
        <c:crossAx val="94978432"/>
        <c:crosses val="autoZero"/>
        <c:auto val="1"/>
        <c:lblAlgn val="ctr"/>
        <c:lblOffset val="100"/>
      </c:catAx>
      <c:valAx>
        <c:axId val="9497843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495206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VIP!$AB$3:$AB$10</c:f>
                <c:numCache>
                  <c:formatCode>General</c:formatCode>
                  <c:ptCount val="8"/>
                  <c:pt idx="0">
                    <c:v>209.81601602674021</c:v>
                  </c:pt>
                  <c:pt idx="1">
                    <c:v>267.99618000324813</c:v>
                  </c:pt>
                  <c:pt idx="2">
                    <c:v>324.03495183133157</c:v>
                  </c:pt>
                  <c:pt idx="3">
                    <c:v>251.44874393800424</c:v>
                  </c:pt>
                  <c:pt idx="4">
                    <c:v>47.216859714866644</c:v>
                  </c:pt>
                  <c:pt idx="5">
                    <c:v>311.44005570895979</c:v>
                  </c:pt>
                  <c:pt idx="6">
                    <c:v>384.12614519885693</c:v>
                  </c:pt>
                  <c:pt idx="7">
                    <c:v>335.31753079183522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VIP!$Q$3:$Q$10</c:f>
              <c:numCache>
                <c:formatCode>General</c:formatCode>
                <c:ptCount val="8"/>
                <c:pt idx="0">
                  <c:v>526.70533333333333</c:v>
                </c:pt>
                <c:pt idx="1">
                  <c:v>358.39966666666669</c:v>
                </c:pt>
                <c:pt idx="2">
                  <c:v>187.08166666666668</c:v>
                </c:pt>
                <c:pt idx="3">
                  <c:v>350.64100000000002</c:v>
                </c:pt>
                <c:pt idx="4">
                  <c:v>440.00566666666663</c:v>
                </c:pt>
                <c:pt idx="5">
                  <c:v>387.096</c:v>
                </c:pt>
                <c:pt idx="6">
                  <c:v>325.87933333333336</c:v>
                </c:pt>
                <c:pt idx="7">
                  <c:v>298.16466666666662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VIP!$AF$3:$AF$10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18.001954598413285</c:v>
                  </c:pt>
                  <c:pt idx="3">
                    <c:v>0</c:v>
                  </c:pt>
                  <c:pt idx="4">
                    <c:v>0</c:v>
                  </c:pt>
                  <c:pt idx="5">
                    <c:v>19.596249631753519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VIP!$U$3:$U$10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10.393433333333332</c:v>
                </c:pt>
                <c:pt idx="3">
                  <c:v>0</c:v>
                </c:pt>
                <c:pt idx="4">
                  <c:v>0</c:v>
                </c:pt>
                <c:pt idx="5">
                  <c:v>11.313899999999999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2663040"/>
        <c:axId val="72664576"/>
      </c:barChart>
      <c:catAx>
        <c:axId val="72663040"/>
        <c:scaling>
          <c:orientation val="minMax"/>
        </c:scaling>
        <c:axPos val="b"/>
        <c:numFmt formatCode="General" sourceLinked="1"/>
        <c:tickLblPos val="nextTo"/>
        <c:crossAx val="72664576"/>
        <c:crosses val="autoZero"/>
        <c:auto val="1"/>
        <c:lblAlgn val="ctr"/>
        <c:lblOffset val="100"/>
      </c:catAx>
      <c:valAx>
        <c:axId val="72664576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2663040"/>
        <c:crosses val="autoZero"/>
        <c:crossBetween val="between"/>
        <c:majorUnit val="60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NPY!$AB$27:$AB$34</c:f>
                <c:numCache>
                  <c:formatCode>General</c:formatCode>
                  <c:ptCount val="8"/>
                  <c:pt idx="0">
                    <c:v>165.41430560306125</c:v>
                  </c:pt>
                  <c:pt idx="1">
                    <c:v>237.14291227423354</c:v>
                  </c:pt>
                  <c:pt idx="2">
                    <c:v>195.95068898042899</c:v>
                  </c:pt>
                  <c:pt idx="3">
                    <c:v>139.58391911200485</c:v>
                  </c:pt>
                  <c:pt idx="4">
                    <c:v>111.17602691741972</c:v>
                  </c:pt>
                  <c:pt idx="5">
                    <c:v>167.57499828676566</c:v>
                  </c:pt>
                  <c:pt idx="6">
                    <c:v>151.57984671939803</c:v>
                  </c:pt>
                  <c:pt idx="7">
                    <c:v>82.700956571309078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NPY!$Q$27:$Q$34</c:f>
              <c:numCache>
                <c:formatCode>General</c:formatCode>
                <c:ptCount val="8"/>
                <c:pt idx="0">
                  <c:v>745.97685714285706</c:v>
                </c:pt>
                <c:pt idx="1">
                  <c:v>832.68271428571427</c:v>
                </c:pt>
                <c:pt idx="2">
                  <c:v>352.36371428571425</c:v>
                </c:pt>
                <c:pt idx="3">
                  <c:v>428.13900000000001</c:v>
                </c:pt>
                <c:pt idx="4">
                  <c:v>276.71414285714292</c:v>
                </c:pt>
                <c:pt idx="5">
                  <c:v>293.06514285714286</c:v>
                </c:pt>
                <c:pt idx="6">
                  <c:v>302.76014285714285</c:v>
                </c:pt>
                <c:pt idx="7">
                  <c:v>402.23785714285714</c:v>
                </c:pt>
              </c:numCache>
            </c:numRef>
          </c:val>
        </c:ser>
        <c:ser>
          <c:idx val="4"/>
          <c:order val="1"/>
          <c:tx>
            <c:strRef>
              <c:f>NPY!$R$25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NPY!$AF$27:$AF$34</c:f>
                <c:numCache>
                  <c:formatCode>General</c:formatCode>
                  <c:ptCount val="8"/>
                  <c:pt idx="0">
                    <c:v>253.66891379174879</c:v>
                  </c:pt>
                  <c:pt idx="1">
                    <c:v>314.80651001618679</c:v>
                  </c:pt>
                  <c:pt idx="2">
                    <c:v>219.48033382569409</c:v>
                  </c:pt>
                  <c:pt idx="3">
                    <c:v>155.79719667002399</c:v>
                  </c:pt>
                  <c:pt idx="4">
                    <c:v>144.43197439246185</c:v>
                  </c:pt>
                  <c:pt idx="5">
                    <c:v>163.7008300649461</c:v>
                  </c:pt>
                  <c:pt idx="6">
                    <c:v>158.82099983100917</c:v>
                  </c:pt>
                  <c:pt idx="7">
                    <c:v>86.836711543097337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NPY!$U$27:$U$34</c:f>
              <c:numCache>
                <c:formatCode>General</c:formatCode>
                <c:ptCount val="8"/>
                <c:pt idx="0">
                  <c:v>418.16842857142859</c:v>
                </c:pt>
                <c:pt idx="1">
                  <c:v>632.11528571428573</c:v>
                </c:pt>
                <c:pt idx="2">
                  <c:v>300.49171428571429</c:v>
                </c:pt>
                <c:pt idx="3">
                  <c:v>282.03071428571423</c:v>
                </c:pt>
                <c:pt idx="4">
                  <c:v>204.94671428571431</c:v>
                </c:pt>
                <c:pt idx="5">
                  <c:v>250.1114285714286</c:v>
                </c:pt>
                <c:pt idx="6">
                  <c:v>178.37821428571428</c:v>
                </c:pt>
                <c:pt idx="7">
                  <c:v>342.72057142857142</c:v>
                </c:pt>
              </c:numCache>
            </c:numRef>
          </c:val>
        </c:ser>
        <c:gapWidth val="0"/>
        <c:overlap val="100"/>
        <c:axId val="95003392"/>
        <c:axId val="95004928"/>
      </c:barChart>
      <c:catAx>
        <c:axId val="95003392"/>
        <c:scaling>
          <c:orientation val="minMax"/>
        </c:scaling>
        <c:axPos val="b"/>
        <c:numFmt formatCode="General" sourceLinked="1"/>
        <c:tickLblPos val="nextTo"/>
        <c:crossAx val="95004928"/>
        <c:crosses val="autoZero"/>
        <c:auto val="1"/>
        <c:lblAlgn val="ctr"/>
        <c:lblOffset val="100"/>
      </c:catAx>
      <c:valAx>
        <c:axId val="9500492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00339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NPY!$AA$27:$AA$34</c:f>
                <c:numCache>
                  <c:formatCode>General</c:formatCode>
                  <c:ptCount val="8"/>
                  <c:pt idx="0">
                    <c:v>214.30952329394097</c:v>
                  </c:pt>
                  <c:pt idx="1">
                    <c:v>158.83372509325594</c:v>
                  </c:pt>
                  <c:pt idx="2">
                    <c:v>199.79071654894992</c:v>
                  </c:pt>
                  <c:pt idx="3">
                    <c:v>146.01205779514046</c:v>
                  </c:pt>
                  <c:pt idx="4">
                    <c:v>293.53571298590379</c:v>
                  </c:pt>
                  <c:pt idx="5">
                    <c:v>143.61224556389593</c:v>
                  </c:pt>
                  <c:pt idx="6">
                    <c:v>299.80673218782607</c:v>
                  </c:pt>
                  <c:pt idx="7">
                    <c:v>167.37398290839357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NPY!$P$27:$P$34</c:f>
              <c:numCache>
                <c:formatCode>General</c:formatCode>
                <c:ptCount val="8"/>
                <c:pt idx="0">
                  <c:v>353.26885714285709</c:v>
                </c:pt>
                <c:pt idx="1">
                  <c:v>188.19399999999999</c:v>
                </c:pt>
                <c:pt idx="2">
                  <c:v>219.66585714285716</c:v>
                </c:pt>
                <c:pt idx="3">
                  <c:v>232.41371428571429</c:v>
                </c:pt>
                <c:pt idx="4">
                  <c:v>360.35814285714287</c:v>
                </c:pt>
                <c:pt idx="5">
                  <c:v>257.72071428571434</c:v>
                </c:pt>
                <c:pt idx="6">
                  <c:v>416.4058571428572</c:v>
                </c:pt>
                <c:pt idx="7">
                  <c:v>863.33157142857124</c:v>
                </c:pt>
              </c:numCache>
            </c:numRef>
          </c:val>
        </c:ser>
        <c:ser>
          <c:idx val="4"/>
          <c:order val="1"/>
          <c:tx>
            <c:strRef>
              <c:f>NPY!$R$13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NPY!$AE$27:$AE$34</c:f>
                <c:numCache>
                  <c:formatCode>General</c:formatCode>
                  <c:ptCount val="8"/>
                  <c:pt idx="0">
                    <c:v>197.80438589159843</c:v>
                  </c:pt>
                  <c:pt idx="1">
                    <c:v>91.795835567695747</c:v>
                  </c:pt>
                  <c:pt idx="2">
                    <c:v>153.85846676518429</c:v>
                  </c:pt>
                  <c:pt idx="3">
                    <c:v>150.04560451155544</c:v>
                  </c:pt>
                  <c:pt idx="4">
                    <c:v>199.0633367840976</c:v>
                  </c:pt>
                  <c:pt idx="5">
                    <c:v>122.99432702887441</c:v>
                  </c:pt>
                  <c:pt idx="6">
                    <c:v>175.57763111417884</c:v>
                  </c:pt>
                  <c:pt idx="7">
                    <c:v>244.08999484001791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NPY!$T$27:$T$34</c:f>
              <c:numCache>
                <c:formatCode>General</c:formatCode>
                <c:ptCount val="8"/>
                <c:pt idx="0">
                  <c:v>163.19942857142857</c:v>
                </c:pt>
                <c:pt idx="1">
                  <c:v>96.46471428571428</c:v>
                </c:pt>
                <c:pt idx="2">
                  <c:v>192.97300000000001</c:v>
                </c:pt>
                <c:pt idx="3">
                  <c:v>180.82928571428573</c:v>
                </c:pt>
                <c:pt idx="4">
                  <c:v>237.90357142857141</c:v>
                </c:pt>
                <c:pt idx="5">
                  <c:v>185.58942857142861</c:v>
                </c:pt>
                <c:pt idx="6">
                  <c:v>174.47200000000001</c:v>
                </c:pt>
                <c:pt idx="7">
                  <c:v>301.98</c:v>
                </c:pt>
              </c:numCache>
            </c:numRef>
          </c:val>
        </c:ser>
        <c:gapWidth val="0"/>
        <c:overlap val="100"/>
        <c:axId val="95038080"/>
        <c:axId val="95052160"/>
      </c:barChart>
      <c:catAx>
        <c:axId val="95038080"/>
        <c:scaling>
          <c:orientation val="minMax"/>
        </c:scaling>
        <c:axPos val="b"/>
        <c:numFmt formatCode="General" sourceLinked="1"/>
        <c:tickLblPos val="nextTo"/>
        <c:crossAx val="95052160"/>
        <c:crosses val="autoZero"/>
        <c:auto val="1"/>
        <c:lblAlgn val="ctr"/>
        <c:lblOffset val="100"/>
      </c:catAx>
      <c:valAx>
        <c:axId val="9505216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03808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NPY!$Y$27:$Y$34</c:f>
                <c:numCache>
                  <c:formatCode>General</c:formatCode>
                  <c:ptCount val="8"/>
                  <c:pt idx="0">
                    <c:v>347.03719885982844</c:v>
                  </c:pt>
                  <c:pt idx="1">
                    <c:v>147.38614268955124</c:v>
                  </c:pt>
                  <c:pt idx="2">
                    <c:v>110.19257737663079</c:v>
                  </c:pt>
                  <c:pt idx="3">
                    <c:v>31.225988495024922</c:v>
                  </c:pt>
                  <c:pt idx="4">
                    <c:v>38.945585520086624</c:v>
                  </c:pt>
                  <c:pt idx="5">
                    <c:v>38.890928042270318</c:v>
                  </c:pt>
                  <c:pt idx="6">
                    <c:v>37.594969174155665</c:v>
                  </c:pt>
                  <c:pt idx="7">
                    <c:v>86.642721160173195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NPY!$N$27:$N$34</c:f>
              <c:numCache>
                <c:formatCode>General</c:formatCode>
                <c:ptCount val="8"/>
                <c:pt idx="0">
                  <c:v>468.33485714285723</c:v>
                </c:pt>
                <c:pt idx="1">
                  <c:v>221.7752857142857</c:v>
                </c:pt>
                <c:pt idx="2">
                  <c:v>128.89171428571427</c:v>
                </c:pt>
                <c:pt idx="3">
                  <c:v>11.802314285714287</c:v>
                </c:pt>
                <c:pt idx="4">
                  <c:v>22.804171428571429</c:v>
                </c:pt>
                <c:pt idx="5">
                  <c:v>22.771071428571425</c:v>
                </c:pt>
                <c:pt idx="6">
                  <c:v>21.996828571428573</c:v>
                </c:pt>
                <c:pt idx="7">
                  <c:v>62.186557142857147</c:v>
                </c:pt>
              </c:numCache>
            </c:numRef>
          </c:val>
        </c:ser>
        <c:ser>
          <c:idx val="4"/>
          <c:order val="1"/>
          <c:tx>
            <c:strRef>
              <c:f>NPY!$R$25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NPY!$AC$27:$AC$34</c:f>
                <c:numCache>
                  <c:formatCode>General</c:formatCode>
                  <c:ptCount val="8"/>
                  <c:pt idx="0">
                    <c:v>170.13121727594907</c:v>
                  </c:pt>
                  <c:pt idx="1">
                    <c:v>94.191846907306811</c:v>
                  </c:pt>
                  <c:pt idx="2">
                    <c:v>80.170043147134052</c:v>
                  </c:pt>
                  <c:pt idx="3">
                    <c:v>0</c:v>
                  </c:pt>
                  <c:pt idx="4">
                    <c:v>0</c:v>
                  </c:pt>
                  <c:pt idx="5">
                    <c:v>29.87030552323542</c:v>
                  </c:pt>
                  <c:pt idx="6">
                    <c:v>0</c:v>
                  </c:pt>
                  <c:pt idx="7">
                    <c:v>80.295528575026253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NPY!$R$27:$R$34</c:f>
              <c:numCache>
                <c:formatCode>General</c:formatCode>
                <c:ptCount val="8"/>
                <c:pt idx="0">
                  <c:v>141.75745714285713</c:v>
                </c:pt>
                <c:pt idx="1">
                  <c:v>115.22685714285716</c:v>
                </c:pt>
                <c:pt idx="2">
                  <c:v>54.437799999999996</c:v>
                </c:pt>
                <c:pt idx="3">
                  <c:v>0</c:v>
                </c:pt>
                <c:pt idx="4">
                  <c:v>0</c:v>
                </c:pt>
                <c:pt idx="5">
                  <c:v>11.289914285714286</c:v>
                </c:pt>
                <c:pt idx="6">
                  <c:v>0</c:v>
                </c:pt>
                <c:pt idx="7">
                  <c:v>30.348857142857145</c:v>
                </c:pt>
              </c:numCache>
            </c:numRef>
          </c:val>
        </c:ser>
        <c:gapWidth val="0"/>
        <c:overlap val="100"/>
        <c:axId val="95073024"/>
        <c:axId val="95074560"/>
      </c:barChart>
      <c:catAx>
        <c:axId val="95073024"/>
        <c:scaling>
          <c:orientation val="minMax"/>
        </c:scaling>
        <c:axPos val="b"/>
        <c:numFmt formatCode="General" sourceLinked="1"/>
        <c:tickLblPos val="nextTo"/>
        <c:crossAx val="95074560"/>
        <c:crosses val="autoZero"/>
        <c:auto val="1"/>
        <c:lblAlgn val="ctr"/>
        <c:lblOffset val="100"/>
      </c:catAx>
      <c:valAx>
        <c:axId val="9507456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07302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moyenne globale</a:t>
            </a:r>
          </a:p>
        </c:rich>
      </c:tx>
      <c:layout>
        <c:manualLayout>
          <c:xMode val="edge"/>
          <c:yMode val="edge"/>
          <c:x val="0.23985507246376811"/>
          <c:y val="6.7632850241545903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NPY!$N$37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(NPY!$Z$39:$Z$46,NPY!$AB$39:$AB$46,NPY!$AA$39:$AA$46,NPY!$Y$39:$Y$46)</c:f>
                <c:numCache>
                  <c:formatCode>General</c:formatCode>
                  <c:ptCount val="32"/>
                  <c:pt idx="0">
                    <c:v>50.78910693866284</c:v>
                  </c:pt>
                  <c:pt idx="1">
                    <c:v>30.386120675856681</c:v>
                  </c:pt>
                  <c:pt idx="2">
                    <c:v>12.231396897614928</c:v>
                  </c:pt>
                  <c:pt idx="3">
                    <c:v>14.423902108610662</c:v>
                  </c:pt>
                  <c:pt idx="4">
                    <c:v>32.998079412539198</c:v>
                  </c:pt>
                  <c:pt idx="5">
                    <c:v>44.954307273107581</c:v>
                  </c:pt>
                  <c:pt idx="6">
                    <c:v>103.77574795797862</c:v>
                  </c:pt>
                  <c:pt idx="7">
                    <c:v>105.73835473171852</c:v>
                  </c:pt>
                  <c:pt idx="8">
                    <c:v>110.67185812455043</c:v>
                  </c:pt>
                  <c:pt idx="9">
                    <c:v>119.37649052219982</c:v>
                  </c:pt>
                  <c:pt idx="10">
                    <c:v>84.464432890367405</c:v>
                  </c:pt>
                  <c:pt idx="11">
                    <c:v>142.90608282583335</c:v>
                  </c:pt>
                  <c:pt idx="12">
                    <c:v>67.53041795972247</c:v>
                  </c:pt>
                  <c:pt idx="13">
                    <c:v>108.14837152189938</c:v>
                  </c:pt>
                  <c:pt idx="14">
                    <c:v>88.977201567140924</c:v>
                  </c:pt>
                  <c:pt idx="15">
                    <c:v>80.293477876922182</c:v>
                  </c:pt>
                  <c:pt idx="16">
                    <c:v>126.28286906912534</c:v>
                  </c:pt>
                  <c:pt idx="17">
                    <c:v>91.09461005807762</c:v>
                  </c:pt>
                  <c:pt idx="18">
                    <c:v>99.414134667764259</c:v>
                  </c:pt>
                  <c:pt idx="19">
                    <c:v>121.50318874308796</c:v>
                  </c:pt>
                  <c:pt idx="20">
                    <c:v>91.899944263675607</c:v>
                  </c:pt>
                  <c:pt idx="21">
                    <c:v>67.959271160502141</c:v>
                  </c:pt>
                  <c:pt idx="22">
                    <c:v>106.83782345605101</c:v>
                  </c:pt>
                  <c:pt idx="23">
                    <c:v>145.42022283043349</c:v>
                  </c:pt>
                  <c:pt idx="24">
                    <c:v>162.98022859133084</c:v>
                  </c:pt>
                  <c:pt idx="25">
                    <c:v>57.078593414291724</c:v>
                  </c:pt>
                  <c:pt idx="26">
                    <c:v>91.256591175941438</c:v>
                  </c:pt>
                  <c:pt idx="27">
                    <c:v>27.117152853166772</c:v>
                  </c:pt>
                  <c:pt idx="28">
                    <c:v>15.644996915040938</c:v>
                  </c:pt>
                  <c:pt idx="29">
                    <c:v>27.020989076304108</c:v>
                  </c:pt>
                  <c:pt idx="30">
                    <c:v>16.510246495282061</c:v>
                  </c:pt>
                  <c:pt idx="31">
                    <c:v>18.022214848208083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(NPY!$O$39:$O$46,NPY!$Q$39:$Q$46,NPY!$P$39:$P$46,NPY!$N$39:$N$46)</c:f>
              <c:numCache>
                <c:formatCode>General</c:formatCode>
                <c:ptCount val="32"/>
                <c:pt idx="0">
                  <c:v>109.06909047619048</c:v>
                </c:pt>
                <c:pt idx="1">
                  <c:v>36.218380952380954</c:v>
                </c:pt>
                <c:pt idx="2">
                  <c:v>16.268719047619047</c:v>
                </c:pt>
                <c:pt idx="3">
                  <c:v>22.492290476190476</c:v>
                </c:pt>
                <c:pt idx="4">
                  <c:v>30.862647619047618</c:v>
                </c:pt>
                <c:pt idx="5">
                  <c:v>88.36240476190477</c:v>
                </c:pt>
                <c:pt idx="6">
                  <c:v>310.55939523809525</c:v>
                </c:pt>
                <c:pt idx="7">
                  <c:v>991.12633333333349</c:v>
                </c:pt>
                <c:pt idx="8">
                  <c:v>807.28066666666666</c:v>
                </c:pt>
                <c:pt idx="9">
                  <c:v>580.36076190476194</c:v>
                </c:pt>
                <c:pt idx="10">
                  <c:v>408.59844285714286</c:v>
                </c:pt>
                <c:pt idx="11">
                  <c:v>401.13424285714291</c:v>
                </c:pt>
                <c:pt idx="12">
                  <c:v>320.3576666666666</c:v>
                </c:pt>
                <c:pt idx="13">
                  <c:v>306.96609047619046</c:v>
                </c:pt>
                <c:pt idx="14">
                  <c:v>325.71828571428568</c:v>
                </c:pt>
                <c:pt idx="15">
                  <c:v>315.97218571428567</c:v>
                </c:pt>
                <c:pt idx="16">
                  <c:v>309.26799523809524</c:v>
                </c:pt>
                <c:pt idx="17">
                  <c:v>238.34320952380949</c:v>
                </c:pt>
                <c:pt idx="18">
                  <c:v>258.13823333333329</c:v>
                </c:pt>
                <c:pt idx="19">
                  <c:v>226.65508095238093</c:v>
                </c:pt>
                <c:pt idx="20">
                  <c:v>307.89533333333333</c:v>
                </c:pt>
                <c:pt idx="21">
                  <c:v>256.89633333333336</c:v>
                </c:pt>
                <c:pt idx="22">
                  <c:v>330.45763333333338</c:v>
                </c:pt>
                <c:pt idx="23">
                  <c:v>646.28638095238091</c:v>
                </c:pt>
                <c:pt idx="24">
                  <c:v>519.50771428571443</c:v>
                </c:pt>
                <c:pt idx="25">
                  <c:v>189.92675238095237</c:v>
                </c:pt>
                <c:pt idx="26">
                  <c:v>79.412619047619046</c:v>
                </c:pt>
                <c:pt idx="27">
                  <c:v>34.622095238095241</c:v>
                </c:pt>
                <c:pt idx="28">
                  <c:v>21.46432857142857</c:v>
                </c:pt>
                <c:pt idx="29">
                  <c:v>25.256023809523811</c:v>
                </c:pt>
                <c:pt idx="30">
                  <c:v>37.544971428571436</c:v>
                </c:pt>
                <c:pt idx="31">
                  <c:v>51.688071428571426</c:v>
                </c:pt>
              </c:numCache>
            </c:numRef>
          </c:val>
        </c:ser>
        <c:ser>
          <c:idx val="4"/>
          <c:order val="1"/>
          <c:tx>
            <c:strRef>
              <c:f>NPY!$R$37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(NPY!$AD$39:$AD$46,NPY!$AF$39:$AF$46,NPY!$AE$39:$AE$46,NPY!$AC$39:$AC$46)</c:f>
                <c:numCache>
                  <c:formatCode>General</c:formatCode>
                  <c:ptCount val="32"/>
                  <c:pt idx="0">
                    <c:v>21.150753476017837</c:v>
                  </c:pt>
                  <c:pt idx="1">
                    <c:v>11.443041295798706</c:v>
                  </c:pt>
                  <c:pt idx="2">
                    <c:v>8.8110165253445167</c:v>
                  </c:pt>
                  <c:pt idx="3">
                    <c:v>6.1784088568611004</c:v>
                  </c:pt>
                  <c:pt idx="4">
                    <c:v>22.271934536541721</c:v>
                  </c:pt>
                  <c:pt idx="5">
                    <c:v>34.806130977447154</c:v>
                  </c:pt>
                  <c:pt idx="6">
                    <c:v>59.988300911575479</c:v>
                  </c:pt>
                  <c:pt idx="7">
                    <c:v>91.180756410012492</c:v>
                  </c:pt>
                  <c:pt idx="8">
                    <c:v>129.56313165315382</c:v>
                  </c:pt>
                  <c:pt idx="9">
                    <c:v>130.50207345565761</c:v>
                  </c:pt>
                  <c:pt idx="10">
                    <c:v>104.7269580149254</c:v>
                  </c:pt>
                  <c:pt idx="11">
                    <c:v>103.05383271052098</c:v>
                  </c:pt>
                  <c:pt idx="12">
                    <c:v>78.234797699391407</c:v>
                  </c:pt>
                  <c:pt idx="13">
                    <c:v>80.517582371744979</c:v>
                  </c:pt>
                  <c:pt idx="14">
                    <c:v>122.76733191076947</c:v>
                  </c:pt>
                  <c:pt idx="15">
                    <c:v>75.086526163459183</c:v>
                  </c:pt>
                  <c:pt idx="16">
                    <c:v>98.956800427578784</c:v>
                  </c:pt>
                  <c:pt idx="17">
                    <c:v>44.355999500906172</c:v>
                  </c:pt>
                  <c:pt idx="18">
                    <c:v>76.325799801282557</c:v>
                  </c:pt>
                  <c:pt idx="19">
                    <c:v>76.697362479920002</c:v>
                  </c:pt>
                  <c:pt idx="20">
                    <c:v>112.27513406897798</c:v>
                  </c:pt>
                  <c:pt idx="21">
                    <c:v>81.654961457423582</c:v>
                  </c:pt>
                  <c:pt idx="22">
                    <c:v>69.200887273017372</c:v>
                  </c:pt>
                  <c:pt idx="23">
                    <c:v>99.40544733804181</c:v>
                  </c:pt>
                  <c:pt idx="24">
                    <c:v>93.495297601582422</c:v>
                  </c:pt>
                  <c:pt idx="25">
                    <c:v>45.898245486372943</c:v>
                  </c:pt>
                  <c:pt idx="26">
                    <c:v>28.64428277922288</c:v>
                  </c:pt>
                  <c:pt idx="27">
                    <c:v>5.9998962362588415</c:v>
                  </c:pt>
                  <c:pt idx="28">
                    <c:v>15.195809661020641</c:v>
                  </c:pt>
                  <c:pt idx="29">
                    <c:v>9.9567685077451387</c:v>
                  </c:pt>
                  <c:pt idx="30">
                    <c:v>13.326017683672625</c:v>
                  </c:pt>
                  <c:pt idx="31">
                    <c:v>28.433138462738686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(NPY!$S$39:$S$46,NPY!$U$39:$U$46,NPY!$T$39:$T$46,NPY!$R$39:$R$46)</c:f>
              <c:numCache>
                <c:formatCode>General</c:formatCode>
                <c:ptCount val="32"/>
                <c:pt idx="0">
                  <c:v>32.727219047619052</c:v>
                </c:pt>
                <c:pt idx="1">
                  <c:v>16.543085714285716</c:v>
                </c:pt>
                <c:pt idx="2">
                  <c:v>4.9579428571428572</c:v>
                </c:pt>
                <c:pt idx="3">
                  <c:v>2.3352190476190477</c:v>
                </c:pt>
                <c:pt idx="4">
                  <c:v>8.4179999999999993</c:v>
                </c:pt>
                <c:pt idx="5">
                  <c:v>13.15548095238095</c:v>
                </c:pt>
                <c:pt idx="6">
                  <c:v>97.536485714285718</c:v>
                </c:pt>
                <c:pt idx="7">
                  <c:v>370.69002857142863</c:v>
                </c:pt>
                <c:pt idx="8">
                  <c:v>360.63219047619049</c:v>
                </c:pt>
                <c:pt idx="9">
                  <c:v>366.9392095238095</c:v>
                </c:pt>
                <c:pt idx="10">
                  <c:v>293.02191428571427</c:v>
                </c:pt>
                <c:pt idx="11">
                  <c:v>260.22252380952381</c:v>
                </c:pt>
                <c:pt idx="12">
                  <c:v>220.32690952380952</c:v>
                </c:pt>
                <c:pt idx="13">
                  <c:v>223.21646666666666</c:v>
                </c:pt>
                <c:pt idx="14">
                  <c:v>201.15909523809523</c:v>
                </c:pt>
                <c:pt idx="15">
                  <c:v>248.46469047619044</c:v>
                </c:pt>
                <c:pt idx="16">
                  <c:v>192.55751904761905</c:v>
                </c:pt>
                <c:pt idx="17">
                  <c:v>134.15265238095239</c:v>
                </c:pt>
                <c:pt idx="18">
                  <c:v>190.5084238095238</c:v>
                </c:pt>
                <c:pt idx="19">
                  <c:v>138.55468571428571</c:v>
                </c:pt>
                <c:pt idx="20">
                  <c:v>191.67428571428573</c:v>
                </c:pt>
                <c:pt idx="21">
                  <c:v>158.23546666666667</c:v>
                </c:pt>
                <c:pt idx="22">
                  <c:v>182.3813761904762</c:v>
                </c:pt>
                <c:pt idx="23">
                  <c:v>245.44047619047618</c:v>
                </c:pt>
                <c:pt idx="24">
                  <c:v>123.10504761904762</c:v>
                </c:pt>
                <c:pt idx="25">
                  <c:v>52.333319047619057</c:v>
                </c:pt>
                <c:pt idx="26">
                  <c:v>20.675038095238094</c:v>
                </c:pt>
                <c:pt idx="27">
                  <c:v>2.2677476190476189</c:v>
                </c:pt>
                <c:pt idx="28">
                  <c:v>5.7434761904761906</c:v>
                </c:pt>
                <c:pt idx="29">
                  <c:v>3.7633047619047617</c:v>
                </c:pt>
                <c:pt idx="30">
                  <c:v>7.487333333333333</c:v>
                </c:pt>
                <c:pt idx="31">
                  <c:v>15.801761904761905</c:v>
                </c:pt>
              </c:numCache>
            </c:numRef>
          </c:val>
        </c:ser>
        <c:gapWidth val="0"/>
        <c:overlap val="100"/>
        <c:axId val="94874240"/>
        <c:axId val="94880128"/>
      </c:barChart>
      <c:catAx>
        <c:axId val="94874240"/>
        <c:scaling>
          <c:orientation val="minMax"/>
        </c:scaling>
        <c:axPos val="b"/>
        <c:numFmt formatCode="General" sourceLinked="1"/>
        <c:tickLblPos val="nextTo"/>
        <c:crossAx val="94880128"/>
        <c:crosses val="autoZero"/>
        <c:auto val="1"/>
        <c:lblAlgn val="ctr"/>
        <c:lblOffset val="100"/>
      </c:catAx>
      <c:valAx>
        <c:axId val="94880128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487424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NPY!$AB$39:$AB$46</c:f>
                <c:numCache>
                  <c:formatCode>General</c:formatCode>
                  <c:ptCount val="8"/>
                  <c:pt idx="0">
                    <c:v>110.67185812455043</c:v>
                  </c:pt>
                  <c:pt idx="1">
                    <c:v>119.37649052219982</c:v>
                  </c:pt>
                  <c:pt idx="2">
                    <c:v>84.464432890367405</c:v>
                  </c:pt>
                  <c:pt idx="3">
                    <c:v>142.90608282583335</c:v>
                  </c:pt>
                  <c:pt idx="4">
                    <c:v>67.53041795972247</c:v>
                  </c:pt>
                  <c:pt idx="5">
                    <c:v>108.14837152189938</c:v>
                  </c:pt>
                  <c:pt idx="6">
                    <c:v>88.977201567140924</c:v>
                  </c:pt>
                  <c:pt idx="7">
                    <c:v>80.293477876922182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NPY!$Q$39:$Q$46</c:f>
              <c:numCache>
                <c:formatCode>General</c:formatCode>
                <c:ptCount val="8"/>
                <c:pt idx="0">
                  <c:v>807.28066666666666</c:v>
                </c:pt>
                <c:pt idx="1">
                  <c:v>580.36076190476194</c:v>
                </c:pt>
                <c:pt idx="2">
                  <c:v>408.59844285714286</c:v>
                </c:pt>
                <c:pt idx="3">
                  <c:v>401.13424285714291</c:v>
                </c:pt>
                <c:pt idx="4">
                  <c:v>320.3576666666666</c:v>
                </c:pt>
                <c:pt idx="5">
                  <c:v>306.96609047619046</c:v>
                </c:pt>
                <c:pt idx="6">
                  <c:v>325.71828571428568</c:v>
                </c:pt>
                <c:pt idx="7">
                  <c:v>315.97218571428567</c:v>
                </c:pt>
              </c:numCache>
            </c:numRef>
          </c:val>
        </c:ser>
        <c:ser>
          <c:idx val="4"/>
          <c:order val="1"/>
          <c:tx>
            <c:strRef>
              <c:f>NPY!$R$37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NPY!$AF$39:$AF$46</c:f>
                <c:numCache>
                  <c:formatCode>General</c:formatCode>
                  <c:ptCount val="8"/>
                  <c:pt idx="0">
                    <c:v>129.56313165315382</c:v>
                  </c:pt>
                  <c:pt idx="1">
                    <c:v>130.50207345565761</c:v>
                  </c:pt>
                  <c:pt idx="2">
                    <c:v>104.7269580149254</c:v>
                  </c:pt>
                  <c:pt idx="3">
                    <c:v>103.05383271052098</c:v>
                  </c:pt>
                  <c:pt idx="4">
                    <c:v>78.234797699391407</c:v>
                  </c:pt>
                  <c:pt idx="5">
                    <c:v>80.517582371744979</c:v>
                  </c:pt>
                  <c:pt idx="6">
                    <c:v>122.76733191076947</c:v>
                  </c:pt>
                  <c:pt idx="7">
                    <c:v>75.086526163459183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NPY!$U$39:$U$46</c:f>
              <c:numCache>
                <c:formatCode>General</c:formatCode>
                <c:ptCount val="8"/>
                <c:pt idx="0">
                  <c:v>360.63219047619049</c:v>
                </c:pt>
                <c:pt idx="1">
                  <c:v>366.9392095238095</c:v>
                </c:pt>
                <c:pt idx="2">
                  <c:v>293.02191428571427</c:v>
                </c:pt>
                <c:pt idx="3">
                  <c:v>260.22252380952381</c:v>
                </c:pt>
                <c:pt idx="4">
                  <c:v>220.32690952380952</c:v>
                </c:pt>
                <c:pt idx="5">
                  <c:v>223.21646666666666</c:v>
                </c:pt>
                <c:pt idx="6">
                  <c:v>201.15909523809523</c:v>
                </c:pt>
                <c:pt idx="7">
                  <c:v>248.46469047619044</c:v>
                </c:pt>
              </c:numCache>
            </c:numRef>
          </c:val>
        </c:ser>
        <c:gapWidth val="0"/>
        <c:overlap val="100"/>
        <c:axId val="95106944"/>
        <c:axId val="95108480"/>
      </c:barChart>
      <c:catAx>
        <c:axId val="95106944"/>
        <c:scaling>
          <c:orientation val="minMax"/>
        </c:scaling>
        <c:axPos val="b"/>
        <c:numFmt formatCode="General" sourceLinked="1"/>
        <c:tickLblPos val="nextTo"/>
        <c:crossAx val="95108480"/>
        <c:crosses val="autoZero"/>
        <c:auto val="1"/>
        <c:lblAlgn val="ctr"/>
        <c:lblOffset val="100"/>
      </c:catAx>
      <c:valAx>
        <c:axId val="9510848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10694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NPY!$AA$39:$AA$46</c:f>
                <c:numCache>
                  <c:formatCode>General</c:formatCode>
                  <c:ptCount val="8"/>
                  <c:pt idx="0">
                    <c:v>126.28286906912534</c:v>
                  </c:pt>
                  <c:pt idx="1">
                    <c:v>91.09461005807762</c:v>
                  </c:pt>
                  <c:pt idx="2">
                    <c:v>99.414134667764259</c:v>
                  </c:pt>
                  <c:pt idx="3">
                    <c:v>121.50318874308796</c:v>
                  </c:pt>
                  <c:pt idx="4">
                    <c:v>91.899944263675607</c:v>
                  </c:pt>
                  <c:pt idx="5">
                    <c:v>67.959271160502141</c:v>
                  </c:pt>
                  <c:pt idx="6">
                    <c:v>106.83782345605101</c:v>
                  </c:pt>
                  <c:pt idx="7">
                    <c:v>145.42022283043349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NPY!$P$39:$P$46</c:f>
              <c:numCache>
                <c:formatCode>General</c:formatCode>
                <c:ptCount val="8"/>
                <c:pt idx="0">
                  <c:v>309.26799523809524</c:v>
                </c:pt>
                <c:pt idx="1">
                  <c:v>238.34320952380949</c:v>
                </c:pt>
                <c:pt idx="2">
                  <c:v>258.13823333333329</c:v>
                </c:pt>
                <c:pt idx="3">
                  <c:v>226.65508095238093</c:v>
                </c:pt>
                <c:pt idx="4">
                  <c:v>307.89533333333333</c:v>
                </c:pt>
                <c:pt idx="5">
                  <c:v>256.89633333333336</c:v>
                </c:pt>
                <c:pt idx="6">
                  <c:v>330.45763333333338</c:v>
                </c:pt>
                <c:pt idx="7">
                  <c:v>646.28638095238091</c:v>
                </c:pt>
              </c:numCache>
            </c:numRef>
          </c:val>
        </c:ser>
        <c:ser>
          <c:idx val="4"/>
          <c:order val="1"/>
          <c:tx>
            <c:strRef>
              <c:f>NPY!$R$37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NPY!$AE$39:$AE$46</c:f>
                <c:numCache>
                  <c:formatCode>General</c:formatCode>
                  <c:ptCount val="8"/>
                  <c:pt idx="0">
                    <c:v>98.956800427578784</c:v>
                  </c:pt>
                  <c:pt idx="1">
                    <c:v>44.355999500906172</c:v>
                  </c:pt>
                  <c:pt idx="2">
                    <c:v>76.325799801282557</c:v>
                  </c:pt>
                  <c:pt idx="3">
                    <c:v>76.697362479920002</c:v>
                  </c:pt>
                  <c:pt idx="4">
                    <c:v>112.27513406897798</c:v>
                  </c:pt>
                  <c:pt idx="5">
                    <c:v>81.654961457423582</c:v>
                  </c:pt>
                  <c:pt idx="6">
                    <c:v>69.200887273017372</c:v>
                  </c:pt>
                  <c:pt idx="7">
                    <c:v>99.40544733804181</c:v>
                  </c:pt>
                </c:numCache>
              </c:numRef>
            </c:plus>
            <c:minus>
              <c:numRef>
                <c:f>NPY!$T$79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NPY!$T$39:$T$46</c:f>
              <c:numCache>
                <c:formatCode>General</c:formatCode>
                <c:ptCount val="8"/>
                <c:pt idx="0">
                  <c:v>192.55751904761905</c:v>
                </c:pt>
                <c:pt idx="1">
                  <c:v>134.15265238095239</c:v>
                </c:pt>
                <c:pt idx="2">
                  <c:v>190.5084238095238</c:v>
                </c:pt>
                <c:pt idx="3">
                  <c:v>138.55468571428571</c:v>
                </c:pt>
                <c:pt idx="4">
                  <c:v>191.67428571428573</c:v>
                </c:pt>
                <c:pt idx="5">
                  <c:v>158.23546666666667</c:v>
                </c:pt>
                <c:pt idx="6">
                  <c:v>182.3813761904762</c:v>
                </c:pt>
                <c:pt idx="7">
                  <c:v>245.44047619047618</c:v>
                </c:pt>
              </c:numCache>
            </c:numRef>
          </c:val>
        </c:ser>
        <c:gapWidth val="0"/>
        <c:overlap val="100"/>
        <c:axId val="95150080"/>
        <c:axId val="95151616"/>
      </c:barChart>
      <c:catAx>
        <c:axId val="95150080"/>
        <c:scaling>
          <c:orientation val="minMax"/>
        </c:scaling>
        <c:axPos val="b"/>
        <c:numFmt formatCode="General" sourceLinked="1"/>
        <c:tickLblPos val="nextTo"/>
        <c:crossAx val="95151616"/>
        <c:crosses val="autoZero"/>
        <c:auto val="1"/>
        <c:lblAlgn val="ctr"/>
        <c:lblOffset val="100"/>
      </c:catAx>
      <c:valAx>
        <c:axId val="95151616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15008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NPY!$N$37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NPY!$Y$39:$Y$46</c:f>
                <c:numCache>
                  <c:formatCode>General</c:formatCode>
                  <c:ptCount val="8"/>
                  <c:pt idx="0">
                    <c:v>162.98022859133084</c:v>
                  </c:pt>
                  <c:pt idx="1">
                    <c:v>57.078593414291724</c:v>
                  </c:pt>
                  <c:pt idx="2">
                    <c:v>91.256591175941438</c:v>
                  </c:pt>
                  <c:pt idx="3">
                    <c:v>27.117152853166772</c:v>
                  </c:pt>
                  <c:pt idx="4">
                    <c:v>15.644996915040938</c:v>
                  </c:pt>
                  <c:pt idx="5">
                    <c:v>27.020989076304108</c:v>
                  </c:pt>
                  <c:pt idx="6">
                    <c:v>16.510246495282061</c:v>
                  </c:pt>
                  <c:pt idx="7">
                    <c:v>18.022214848208083</c:v>
                  </c:pt>
                </c:numCache>
              </c:numRef>
            </c:plus>
            <c:minus>
              <c:numRef>
                <c:f>SOM!$P$69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NPY!$N$39:$N$46</c:f>
              <c:numCache>
                <c:formatCode>General</c:formatCode>
                <c:ptCount val="8"/>
                <c:pt idx="0">
                  <c:v>519.50771428571443</c:v>
                </c:pt>
                <c:pt idx="1">
                  <c:v>189.92675238095237</c:v>
                </c:pt>
                <c:pt idx="2">
                  <c:v>79.412619047619046</c:v>
                </c:pt>
                <c:pt idx="3">
                  <c:v>34.622095238095241</c:v>
                </c:pt>
                <c:pt idx="4">
                  <c:v>21.46432857142857</c:v>
                </c:pt>
                <c:pt idx="5">
                  <c:v>25.256023809523811</c:v>
                </c:pt>
                <c:pt idx="6">
                  <c:v>37.544971428571436</c:v>
                </c:pt>
                <c:pt idx="7">
                  <c:v>51.688071428571426</c:v>
                </c:pt>
              </c:numCache>
            </c:numRef>
          </c:val>
        </c:ser>
        <c:ser>
          <c:idx val="4"/>
          <c:order val="1"/>
          <c:tx>
            <c:strRef>
              <c:f>NPY!$R$37</c:f>
              <c:strCache>
                <c:ptCount val="1"/>
                <c:pt idx="0">
                  <c:v>NPY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NPY!$AC$39:$AC$46</c:f>
                <c:numCache>
                  <c:formatCode>General</c:formatCode>
                  <c:ptCount val="8"/>
                  <c:pt idx="0">
                    <c:v>93.495297601582422</c:v>
                  </c:pt>
                  <c:pt idx="1">
                    <c:v>45.898245486372943</c:v>
                  </c:pt>
                  <c:pt idx="2">
                    <c:v>28.64428277922288</c:v>
                  </c:pt>
                  <c:pt idx="3">
                    <c:v>5.9998962362588415</c:v>
                  </c:pt>
                  <c:pt idx="4">
                    <c:v>15.195809661020641</c:v>
                  </c:pt>
                  <c:pt idx="5">
                    <c:v>9.9567685077451387</c:v>
                  </c:pt>
                  <c:pt idx="6">
                    <c:v>13.326017683672625</c:v>
                  </c:pt>
                  <c:pt idx="7">
                    <c:v>28.433138462738686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NPY!$R$39:$R$46</c:f>
              <c:numCache>
                <c:formatCode>General</c:formatCode>
                <c:ptCount val="8"/>
                <c:pt idx="0">
                  <c:v>123.10504761904762</c:v>
                </c:pt>
                <c:pt idx="1">
                  <c:v>52.333319047619057</c:v>
                </c:pt>
                <c:pt idx="2">
                  <c:v>20.675038095238094</c:v>
                </c:pt>
                <c:pt idx="3">
                  <c:v>2.2677476190476189</c:v>
                </c:pt>
                <c:pt idx="4">
                  <c:v>5.7434761904761906</c:v>
                </c:pt>
                <c:pt idx="5">
                  <c:v>3.7633047619047617</c:v>
                </c:pt>
                <c:pt idx="6">
                  <c:v>7.487333333333333</c:v>
                </c:pt>
                <c:pt idx="7">
                  <c:v>15.801761904761905</c:v>
                </c:pt>
              </c:numCache>
            </c:numRef>
          </c:val>
        </c:ser>
        <c:gapWidth val="0"/>
        <c:overlap val="100"/>
        <c:axId val="95176192"/>
        <c:axId val="95177728"/>
      </c:barChart>
      <c:catAx>
        <c:axId val="95176192"/>
        <c:scaling>
          <c:orientation val="minMax"/>
        </c:scaling>
        <c:axPos val="b"/>
        <c:numFmt formatCode="General" sourceLinked="1"/>
        <c:tickLblPos val="nextTo"/>
        <c:crossAx val="95177728"/>
        <c:crosses val="autoZero"/>
        <c:auto val="1"/>
        <c:lblAlgn val="ctr"/>
        <c:lblOffset val="100"/>
      </c:catAx>
      <c:valAx>
        <c:axId val="95177728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176192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'NOS1 %'!$Y$2</c:f>
              <c:strCache>
                <c:ptCount val="1"/>
                <c:pt idx="0">
                  <c:v>cg</c:v>
                </c:pt>
              </c:strCache>
            </c:strRef>
          </c:tx>
          <c:cat>
            <c:strRef>
              <c:f>'NOS1 %'!$X$3:$X$6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'NOS1 %'!$Y$3:$Y$6</c:f>
              <c:numCache>
                <c:formatCode>General</c:formatCode>
                <c:ptCount val="4"/>
                <c:pt idx="0">
                  <c:v>39.411764705882355</c:v>
                </c:pt>
                <c:pt idx="1">
                  <c:v>31.318681318681318</c:v>
                </c:pt>
                <c:pt idx="2">
                  <c:v>21.753246753246753</c:v>
                </c:pt>
                <c:pt idx="3">
                  <c:v>30.827897592603478</c:v>
                </c:pt>
              </c:numCache>
            </c:numRef>
          </c:val>
        </c:ser>
        <c:ser>
          <c:idx val="1"/>
          <c:order val="1"/>
          <c:tx>
            <c:strRef>
              <c:f>'NOS1 %'!$Z$2</c:f>
              <c:strCache>
                <c:ptCount val="1"/>
                <c:pt idx="0">
                  <c:v>hilus</c:v>
                </c:pt>
              </c:strCache>
            </c:strRef>
          </c:tx>
          <c:cat>
            <c:strRef>
              <c:f>'NOS1 %'!$X$3:$X$6</c:f>
              <c:strCache>
                <c:ptCount val="4"/>
                <c:pt idx="0">
                  <c:v>r</c:v>
                </c:pt>
                <c:pt idx="1">
                  <c:v>m</c:v>
                </c:pt>
                <c:pt idx="2">
                  <c:v>c</c:v>
                </c:pt>
                <c:pt idx="3">
                  <c:v>total</c:v>
                </c:pt>
              </c:strCache>
            </c:strRef>
          </c:cat>
          <c:val>
            <c:numRef>
              <c:f>'NOS1 %'!$Z$3:$Z$6</c:f>
              <c:numCache>
                <c:formatCode>General</c:formatCode>
                <c:ptCount val="4"/>
                <c:pt idx="0">
                  <c:v>34.347826086956523</c:v>
                </c:pt>
                <c:pt idx="1">
                  <c:v>44.081632653061227</c:v>
                </c:pt>
                <c:pt idx="2">
                  <c:v>27.843137254901961</c:v>
                </c:pt>
                <c:pt idx="3">
                  <c:v>35.42419866497324</c:v>
                </c:pt>
              </c:numCache>
            </c:numRef>
          </c:val>
        </c:ser>
        <c:axId val="95316608"/>
        <c:axId val="95224192"/>
      </c:barChart>
      <c:catAx>
        <c:axId val="95316608"/>
        <c:scaling>
          <c:orientation val="minMax"/>
        </c:scaling>
        <c:axPos val="b"/>
        <c:tickLblPos val="nextTo"/>
        <c:crossAx val="95224192"/>
        <c:crosses val="autoZero"/>
        <c:auto val="1"/>
        <c:lblAlgn val="ctr"/>
        <c:lblOffset val="100"/>
      </c:catAx>
      <c:valAx>
        <c:axId val="95224192"/>
        <c:scaling>
          <c:orientation val="minMax"/>
        </c:scaling>
        <c:axPos val="l"/>
        <c:majorGridlines/>
        <c:numFmt formatCode="General" sourceLinked="1"/>
        <c:tickLblPos val="nextTo"/>
        <c:crossAx val="9531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caudal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'NOS1'!$N$1:$Q$1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('NOS1'!$Z$3:$Z$10,'NOS1'!$AB$3:$AB$10,'NOS1'!$AA$3:$AA$10,'NOS1'!$Y$3:$Y$10)</c:f>
                <c:numCache>
                  <c:formatCode>General</c:formatCode>
                  <c:ptCount val="32"/>
                  <c:pt idx="0">
                    <c:v>223.68981504316687</c:v>
                  </c:pt>
                  <c:pt idx="1">
                    <c:v>112.43831592127897</c:v>
                  </c:pt>
                  <c:pt idx="2">
                    <c:v>81.667863356518922</c:v>
                  </c:pt>
                  <c:pt idx="3">
                    <c:v>23.483237742828194</c:v>
                  </c:pt>
                  <c:pt idx="4">
                    <c:v>31.920053014725042</c:v>
                  </c:pt>
                  <c:pt idx="5">
                    <c:v>93.338498339545964</c:v>
                  </c:pt>
                  <c:pt idx="6">
                    <c:v>185.19094089088543</c:v>
                  </c:pt>
                  <c:pt idx="7">
                    <c:v>486.1212601518464</c:v>
                  </c:pt>
                  <c:pt idx="8">
                    <c:v>150.09175382459526</c:v>
                  </c:pt>
                  <c:pt idx="9">
                    <c:v>141.65453240509021</c:v>
                  </c:pt>
                  <c:pt idx="10">
                    <c:v>132.34485872638282</c:v>
                  </c:pt>
                  <c:pt idx="11">
                    <c:v>96.771743311626793</c:v>
                  </c:pt>
                  <c:pt idx="12">
                    <c:v>98.145246424926285</c:v>
                  </c:pt>
                  <c:pt idx="13">
                    <c:v>99.850533166645278</c:v>
                  </c:pt>
                  <c:pt idx="14">
                    <c:v>87.54604373835582</c:v>
                  </c:pt>
                  <c:pt idx="15">
                    <c:v>114.73805762941703</c:v>
                  </c:pt>
                  <c:pt idx="16">
                    <c:v>190.53516067049009</c:v>
                  </c:pt>
                  <c:pt idx="17">
                    <c:v>59.989325961425685</c:v>
                  </c:pt>
                  <c:pt idx="18">
                    <c:v>171.91636881767747</c:v>
                  </c:pt>
                  <c:pt idx="19">
                    <c:v>146.8064637312871</c:v>
                  </c:pt>
                  <c:pt idx="20">
                    <c:v>108.53469512663862</c:v>
                  </c:pt>
                  <c:pt idx="21">
                    <c:v>164.68764039958597</c:v>
                  </c:pt>
                  <c:pt idx="22">
                    <c:v>222.08361582349573</c:v>
                  </c:pt>
                  <c:pt idx="23">
                    <c:v>177.84094172214387</c:v>
                  </c:pt>
                  <c:pt idx="24">
                    <c:v>197.20926576500278</c:v>
                  </c:pt>
                  <c:pt idx="25">
                    <c:v>53.227672703066432</c:v>
                  </c:pt>
                  <c:pt idx="26">
                    <c:v>46.107426539622303</c:v>
                  </c:pt>
                  <c:pt idx="27">
                    <c:v>56.725931469579486</c:v>
                  </c:pt>
                  <c:pt idx="28">
                    <c:v>27.407526813554597</c:v>
                  </c:pt>
                  <c:pt idx="29">
                    <c:v>65.248721639365698</c:v>
                  </c:pt>
                  <c:pt idx="30">
                    <c:v>120.79348607686354</c:v>
                  </c:pt>
                  <c:pt idx="31">
                    <c:v>61.534052579708892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('NOS1'!$O$3:$O$10,'NOS1'!$Q$3:$Q$10,'NOS1'!$P$3:$P$10,'NOS1'!$N$3:$N$10)</c:f>
              <c:numCache>
                <c:formatCode>General</c:formatCode>
                <c:ptCount val="32"/>
                <c:pt idx="0">
                  <c:v>167.68884285714284</c:v>
                </c:pt>
                <c:pt idx="1">
                  <c:v>98.304600000000008</c:v>
                </c:pt>
                <c:pt idx="2">
                  <c:v>50.884171428571435</c:v>
                </c:pt>
                <c:pt idx="3">
                  <c:v>24.587957142857142</c:v>
                </c:pt>
                <c:pt idx="4">
                  <c:v>23.449742857142862</c:v>
                </c:pt>
                <c:pt idx="5">
                  <c:v>74.105985714285708</c:v>
                </c:pt>
                <c:pt idx="6">
                  <c:v>270.99131428571428</c:v>
                </c:pt>
                <c:pt idx="7">
                  <c:v>776.93157142857137</c:v>
                </c:pt>
                <c:pt idx="8">
                  <c:v>670.89285714285711</c:v>
                </c:pt>
                <c:pt idx="9">
                  <c:v>397.70671428571421</c:v>
                </c:pt>
                <c:pt idx="10">
                  <c:v>287.5968428571428</c:v>
                </c:pt>
                <c:pt idx="11">
                  <c:v>289.21728571428577</c:v>
                </c:pt>
                <c:pt idx="12">
                  <c:v>247.96785714285716</c:v>
                </c:pt>
                <c:pt idx="13">
                  <c:v>252.2773</c:v>
                </c:pt>
                <c:pt idx="14">
                  <c:v>300.01071428571424</c:v>
                </c:pt>
                <c:pt idx="15">
                  <c:v>218.45071428571433</c:v>
                </c:pt>
                <c:pt idx="16">
                  <c:v>311.7826571428572</c:v>
                </c:pt>
                <c:pt idx="17">
                  <c:v>157.70915714285715</c:v>
                </c:pt>
                <c:pt idx="18">
                  <c:v>224.61452857142859</c:v>
                </c:pt>
                <c:pt idx="19">
                  <c:v>265.07057142857144</c:v>
                </c:pt>
                <c:pt idx="20">
                  <c:v>212.34422857142854</c:v>
                </c:pt>
                <c:pt idx="21">
                  <c:v>227.13889999999998</c:v>
                </c:pt>
                <c:pt idx="22">
                  <c:v>444.36828571428572</c:v>
                </c:pt>
                <c:pt idx="23">
                  <c:v>440.17242857142861</c:v>
                </c:pt>
                <c:pt idx="24">
                  <c:v>522.11028571428574</c:v>
                </c:pt>
                <c:pt idx="25">
                  <c:v>54.868114285714277</c:v>
                </c:pt>
                <c:pt idx="26">
                  <c:v>57.585000000000001</c:v>
                </c:pt>
                <c:pt idx="27">
                  <c:v>42.040885714285714</c:v>
                </c:pt>
                <c:pt idx="28">
                  <c:v>10.359071428571427</c:v>
                </c:pt>
                <c:pt idx="29">
                  <c:v>37.214285714285715</c:v>
                </c:pt>
                <c:pt idx="30">
                  <c:v>75.919785714285709</c:v>
                </c:pt>
                <c:pt idx="31">
                  <c:v>55.395228571428575</c:v>
                </c:pt>
              </c:numCache>
            </c:numRef>
          </c:val>
        </c:ser>
        <c:ser>
          <c:idx val="4"/>
          <c:order val="1"/>
          <c:tx>
            <c:strRef>
              <c:f>'NOS1'!$R$1:$U$1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('NOS1'!$AD$3:$AD$10,'NOS1'!$AF$3:$AF$10,'NOS1'!$AE$3:$AE$10,'NOS1'!$AC$3:$AC$10)</c:f>
                <c:numCache>
                  <c:formatCode>General</c:formatCode>
                  <c:ptCount val="32"/>
                  <c:pt idx="0">
                    <c:v>116.64815158905373</c:v>
                  </c:pt>
                  <c:pt idx="1">
                    <c:v>33.354873389249391</c:v>
                  </c:pt>
                  <c:pt idx="2">
                    <c:v>28.687201129821936</c:v>
                  </c:pt>
                  <c:pt idx="3">
                    <c:v>12.51342099370569</c:v>
                  </c:pt>
                  <c:pt idx="4">
                    <c:v>24.379917995408789</c:v>
                  </c:pt>
                  <c:pt idx="5">
                    <c:v>24.919348891287555</c:v>
                  </c:pt>
                  <c:pt idx="6">
                    <c:v>51.068006863248165</c:v>
                  </c:pt>
                  <c:pt idx="7">
                    <c:v>265.08961948657952</c:v>
                  </c:pt>
                  <c:pt idx="8">
                    <c:v>153.03839318382077</c:v>
                  </c:pt>
                  <c:pt idx="9">
                    <c:v>123.38112405732895</c:v>
                  </c:pt>
                  <c:pt idx="10">
                    <c:v>69.631901771622296</c:v>
                  </c:pt>
                  <c:pt idx="11">
                    <c:v>35.643468093921214</c:v>
                  </c:pt>
                  <c:pt idx="12">
                    <c:v>38.849447845987399</c:v>
                  </c:pt>
                  <c:pt idx="13">
                    <c:v>34.07423931177614</c:v>
                  </c:pt>
                  <c:pt idx="14">
                    <c:v>34.092566811179843</c:v>
                  </c:pt>
                  <c:pt idx="15">
                    <c:v>43.955733610114315</c:v>
                  </c:pt>
                  <c:pt idx="16">
                    <c:v>121.70613023982146</c:v>
                  </c:pt>
                  <c:pt idx="17">
                    <c:v>49.668240663248589</c:v>
                  </c:pt>
                  <c:pt idx="18">
                    <c:v>55.261379459812879</c:v>
                  </c:pt>
                  <c:pt idx="19">
                    <c:v>78.655751204067656</c:v>
                  </c:pt>
                  <c:pt idx="20">
                    <c:v>52.829984760419819</c:v>
                  </c:pt>
                  <c:pt idx="21">
                    <c:v>52.839463499529366</c:v>
                  </c:pt>
                  <c:pt idx="22">
                    <c:v>49.249606140924534</c:v>
                  </c:pt>
                  <c:pt idx="23">
                    <c:v>89.893706605203349</c:v>
                  </c:pt>
                  <c:pt idx="24">
                    <c:v>68.784149499925462</c:v>
                  </c:pt>
                  <c:pt idx="25">
                    <c:v>16.856119399239805</c:v>
                  </c:pt>
                  <c:pt idx="26">
                    <c:v>42.258133577612412</c:v>
                  </c:pt>
                  <c:pt idx="27">
                    <c:v>40.454293475123606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('NOS1'!$S$3:$S$10,'NOS1'!$U$3:$U$10,'NOS1'!$T$3:$T$10,'NOS1'!$R$3:$R$10)</c:f>
              <c:numCache>
                <c:formatCode>General</c:formatCode>
                <c:ptCount val="32"/>
                <c:pt idx="0">
                  <c:v>44.088857142857144</c:v>
                </c:pt>
                <c:pt idx="1">
                  <c:v>12.606957142857143</c:v>
                </c:pt>
                <c:pt idx="2">
                  <c:v>10.842742857142856</c:v>
                </c:pt>
                <c:pt idx="3">
                  <c:v>4.7296285714285711</c:v>
                </c:pt>
                <c:pt idx="4">
                  <c:v>9.2147428571428573</c:v>
                </c:pt>
                <c:pt idx="5">
                  <c:v>9.418628571428572</c:v>
                </c:pt>
                <c:pt idx="6">
                  <c:v>31.737085714285712</c:v>
                </c:pt>
                <c:pt idx="7">
                  <c:v>254.04575714285713</c:v>
                </c:pt>
                <c:pt idx="8">
                  <c:v>291.01557142857143</c:v>
                </c:pt>
                <c:pt idx="9">
                  <c:v>153.8826</c:v>
                </c:pt>
                <c:pt idx="10">
                  <c:v>74.092742857142866</c:v>
                </c:pt>
                <c:pt idx="11">
                  <c:v>53.190671428571434</c:v>
                </c:pt>
                <c:pt idx="12">
                  <c:v>36.635414285714283</c:v>
                </c:pt>
                <c:pt idx="13">
                  <c:v>26.69565714285714</c:v>
                </c:pt>
                <c:pt idx="14">
                  <c:v>40.371514285714284</c:v>
                </c:pt>
                <c:pt idx="15">
                  <c:v>31.376099999999997</c:v>
                </c:pt>
                <c:pt idx="16">
                  <c:v>93.682428571428559</c:v>
                </c:pt>
                <c:pt idx="17">
                  <c:v>24.394728571428569</c:v>
                </c:pt>
                <c:pt idx="18">
                  <c:v>39.247985714285718</c:v>
                </c:pt>
                <c:pt idx="19">
                  <c:v>62.116857142857143</c:v>
                </c:pt>
                <c:pt idx="20">
                  <c:v>47.435142857142864</c:v>
                </c:pt>
                <c:pt idx="21">
                  <c:v>28.366514285714288</c:v>
                </c:pt>
                <c:pt idx="22">
                  <c:v>85.559657142857148</c:v>
                </c:pt>
                <c:pt idx="23">
                  <c:v>125.86467142857143</c:v>
                </c:pt>
                <c:pt idx="24">
                  <c:v>98.50111428571428</c:v>
                </c:pt>
                <c:pt idx="25">
                  <c:v>6.3710142857142857</c:v>
                </c:pt>
                <c:pt idx="26">
                  <c:v>30.1995</c:v>
                </c:pt>
                <c:pt idx="27">
                  <c:v>15.290285714285714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5495680"/>
        <c:axId val="95497216"/>
      </c:barChart>
      <c:catAx>
        <c:axId val="95495680"/>
        <c:scaling>
          <c:orientation val="minMax"/>
        </c:scaling>
        <c:axPos val="b"/>
        <c:numFmt formatCode="General" sourceLinked="1"/>
        <c:tickLblPos val="nextTo"/>
        <c:crossAx val="95497216"/>
        <c:crosses val="autoZero"/>
        <c:auto val="1"/>
        <c:lblAlgn val="ctr"/>
        <c:lblOffset val="100"/>
      </c:catAx>
      <c:valAx>
        <c:axId val="95497216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5495680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'NOS1'!$N$1:$Q$1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'NOS1'!$AB$3:$AB$10</c:f>
                <c:numCache>
                  <c:formatCode>General</c:formatCode>
                  <c:ptCount val="8"/>
                  <c:pt idx="0">
                    <c:v>150.09175382459526</c:v>
                  </c:pt>
                  <c:pt idx="1">
                    <c:v>141.65453240509021</c:v>
                  </c:pt>
                  <c:pt idx="2">
                    <c:v>132.34485872638282</c:v>
                  </c:pt>
                  <c:pt idx="3">
                    <c:v>96.771743311626793</c:v>
                  </c:pt>
                  <c:pt idx="4">
                    <c:v>98.145246424926285</c:v>
                  </c:pt>
                  <c:pt idx="5">
                    <c:v>99.850533166645278</c:v>
                  </c:pt>
                  <c:pt idx="6">
                    <c:v>87.54604373835582</c:v>
                  </c:pt>
                  <c:pt idx="7">
                    <c:v>114.73805762941703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'NOS1'!$Q$3:$Q$10</c:f>
              <c:numCache>
                <c:formatCode>General</c:formatCode>
                <c:ptCount val="8"/>
                <c:pt idx="0">
                  <c:v>670.89285714285711</c:v>
                </c:pt>
                <c:pt idx="1">
                  <c:v>397.70671428571421</c:v>
                </c:pt>
                <c:pt idx="2">
                  <c:v>287.5968428571428</c:v>
                </c:pt>
                <c:pt idx="3">
                  <c:v>289.21728571428577</c:v>
                </c:pt>
                <c:pt idx="4">
                  <c:v>247.96785714285716</c:v>
                </c:pt>
                <c:pt idx="5">
                  <c:v>252.2773</c:v>
                </c:pt>
                <c:pt idx="6">
                  <c:v>300.01071428571424</c:v>
                </c:pt>
                <c:pt idx="7">
                  <c:v>218.45071428571433</c:v>
                </c:pt>
              </c:numCache>
            </c:numRef>
          </c:val>
        </c:ser>
        <c:ser>
          <c:idx val="4"/>
          <c:order val="1"/>
          <c:tx>
            <c:strRef>
              <c:f>'NOS1'!$R$1:$U$1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'NOS1'!$AF$3:$AF$10</c:f>
                <c:numCache>
                  <c:formatCode>General</c:formatCode>
                  <c:ptCount val="8"/>
                  <c:pt idx="0">
                    <c:v>153.03839318382077</c:v>
                  </c:pt>
                  <c:pt idx="1">
                    <c:v>123.38112405732895</c:v>
                  </c:pt>
                  <c:pt idx="2">
                    <c:v>69.631901771622296</c:v>
                  </c:pt>
                  <c:pt idx="3">
                    <c:v>35.643468093921214</c:v>
                  </c:pt>
                  <c:pt idx="4">
                    <c:v>38.849447845987399</c:v>
                  </c:pt>
                  <c:pt idx="5">
                    <c:v>34.07423931177614</c:v>
                  </c:pt>
                  <c:pt idx="6">
                    <c:v>34.092566811179843</c:v>
                  </c:pt>
                  <c:pt idx="7">
                    <c:v>43.955733610114315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'NOS1'!$U$3:$U$10</c:f>
              <c:numCache>
                <c:formatCode>General</c:formatCode>
                <c:ptCount val="8"/>
                <c:pt idx="0">
                  <c:v>291.01557142857143</c:v>
                </c:pt>
                <c:pt idx="1">
                  <c:v>153.8826</c:v>
                </c:pt>
                <c:pt idx="2">
                  <c:v>74.092742857142866</c:v>
                </c:pt>
                <c:pt idx="3">
                  <c:v>53.190671428571434</c:v>
                </c:pt>
                <c:pt idx="4">
                  <c:v>36.635414285714283</c:v>
                </c:pt>
                <c:pt idx="5">
                  <c:v>26.69565714285714</c:v>
                </c:pt>
                <c:pt idx="6">
                  <c:v>40.371514285714284</c:v>
                </c:pt>
                <c:pt idx="7">
                  <c:v>31.376099999999997</c:v>
                </c:pt>
              </c:numCache>
            </c:numRef>
          </c:val>
        </c:ser>
        <c:gapWidth val="0"/>
        <c:overlap val="100"/>
        <c:axId val="81854464"/>
        <c:axId val="81856000"/>
      </c:barChart>
      <c:catAx>
        <c:axId val="81854464"/>
        <c:scaling>
          <c:orientation val="minMax"/>
        </c:scaling>
        <c:axPos val="b"/>
        <c:numFmt formatCode="General" sourceLinked="1"/>
        <c:tickLblPos val="nextTo"/>
        <c:crossAx val="81856000"/>
        <c:crosses val="autoZero"/>
        <c:auto val="1"/>
        <c:lblAlgn val="ctr"/>
        <c:lblOffset val="100"/>
      </c:catAx>
      <c:valAx>
        <c:axId val="81856000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1854464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VIP!$AA$3:$AA$10</c:f>
                <c:numCache>
                  <c:formatCode>General</c:formatCode>
                  <c:ptCount val="8"/>
                  <c:pt idx="0">
                    <c:v>371.53240377702349</c:v>
                  </c:pt>
                  <c:pt idx="1">
                    <c:v>131.08333716762027</c:v>
                  </c:pt>
                  <c:pt idx="2">
                    <c:v>392.46366043622425</c:v>
                  </c:pt>
                  <c:pt idx="3">
                    <c:v>87.0528735884116</c:v>
                  </c:pt>
                  <c:pt idx="4">
                    <c:v>156.71364766775525</c:v>
                  </c:pt>
                  <c:pt idx="5">
                    <c:v>229.40608801061353</c:v>
                  </c:pt>
                  <c:pt idx="6">
                    <c:v>396.14195900123133</c:v>
                  </c:pt>
                  <c:pt idx="7">
                    <c:v>27.978394044929516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VIP!$P$3:$P$10</c:f>
              <c:numCache>
                <c:formatCode>General</c:formatCode>
                <c:ptCount val="8"/>
                <c:pt idx="0">
                  <c:v>399.51133333333337</c:v>
                </c:pt>
                <c:pt idx="1">
                  <c:v>385.44599999999997</c:v>
                </c:pt>
                <c:pt idx="2">
                  <c:v>475.54700000000003</c:v>
                </c:pt>
                <c:pt idx="3">
                  <c:v>362.90300000000002</c:v>
                </c:pt>
                <c:pt idx="4">
                  <c:v>341.76166666666671</c:v>
                </c:pt>
                <c:pt idx="5">
                  <c:v>448.02466666666663</c:v>
                </c:pt>
                <c:pt idx="6">
                  <c:v>418.95166666666665</c:v>
                </c:pt>
                <c:pt idx="7">
                  <c:v>334.71833333333331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VIP!$AE$3:$AE$10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VIP!$T$3:$T$10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0657536"/>
        <c:axId val="70659072"/>
      </c:barChart>
      <c:catAx>
        <c:axId val="70657536"/>
        <c:scaling>
          <c:orientation val="minMax"/>
        </c:scaling>
        <c:axPos val="b"/>
        <c:numFmt formatCode="General" sourceLinked="1"/>
        <c:tickLblPos val="nextTo"/>
        <c:crossAx val="70659072"/>
        <c:crosses val="autoZero"/>
        <c:auto val="1"/>
        <c:lblAlgn val="ctr"/>
        <c:lblOffset val="100"/>
      </c:catAx>
      <c:valAx>
        <c:axId val="70659072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0657536"/>
        <c:crosses val="autoZero"/>
        <c:crossBetween val="between"/>
        <c:majorUnit val="600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'NOS1'!$N$1:$Q$1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'NOS1'!$AA$3:$AA$10</c:f>
                <c:numCache>
                  <c:formatCode>General</c:formatCode>
                  <c:ptCount val="8"/>
                  <c:pt idx="0">
                    <c:v>190.53516067049009</c:v>
                  </c:pt>
                  <c:pt idx="1">
                    <c:v>59.989325961425685</c:v>
                  </c:pt>
                  <c:pt idx="2">
                    <c:v>171.91636881767747</c:v>
                  </c:pt>
                  <c:pt idx="3">
                    <c:v>146.8064637312871</c:v>
                  </c:pt>
                  <c:pt idx="4">
                    <c:v>108.53469512663862</c:v>
                  </c:pt>
                  <c:pt idx="5">
                    <c:v>164.68764039958597</c:v>
                  </c:pt>
                  <c:pt idx="6">
                    <c:v>222.08361582349573</c:v>
                  </c:pt>
                  <c:pt idx="7">
                    <c:v>177.84094172214387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'NOS1'!$P$3:$P$10</c:f>
              <c:numCache>
                <c:formatCode>General</c:formatCode>
                <c:ptCount val="8"/>
                <c:pt idx="0">
                  <c:v>311.7826571428572</c:v>
                </c:pt>
                <c:pt idx="1">
                  <c:v>157.70915714285715</c:v>
                </c:pt>
                <c:pt idx="2">
                  <c:v>224.61452857142859</c:v>
                </c:pt>
                <c:pt idx="3">
                  <c:v>265.07057142857144</c:v>
                </c:pt>
                <c:pt idx="4">
                  <c:v>212.34422857142854</c:v>
                </c:pt>
                <c:pt idx="5">
                  <c:v>227.13889999999998</c:v>
                </c:pt>
                <c:pt idx="6">
                  <c:v>444.36828571428572</c:v>
                </c:pt>
                <c:pt idx="7">
                  <c:v>440.17242857142861</c:v>
                </c:pt>
              </c:numCache>
            </c:numRef>
          </c:val>
        </c:ser>
        <c:ser>
          <c:idx val="4"/>
          <c:order val="1"/>
          <c:tx>
            <c:strRef>
              <c:f>'NOS1'!$R$1:$U$1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'NOS1'!$AE$3:$AE$10</c:f>
                <c:numCache>
                  <c:formatCode>General</c:formatCode>
                  <c:ptCount val="8"/>
                  <c:pt idx="0">
                    <c:v>121.70613023982146</c:v>
                  </c:pt>
                  <c:pt idx="1">
                    <c:v>49.668240663248589</c:v>
                  </c:pt>
                  <c:pt idx="2">
                    <c:v>55.261379459812879</c:v>
                  </c:pt>
                  <c:pt idx="3">
                    <c:v>78.655751204067656</c:v>
                  </c:pt>
                  <c:pt idx="4">
                    <c:v>52.829984760419819</c:v>
                  </c:pt>
                  <c:pt idx="5">
                    <c:v>52.839463499529366</c:v>
                  </c:pt>
                  <c:pt idx="6">
                    <c:v>49.249606140924534</c:v>
                  </c:pt>
                  <c:pt idx="7">
                    <c:v>89.893706605203349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'NOS1'!$T$3:$T$10</c:f>
              <c:numCache>
                <c:formatCode>General</c:formatCode>
                <c:ptCount val="8"/>
                <c:pt idx="0">
                  <c:v>93.682428571428559</c:v>
                </c:pt>
                <c:pt idx="1">
                  <c:v>24.394728571428569</c:v>
                </c:pt>
                <c:pt idx="2">
                  <c:v>39.247985714285718</c:v>
                </c:pt>
                <c:pt idx="3">
                  <c:v>62.116857142857143</c:v>
                </c:pt>
                <c:pt idx="4">
                  <c:v>47.435142857142864</c:v>
                </c:pt>
                <c:pt idx="5">
                  <c:v>28.366514285714288</c:v>
                </c:pt>
                <c:pt idx="6">
                  <c:v>85.559657142857148</c:v>
                </c:pt>
                <c:pt idx="7">
                  <c:v>125.86467142857143</c:v>
                </c:pt>
              </c:numCache>
            </c:numRef>
          </c:val>
        </c:ser>
        <c:gapWidth val="0"/>
        <c:overlap val="100"/>
        <c:axId val="81880960"/>
        <c:axId val="81882496"/>
      </c:barChart>
      <c:catAx>
        <c:axId val="81880960"/>
        <c:scaling>
          <c:orientation val="minMax"/>
        </c:scaling>
        <c:axPos val="b"/>
        <c:numFmt formatCode="General" sourceLinked="1"/>
        <c:tickLblPos val="nextTo"/>
        <c:crossAx val="81882496"/>
        <c:crosses val="autoZero"/>
        <c:auto val="1"/>
        <c:lblAlgn val="ctr"/>
        <c:lblOffset val="100"/>
      </c:catAx>
      <c:valAx>
        <c:axId val="81882496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81880960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'NOS1'!$N$1:$Q$1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'NOS1'!$Y$3:$Y$10</c:f>
                <c:numCache>
                  <c:formatCode>General</c:formatCode>
                  <c:ptCount val="8"/>
                  <c:pt idx="0">
                    <c:v>197.20926576500278</c:v>
                  </c:pt>
                  <c:pt idx="1">
                    <c:v>53.227672703066432</c:v>
                  </c:pt>
                  <c:pt idx="2">
                    <c:v>46.107426539622303</c:v>
                  </c:pt>
                  <c:pt idx="3">
                    <c:v>56.725931469579486</c:v>
                  </c:pt>
                  <c:pt idx="4">
                    <c:v>27.407526813554597</c:v>
                  </c:pt>
                  <c:pt idx="5">
                    <c:v>65.248721639365698</c:v>
                  </c:pt>
                  <c:pt idx="6">
                    <c:v>120.79348607686354</c:v>
                  </c:pt>
                  <c:pt idx="7">
                    <c:v>61.534052579708892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'NOS1'!$N$3:$N$10</c:f>
              <c:numCache>
                <c:formatCode>General</c:formatCode>
                <c:ptCount val="8"/>
                <c:pt idx="0">
                  <c:v>522.11028571428574</c:v>
                </c:pt>
                <c:pt idx="1">
                  <c:v>54.868114285714277</c:v>
                </c:pt>
                <c:pt idx="2">
                  <c:v>57.585000000000001</c:v>
                </c:pt>
                <c:pt idx="3">
                  <c:v>42.040885714285714</c:v>
                </c:pt>
                <c:pt idx="4">
                  <c:v>10.359071428571427</c:v>
                </c:pt>
                <c:pt idx="5">
                  <c:v>37.214285714285715</c:v>
                </c:pt>
                <c:pt idx="6">
                  <c:v>75.919785714285709</c:v>
                </c:pt>
                <c:pt idx="7">
                  <c:v>55.395228571428575</c:v>
                </c:pt>
              </c:numCache>
            </c:numRef>
          </c:val>
        </c:ser>
        <c:ser>
          <c:idx val="4"/>
          <c:order val="1"/>
          <c:tx>
            <c:strRef>
              <c:f>'NOS1'!$R$1:$U$1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'NOS1'!$AC$3:$AC$10</c:f>
                <c:numCache>
                  <c:formatCode>General</c:formatCode>
                  <c:ptCount val="8"/>
                  <c:pt idx="0">
                    <c:v>68.784149499925462</c:v>
                  </c:pt>
                  <c:pt idx="1">
                    <c:v>16.856119399239805</c:v>
                  </c:pt>
                  <c:pt idx="2">
                    <c:v>42.258133577612412</c:v>
                  </c:pt>
                  <c:pt idx="3">
                    <c:v>40.454293475123606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'NOS1'!$R$3:$R$10</c:f>
              <c:numCache>
                <c:formatCode>General</c:formatCode>
                <c:ptCount val="8"/>
                <c:pt idx="0">
                  <c:v>98.50111428571428</c:v>
                </c:pt>
                <c:pt idx="1">
                  <c:v>6.3710142857142857</c:v>
                </c:pt>
                <c:pt idx="2">
                  <c:v>30.1995</c:v>
                </c:pt>
                <c:pt idx="3">
                  <c:v>15.290285714285714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95563776"/>
        <c:axId val="95565312"/>
      </c:barChart>
      <c:catAx>
        <c:axId val="95563776"/>
        <c:scaling>
          <c:orientation val="minMax"/>
        </c:scaling>
        <c:axPos val="b"/>
        <c:numFmt formatCode="General" sourceLinked="1"/>
        <c:tickLblPos val="nextTo"/>
        <c:crossAx val="95565312"/>
        <c:crosses val="autoZero"/>
        <c:auto val="1"/>
        <c:lblAlgn val="ctr"/>
        <c:lblOffset val="100"/>
      </c:catAx>
      <c:valAx>
        <c:axId val="95565312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563776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médian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'NOS1'!$N$13:$Q$13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('NOS1'!$Z$15:$Z$22,'NOS1'!$AB$15:$AB$22,'NOS1'!$AA$15:$AA$22,'NOS1'!$Y$15:$Y$22)</c:f>
                <c:numCache>
                  <c:formatCode>General</c:formatCode>
                  <c:ptCount val="32"/>
                  <c:pt idx="0">
                    <c:v>249.67286530546608</c:v>
                  </c:pt>
                  <c:pt idx="1">
                    <c:v>139.13760136199016</c:v>
                  </c:pt>
                  <c:pt idx="2">
                    <c:v>0</c:v>
                  </c:pt>
                  <c:pt idx="3">
                    <c:v>47.356680681218116</c:v>
                  </c:pt>
                  <c:pt idx="4">
                    <c:v>64.484518740104264</c:v>
                  </c:pt>
                  <c:pt idx="5">
                    <c:v>75.560901198673605</c:v>
                  </c:pt>
                  <c:pt idx="6">
                    <c:v>121.51177924304102</c:v>
                  </c:pt>
                  <c:pt idx="7">
                    <c:v>220.03</c:v>
                  </c:pt>
                  <c:pt idx="8">
                    <c:v>123.56238771124823</c:v>
                  </c:pt>
                  <c:pt idx="9">
                    <c:v>75.573465426506345</c:v>
                  </c:pt>
                  <c:pt idx="10">
                    <c:v>97.095352770699634</c:v>
                  </c:pt>
                  <c:pt idx="11">
                    <c:v>145.55807777881259</c:v>
                  </c:pt>
                  <c:pt idx="12">
                    <c:v>206.0089470210122</c:v>
                  </c:pt>
                  <c:pt idx="13">
                    <c:v>140.45714772061089</c:v>
                  </c:pt>
                  <c:pt idx="14">
                    <c:v>151.17633330270795</c:v>
                  </c:pt>
                  <c:pt idx="15">
                    <c:v>146.92945727937902</c:v>
                  </c:pt>
                  <c:pt idx="16">
                    <c:v>274.25449370915823</c:v>
                  </c:pt>
                  <c:pt idx="17">
                    <c:v>343.14062286105997</c:v>
                  </c:pt>
                  <c:pt idx="18">
                    <c:v>184.21185277373803</c:v>
                  </c:pt>
                  <c:pt idx="19">
                    <c:v>156.90459048202933</c:v>
                  </c:pt>
                  <c:pt idx="20">
                    <c:v>238.99060599739062</c:v>
                  </c:pt>
                  <c:pt idx="21">
                    <c:v>191.33399677651695</c:v>
                  </c:pt>
                  <c:pt idx="22">
                    <c:v>248.48061081395491</c:v>
                  </c:pt>
                  <c:pt idx="23">
                    <c:v>377.86935733518385</c:v>
                  </c:pt>
                  <c:pt idx="24">
                    <c:v>336.20147569858273</c:v>
                  </c:pt>
                  <c:pt idx="25">
                    <c:v>104.01775019975693</c:v>
                  </c:pt>
                  <c:pt idx="26">
                    <c:v>124.44537913727071</c:v>
                  </c:pt>
                  <c:pt idx="27">
                    <c:v>52.788786087306732</c:v>
                  </c:pt>
                  <c:pt idx="28">
                    <c:v>40.785012389006681</c:v>
                  </c:pt>
                  <c:pt idx="29">
                    <c:v>94.361476438064642</c:v>
                  </c:pt>
                  <c:pt idx="30">
                    <c:v>75.80169291582321</c:v>
                  </c:pt>
                  <c:pt idx="31">
                    <c:v>76.188354519134577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('NOS1'!$O$15:$O$22,'NOS1'!$Q$15:$Q$22,'NOS1'!$P$15:$P$22,'NOS1'!$N$15:$N$22)</c:f>
              <c:numCache>
                <c:formatCode>General</c:formatCode>
                <c:ptCount val="32"/>
                <c:pt idx="0">
                  <c:v>148.9936142857143</c:v>
                </c:pt>
                <c:pt idx="1">
                  <c:v>63.288585714285716</c:v>
                </c:pt>
                <c:pt idx="2">
                  <c:v>0</c:v>
                </c:pt>
                <c:pt idx="3">
                  <c:v>17.899142857142856</c:v>
                </c:pt>
                <c:pt idx="4">
                  <c:v>24.372857142857146</c:v>
                </c:pt>
                <c:pt idx="5">
                  <c:v>71.806128571428573</c:v>
                </c:pt>
                <c:pt idx="6">
                  <c:v>286.77114285714282</c:v>
                </c:pt>
                <c:pt idx="7">
                  <c:v>1061.1294285714284</c:v>
                </c:pt>
                <c:pt idx="8">
                  <c:v>725.70828571428569</c:v>
                </c:pt>
                <c:pt idx="9">
                  <c:v>534.71628571428585</c:v>
                </c:pt>
                <c:pt idx="10">
                  <c:v>394.19500000000005</c:v>
                </c:pt>
                <c:pt idx="11">
                  <c:v>145.47774285714289</c:v>
                </c:pt>
                <c:pt idx="12">
                  <c:v>260.65844285714286</c:v>
                </c:pt>
                <c:pt idx="13">
                  <c:v>224.94214285714287</c:v>
                </c:pt>
                <c:pt idx="14">
                  <c:v>224.50348571428569</c:v>
                </c:pt>
                <c:pt idx="15">
                  <c:v>135.25924285714285</c:v>
                </c:pt>
                <c:pt idx="16">
                  <c:v>209.75299999999996</c:v>
                </c:pt>
                <c:pt idx="17">
                  <c:v>286.50285714285718</c:v>
                </c:pt>
                <c:pt idx="18">
                  <c:v>285.51400000000001</c:v>
                </c:pt>
                <c:pt idx="19">
                  <c:v>115.19200000000001</c:v>
                </c:pt>
                <c:pt idx="20">
                  <c:v>214.09800000000001</c:v>
                </c:pt>
                <c:pt idx="21">
                  <c:v>184.26314285714284</c:v>
                </c:pt>
                <c:pt idx="22">
                  <c:v>448.79214285714295</c:v>
                </c:pt>
                <c:pt idx="23">
                  <c:v>644.1617142857142</c:v>
                </c:pt>
                <c:pt idx="24">
                  <c:v>364.4802857142858</c:v>
                </c:pt>
                <c:pt idx="25">
                  <c:v>198.12857142857143</c:v>
                </c:pt>
                <c:pt idx="26">
                  <c:v>93.388571428571439</c:v>
                </c:pt>
                <c:pt idx="27">
                  <c:v>19.952285714285715</c:v>
                </c:pt>
                <c:pt idx="28">
                  <c:v>15.415285714285714</c:v>
                </c:pt>
                <c:pt idx="29">
                  <c:v>35.665285714285716</c:v>
                </c:pt>
                <c:pt idx="30">
                  <c:v>59.623285714285707</c:v>
                </c:pt>
                <c:pt idx="31">
                  <c:v>59.793999999999997</c:v>
                </c:pt>
              </c:numCache>
            </c:numRef>
          </c:val>
        </c:ser>
        <c:ser>
          <c:idx val="4"/>
          <c:order val="1"/>
          <c:tx>
            <c:strRef>
              <c:f>'NOS1'!$R$13:$U$13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('NOS1'!$AD$15:$AD$22,'NOS1'!$AF$15:$AF$22,'NOS1'!$AE$15:$AE$22,'NOS1'!$AC$15:$AC$22)</c:f>
                <c:numCache>
                  <c:formatCode>General</c:formatCode>
                  <c:ptCount val="32"/>
                  <c:pt idx="0">
                    <c:v>118.47749963841838</c:v>
                  </c:pt>
                  <c:pt idx="1">
                    <c:v>84.648923375146524</c:v>
                  </c:pt>
                  <c:pt idx="2">
                    <c:v>0</c:v>
                  </c:pt>
                  <c:pt idx="3">
                    <c:v>0</c:v>
                  </c:pt>
                  <c:pt idx="4">
                    <c:v>64.484518740104264</c:v>
                  </c:pt>
                  <c:pt idx="5">
                    <c:v>0</c:v>
                  </c:pt>
                  <c:pt idx="6">
                    <c:v>63.67966204047449</c:v>
                  </c:pt>
                  <c:pt idx="7">
                    <c:v>170.62560415019507</c:v>
                  </c:pt>
                  <c:pt idx="8">
                    <c:v>111.23993368947197</c:v>
                  </c:pt>
                  <c:pt idx="9">
                    <c:v>79.226574246932799</c:v>
                  </c:pt>
                  <c:pt idx="10">
                    <c:v>91.03222668194411</c:v>
                  </c:pt>
                  <c:pt idx="11">
                    <c:v>56.240189619286781</c:v>
                  </c:pt>
                  <c:pt idx="12">
                    <c:v>149.004305363832</c:v>
                  </c:pt>
                  <c:pt idx="13">
                    <c:v>99.240526535130812</c:v>
                  </c:pt>
                  <c:pt idx="14">
                    <c:v>52.669590811378953</c:v>
                  </c:pt>
                  <c:pt idx="15">
                    <c:v>77.478380988628359</c:v>
                  </c:pt>
                  <c:pt idx="16">
                    <c:v>154.93234928509926</c:v>
                  </c:pt>
                  <c:pt idx="17">
                    <c:v>155.54366031806907</c:v>
                  </c:pt>
                  <c:pt idx="18">
                    <c:v>126.19736998768845</c:v>
                  </c:pt>
                  <c:pt idx="19">
                    <c:v>100.95164220296859</c:v>
                  </c:pt>
                  <c:pt idx="20">
                    <c:v>117.50092608206482</c:v>
                  </c:pt>
                  <c:pt idx="21">
                    <c:v>203.80038324418385</c:v>
                  </c:pt>
                  <c:pt idx="22">
                    <c:v>236.35049755163359</c:v>
                  </c:pt>
                  <c:pt idx="23">
                    <c:v>221.50295370114887</c:v>
                  </c:pt>
                  <c:pt idx="24">
                    <c:v>122.93000547194868</c:v>
                  </c:pt>
                  <c:pt idx="25">
                    <c:v>56.87628690035443</c:v>
                  </c:pt>
                  <c:pt idx="26">
                    <c:v>70.228906320010154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53.658482339700967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('NOS1'!$S$15:$S$22,'NOS1'!$U$15:$U$22,'NOS1'!$T$15:$T$22,'NOS1'!$R$15:$R$22)</c:f>
              <c:numCache>
                <c:formatCode>General</c:formatCode>
                <c:ptCount val="32"/>
                <c:pt idx="0">
                  <c:v>44.780285714285711</c:v>
                </c:pt>
                <c:pt idx="1">
                  <c:v>31.994285714285716</c:v>
                </c:pt>
                <c:pt idx="2">
                  <c:v>0</c:v>
                </c:pt>
                <c:pt idx="3">
                  <c:v>0</c:v>
                </c:pt>
                <c:pt idx="4">
                  <c:v>24.372857142857146</c:v>
                </c:pt>
                <c:pt idx="5">
                  <c:v>0</c:v>
                </c:pt>
                <c:pt idx="6">
                  <c:v>59.80097142857143</c:v>
                </c:pt>
                <c:pt idx="7">
                  <c:v>342.89157142857141</c:v>
                </c:pt>
                <c:pt idx="8">
                  <c:v>392.89971428571425</c:v>
                </c:pt>
                <c:pt idx="9">
                  <c:v>250.39571428571432</c:v>
                </c:pt>
                <c:pt idx="10">
                  <c:v>189.99514285714284</c:v>
                </c:pt>
                <c:pt idx="11">
                  <c:v>44.762200000000007</c:v>
                </c:pt>
                <c:pt idx="12">
                  <c:v>116.11611428571427</c:v>
                </c:pt>
                <c:pt idx="13">
                  <c:v>81.697900000000004</c:v>
                </c:pt>
                <c:pt idx="14">
                  <c:v>41.799285714285716</c:v>
                </c:pt>
                <c:pt idx="15">
                  <c:v>57.684428571428569</c:v>
                </c:pt>
                <c:pt idx="16">
                  <c:v>86.298999999999992</c:v>
                </c:pt>
                <c:pt idx="17">
                  <c:v>154.70185714285714</c:v>
                </c:pt>
                <c:pt idx="18">
                  <c:v>130.68114285714287</c:v>
                </c:pt>
                <c:pt idx="19">
                  <c:v>58.922142857142852</c:v>
                </c:pt>
                <c:pt idx="20">
                  <c:v>68.80085714285714</c:v>
                </c:pt>
                <c:pt idx="21">
                  <c:v>159.57514285714282</c:v>
                </c:pt>
                <c:pt idx="22">
                  <c:v>185.46928571428572</c:v>
                </c:pt>
                <c:pt idx="23">
                  <c:v>274.48899999999998</c:v>
                </c:pt>
                <c:pt idx="24">
                  <c:v>194.68200000000002</c:v>
                </c:pt>
                <c:pt idx="25">
                  <c:v>33.273285714285713</c:v>
                </c:pt>
                <c:pt idx="26">
                  <c:v>56.16328571428572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20.281000000000002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5598464"/>
        <c:axId val="95600000"/>
      </c:barChart>
      <c:catAx>
        <c:axId val="95598464"/>
        <c:scaling>
          <c:orientation val="minMax"/>
        </c:scaling>
        <c:axPos val="b"/>
        <c:numFmt formatCode="General" sourceLinked="1"/>
        <c:tickLblPos val="nextTo"/>
        <c:crossAx val="95600000"/>
        <c:crosses val="autoZero"/>
        <c:auto val="1"/>
        <c:lblAlgn val="ctr"/>
        <c:lblOffset val="100"/>
      </c:catAx>
      <c:valAx>
        <c:axId val="95600000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559846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'NOS1'!$N$13:$Q$13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'NOS1'!$AB$15:$AB$22</c:f>
                <c:numCache>
                  <c:formatCode>General</c:formatCode>
                  <c:ptCount val="8"/>
                  <c:pt idx="0">
                    <c:v>123.56238771124823</c:v>
                  </c:pt>
                  <c:pt idx="1">
                    <c:v>75.573465426506345</c:v>
                  </c:pt>
                  <c:pt idx="2">
                    <c:v>97.095352770699634</c:v>
                  </c:pt>
                  <c:pt idx="3">
                    <c:v>145.55807777881259</c:v>
                  </c:pt>
                  <c:pt idx="4">
                    <c:v>206.0089470210122</c:v>
                  </c:pt>
                  <c:pt idx="5">
                    <c:v>140.45714772061089</c:v>
                  </c:pt>
                  <c:pt idx="6">
                    <c:v>151.17633330270795</c:v>
                  </c:pt>
                  <c:pt idx="7">
                    <c:v>146.92945727937902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'NOS1'!$Q$15:$Q$22</c:f>
              <c:numCache>
                <c:formatCode>General</c:formatCode>
                <c:ptCount val="8"/>
                <c:pt idx="0">
                  <c:v>725.70828571428569</c:v>
                </c:pt>
                <c:pt idx="1">
                  <c:v>534.71628571428585</c:v>
                </c:pt>
                <c:pt idx="2">
                  <c:v>394.19500000000005</c:v>
                </c:pt>
                <c:pt idx="3">
                  <c:v>145.47774285714289</c:v>
                </c:pt>
                <c:pt idx="4">
                  <c:v>260.65844285714286</c:v>
                </c:pt>
                <c:pt idx="5">
                  <c:v>224.94214285714287</c:v>
                </c:pt>
                <c:pt idx="6">
                  <c:v>224.50348571428569</c:v>
                </c:pt>
                <c:pt idx="7">
                  <c:v>135.25924285714285</c:v>
                </c:pt>
              </c:numCache>
            </c:numRef>
          </c:val>
        </c:ser>
        <c:ser>
          <c:idx val="4"/>
          <c:order val="1"/>
          <c:tx>
            <c:strRef>
              <c:f>'NOS1'!$R$13:$U$13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'NOS1'!$AF$15:$AF$22</c:f>
                <c:numCache>
                  <c:formatCode>General</c:formatCode>
                  <c:ptCount val="8"/>
                  <c:pt idx="0">
                    <c:v>111.23993368947197</c:v>
                  </c:pt>
                  <c:pt idx="1">
                    <c:v>79.226574246932799</c:v>
                  </c:pt>
                  <c:pt idx="2">
                    <c:v>91.03222668194411</c:v>
                  </c:pt>
                  <c:pt idx="3">
                    <c:v>56.240189619286781</c:v>
                  </c:pt>
                  <c:pt idx="4">
                    <c:v>149.004305363832</c:v>
                  </c:pt>
                  <c:pt idx="5">
                    <c:v>99.240526535130812</c:v>
                  </c:pt>
                  <c:pt idx="6">
                    <c:v>52.669590811378953</c:v>
                  </c:pt>
                  <c:pt idx="7">
                    <c:v>77.478380988628359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'NOS1'!$U$15:$U$22</c:f>
              <c:numCache>
                <c:formatCode>General</c:formatCode>
                <c:ptCount val="8"/>
                <c:pt idx="0">
                  <c:v>392.89971428571425</c:v>
                </c:pt>
                <c:pt idx="1">
                  <c:v>250.39571428571432</c:v>
                </c:pt>
                <c:pt idx="2">
                  <c:v>189.99514285714284</c:v>
                </c:pt>
                <c:pt idx="3">
                  <c:v>44.762200000000007</c:v>
                </c:pt>
                <c:pt idx="4">
                  <c:v>116.11611428571427</c:v>
                </c:pt>
                <c:pt idx="5">
                  <c:v>81.697900000000004</c:v>
                </c:pt>
                <c:pt idx="6">
                  <c:v>41.799285714285716</c:v>
                </c:pt>
                <c:pt idx="7">
                  <c:v>57.684428571428569</c:v>
                </c:pt>
              </c:numCache>
            </c:numRef>
          </c:val>
        </c:ser>
        <c:gapWidth val="0"/>
        <c:overlap val="100"/>
        <c:axId val="95633792"/>
        <c:axId val="95635328"/>
      </c:barChart>
      <c:catAx>
        <c:axId val="95633792"/>
        <c:scaling>
          <c:orientation val="minMax"/>
        </c:scaling>
        <c:axPos val="b"/>
        <c:numFmt formatCode="General" sourceLinked="1"/>
        <c:tickLblPos val="nextTo"/>
        <c:crossAx val="95635328"/>
        <c:crosses val="autoZero"/>
        <c:auto val="1"/>
        <c:lblAlgn val="ctr"/>
        <c:lblOffset val="100"/>
      </c:catAx>
      <c:valAx>
        <c:axId val="95635328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633792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'NOS1'!$N$13:$Q$13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'NOS1'!$AA$15:$AA$22</c:f>
                <c:numCache>
                  <c:formatCode>General</c:formatCode>
                  <c:ptCount val="8"/>
                  <c:pt idx="0">
                    <c:v>274.25449370915823</c:v>
                  </c:pt>
                  <c:pt idx="1">
                    <c:v>343.14062286105997</c:v>
                  </c:pt>
                  <c:pt idx="2">
                    <c:v>184.21185277373803</c:v>
                  </c:pt>
                  <c:pt idx="3">
                    <c:v>156.90459048202933</c:v>
                  </c:pt>
                  <c:pt idx="4">
                    <c:v>238.99060599739062</c:v>
                  </c:pt>
                  <c:pt idx="5">
                    <c:v>191.33399677651695</c:v>
                  </c:pt>
                  <c:pt idx="6">
                    <c:v>248.48061081395491</c:v>
                  </c:pt>
                  <c:pt idx="7">
                    <c:v>377.86935733518385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'NOS1'!$P$15:$P$22</c:f>
              <c:numCache>
                <c:formatCode>General</c:formatCode>
                <c:ptCount val="8"/>
                <c:pt idx="0">
                  <c:v>209.75299999999996</c:v>
                </c:pt>
                <c:pt idx="1">
                  <c:v>286.50285714285718</c:v>
                </c:pt>
                <c:pt idx="2">
                  <c:v>285.51400000000001</c:v>
                </c:pt>
                <c:pt idx="3">
                  <c:v>115.19200000000001</c:v>
                </c:pt>
                <c:pt idx="4">
                  <c:v>214.09800000000001</c:v>
                </c:pt>
                <c:pt idx="5">
                  <c:v>184.26314285714284</c:v>
                </c:pt>
                <c:pt idx="6">
                  <c:v>448.79214285714295</c:v>
                </c:pt>
                <c:pt idx="7">
                  <c:v>644.1617142857142</c:v>
                </c:pt>
              </c:numCache>
            </c:numRef>
          </c:val>
        </c:ser>
        <c:ser>
          <c:idx val="4"/>
          <c:order val="1"/>
          <c:tx>
            <c:strRef>
              <c:f>'NOS1'!$R$13:$U$13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'NOS1'!$AE$15:$AE$22</c:f>
                <c:numCache>
                  <c:formatCode>General</c:formatCode>
                  <c:ptCount val="8"/>
                  <c:pt idx="0">
                    <c:v>154.93234928509926</c:v>
                  </c:pt>
                  <c:pt idx="1">
                    <c:v>155.54366031806907</c:v>
                  </c:pt>
                  <c:pt idx="2">
                    <c:v>126.19736998768845</c:v>
                  </c:pt>
                  <c:pt idx="3">
                    <c:v>100.95164220296859</c:v>
                  </c:pt>
                  <c:pt idx="4">
                    <c:v>117.50092608206482</c:v>
                  </c:pt>
                  <c:pt idx="5">
                    <c:v>203.80038324418385</c:v>
                  </c:pt>
                  <c:pt idx="6">
                    <c:v>236.35049755163359</c:v>
                  </c:pt>
                  <c:pt idx="7">
                    <c:v>221.50295370114887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'NOS1'!$T$15:$T$22</c:f>
              <c:numCache>
                <c:formatCode>General</c:formatCode>
                <c:ptCount val="8"/>
                <c:pt idx="0">
                  <c:v>86.298999999999992</c:v>
                </c:pt>
                <c:pt idx="1">
                  <c:v>154.70185714285714</c:v>
                </c:pt>
                <c:pt idx="2">
                  <c:v>130.68114285714287</c:v>
                </c:pt>
                <c:pt idx="3">
                  <c:v>58.922142857142852</c:v>
                </c:pt>
                <c:pt idx="4">
                  <c:v>68.80085714285714</c:v>
                </c:pt>
                <c:pt idx="5">
                  <c:v>159.57514285714282</c:v>
                </c:pt>
                <c:pt idx="6">
                  <c:v>185.46928571428572</c:v>
                </c:pt>
                <c:pt idx="7">
                  <c:v>274.48899999999998</c:v>
                </c:pt>
              </c:numCache>
            </c:numRef>
          </c:val>
        </c:ser>
        <c:gapWidth val="0"/>
        <c:overlap val="100"/>
        <c:axId val="95668480"/>
        <c:axId val="95674368"/>
      </c:barChart>
      <c:catAx>
        <c:axId val="95668480"/>
        <c:scaling>
          <c:orientation val="minMax"/>
        </c:scaling>
        <c:axPos val="b"/>
        <c:numFmt formatCode="General" sourceLinked="1"/>
        <c:tickLblPos val="nextTo"/>
        <c:crossAx val="95674368"/>
        <c:crosses val="autoZero"/>
        <c:auto val="1"/>
        <c:lblAlgn val="ctr"/>
        <c:lblOffset val="100"/>
      </c:catAx>
      <c:valAx>
        <c:axId val="95674368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668480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'NOS1'!$N$13:$Q$13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'NOS1'!$Y$15:$Y$22</c:f>
                <c:numCache>
                  <c:formatCode>General</c:formatCode>
                  <c:ptCount val="8"/>
                  <c:pt idx="0">
                    <c:v>336.20147569858273</c:v>
                  </c:pt>
                  <c:pt idx="1">
                    <c:v>104.01775019975693</c:v>
                  </c:pt>
                  <c:pt idx="2">
                    <c:v>124.44537913727071</c:v>
                  </c:pt>
                  <c:pt idx="3">
                    <c:v>52.788786087306732</c:v>
                  </c:pt>
                  <c:pt idx="4">
                    <c:v>40.785012389006681</c:v>
                  </c:pt>
                  <c:pt idx="5">
                    <c:v>94.361476438064642</c:v>
                  </c:pt>
                  <c:pt idx="6">
                    <c:v>75.80169291582321</c:v>
                  </c:pt>
                  <c:pt idx="7">
                    <c:v>76.188354519134577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'NOS1'!$N$15:$N$22</c:f>
              <c:numCache>
                <c:formatCode>General</c:formatCode>
                <c:ptCount val="8"/>
                <c:pt idx="0">
                  <c:v>364.4802857142858</c:v>
                </c:pt>
                <c:pt idx="1">
                  <c:v>198.12857142857143</c:v>
                </c:pt>
                <c:pt idx="2">
                  <c:v>93.388571428571439</c:v>
                </c:pt>
                <c:pt idx="3">
                  <c:v>19.952285714285715</c:v>
                </c:pt>
                <c:pt idx="4">
                  <c:v>15.415285714285714</c:v>
                </c:pt>
                <c:pt idx="5">
                  <c:v>35.665285714285716</c:v>
                </c:pt>
                <c:pt idx="6">
                  <c:v>59.623285714285707</c:v>
                </c:pt>
                <c:pt idx="7">
                  <c:v>59.793999999999997</c:v>
                </c:pt>
              </c:numCache>
            </c:numRef>
          </c:val>
        </c:ser>
        <c:ser>
          <c:idx val="4"/>
          <c:order val="1"/>
          <c:tx>
            <c:strRef>
              <c:f>'NOS1'!$R$13:$U$13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'NOS1'!$AC$15:$AC$22</c:f>
                <c:numCache>
                  <c:formatCode>General</c:formatCode>
                  <c:ptCount val="8"/>
                  <c:pt idx="0">
                    <c:v>122.93000547194868</c:v>
                  </c:pt>
                  <c:pt idx="1">
                    <c:v>56.87628690035443</c:v>
                  </c:pt>
                  <c:pt idx="2">
                    <c:v>70.228906320010154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53.658482339700967</c:v>
                  </c:pt>
                  <c:pt idx="7">
                    <c:v>0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'NOS1'!$R$15:$R$22</c:f>
              <c:numCache>
                <c:formatCode>General</c:formatCode>
                <c:ptCount val="8"/>
                <c:pt idx="0">
                  <c:v>194.68200000000002</c:v>
                </c:pt>
                <c:pt idx="1">
                  <c:v>33.273285714285713</c:v>
                </c:pt>
                <c:pt idx="2">
                  <c:v>56.16328571428572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20.281000000000002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95732096"/>
        <c:axId val="95733632"/>
      </c:barChart>
      <c:catAx>
        <c:axId val="95732096"/>
        <c:scaling>
          <c:orientation val="minMax"/>
        </c:scaling>
        <c:axPos val="b"/>
        <c:numFmt formatCode="General" sourceLinked="1"/>
        <c:tickLblPos val="nextTo"/>
        <c:crossAx val="95733632"/>
        <c:crosses val="autoZero"/>
        <c:auto val="1"/>
        <c:lblAlgn val="ctr"/>
        <c:lblOffset val="100"/>
      </c:catAx>
      <c:valAx>
        <c:axId val="95733632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732096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rostral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'NOS1'!$N$25:$Q$25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('NOS1'!$Z$27:$Z$34,'NOS1'!$AB$27:$AB$34,'NOS1'!$AA$27:$AA$34,'NOS1'!$Y$27:$Y$34)</c:f>
                <c:numCache>
                  <c:formatCode>General</c:formatCode>
                  <c:ptCount val="32"/>
                  <c:pt idx="0">
                    <c:v>398.47718781805406</c:v>
                  </c:pt>
                  <c:pt idx="1">
                    <c:v>73.247971559666524</c:v>
                  </c:pt>
                  <c:pt idx="2">
                    <c:v>50.758401499292056</c:v>
                  </c:pt>
                  <c:pt idx="3">
                    <c:v>57.971398862784866</c:v>
                  </c:pt>
                  <c:pt idx="4">
                    <c:v>31.89241545383479</c:v>
                  </c:pt>
                  <c:pt idx="5">
                    <c:v>120.71183977715178</c:v>
                  </c:pt>
                  <c:pt idx="6">
                    <c:v>154.22950488306762</c:v>
                  </c:pt>
                  <c:pt idx="7">
                    <c:v>234.22711719610143</c:v>
                  </c:pt>
                  <c:pt idx="8">
                    <c:v>355.06189783747914</c:v>
                  </c:pt>
                  <c:pt idx="9">
                    <c:v>224.7261926603552</c:v>
                  </c:pt>
                  <c:pt idx="10">
                    <c:v>394.24537073835006</c:v>
                  </c:pt>
                  <c:pt idx="11">
                    <c:v>113.26676638760716</c:v>
                  </c:pt>
                  <c:pt idx="12">
                    <c:v>259.65018425492985</c:v>
                  </c:pt>
                  <c:pt idx="13">
                    <c:v>243.90725088852935</c:v>
                  </c:pt>
                  <c:pt idx="14">
                    <c:v>219.03847572570001</c:v>
                  </c:pt>
                  <c:pt idx="15">
                    <c:v>103.49309662461729</c:v>
                  </c:pt>
                  <c:pt idx="16">
                    <c:v>202.71078592159907</c:v>
                  </c:pt>
                  <c:pt idx="17">
                    <c:v>206.61550592401841</c:v>
                  </c:pt>
                  <c:pt idx="18">
                    <c:v>210.58434974918174</c:v>
                  </c:pt>
                  <c:pt idx="19">
                    <c:v>239.21500532694731</c:v>
                  </c:pt>
                  <c:pt idx="20">
                    <c:v>124.78915367244751</c:v>
                  </c:pt>
                  <c:pt idx="21">
                    <c:v>126.36020253850276</c:v>
                  </c:pt>
                  <c:pt idx="22">
                    <c:v>236.23410499786598</c:v>
                  </c:pt>
                  <c:pt idx="23">
                    <c:v>314.61991498624565</c:v>
                  </c:pt>
                  <c:pt idx="24">
                    <c:v>231.72838871474789</c:v>
                  </c:pt>
                  <c:pt idx="25">
                    <c:v>213.04906501093777</c:v>
                  </c:pt>
                  <c:pt idx="26">
                    <c:v>114.36813662790665</c:v>
                  </c:pt>
                  <c:pt idx="27">
                    <c:v>110.43657149874161</c:v>
                  </c:pt>
                  <c:pt idx="28">
                    <c:v>217.30487805408654</c:v>
                  </c:pt>
                  <c:pt idx="29">
                    <c:v>30.159334955745578</c:v>
                  </c:pt>
                  <c:pt idx="30">
                    <c:v>42.817380388592532</c:v>
                  </c:pt>
                  <c:pt idx="31">
                    <c:v>59.648752180170781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('NOS1'!$O$27:$O$34,'NOS1'!$Q$27:$Q$34,'NOS1'!$P$27:$P$34,'NOS1'!$N$27:$N$34)</c:f>
              <c:numCache>
                <c:formatCode>General</c:formatCode>
                <c:ptCount val="32"/>
                <c:pt idx="0">
                  <c:v>186.34048571428568</c:v>
                </c:pt>
                <c:pt idx="1">
                  <c:v>93.144628571428555</c:v>
                </c:pt>
                <c:pt idx="2">
                  <c:v>28.749300000000002</c:v>
                </c:pt>
                <c:pt idx="3">
                  <c:v>42.733214285714283</c:v>
                </c:pt>
                <c:pt idx="4">
                  <c:v>12.0542</c:v>
                </c:pt>
                <c:pt idx="5">
                  <c:v>120.6919142857143</c:v>
                </c:pt>
                <c:pt idx="6">
                  <c:v>240.60214285714287</c:v>
                </c:pt>
                <c:pt idx="7">
                  <c:v>535.94525714285714</c:v>
                </c:pt>
                <c:pt idx="8">
                  <c:v>656.49857142857138</c:v>
                </c:pt>
                <c:pt idx="9">
                  <c:v>648.68842857142852</c:v>
                </c:pt>
                <c:pt idx="10">
                  <c:v>590.58842857142849</c:v>
                </c:pt>
                <c:pt idx="11">
                  <c:v>180.91028571428569</c:v>
                </c:pt>
                <c:pt idx="12">
                  <c:v>346.9785714285714</c:v>
                </c:pt>
                <c:pt idx="13">
                  <c:v>320.44</c:v>
                </c:pt>
                <c:pt idx="14">
                  <c:v>203.03928571428574</c:v>
                </c:pt>
                <c:pt idx="15">
                  <c:v>190.64742857142861</c:v>
                </c:pt>
                <c:pt idx="16">
                  <c:v>222.3904285714286</c:v>
                </c:pt>
                <c:pt idx="17">
                  <c:v>186.6297142857143</c:v>
                </c:pt>
                <c:pt idx="18">
                  <c:v>143.11957142857142</c:v>
                </c:pt>
                <c:pt idx="19">
                  <c:v>287.58071428571429</c:v>
                </c:pt>
                <c:pt idx="20">
                  <c:v>122.13742857142857</c:v>
                </c:pt>
                <c:pt idx="21">
                  <c:v>262.74271428571427</c:v>
                </c:pt>
                <c:pt idx="22">
                  <c:v>445.76385714285726</c:v>
                </c:pt>
                <c:pt idx="23">
                  <c:v>474.68942857142849</c:v>
                </c:pt>
                <c:pt idx="24">
                  <c:v>440.88600000000002</c:v>
                </c:pt>
                <c:pt idx="25">
                  <c:v>343.04858571428571</c:v>
                </c:pt>
                <c:pt idx="26">
                  <c:v>79.663557142857144</c:v>
                </c:pt>
                <c:pt idx="27">
                  <c:v>54.565300000000001</c:v>
                </c:pt>
                <c:pt idx="28">
                  <c:v>108.96541428571427</c:v>
                </c:pt>
                <c:pt idx="29">
                  <c:v>11.399157142857144</c:v>
                </c:pt>
                <c:pt idx="30">
                  <c:v>25.066414285714284</c:v>
                </c:pt>
                <c:pt idx="31">
                  <c:v>44.969114285714291</c:v>
                </c:pt>
              </c:numCache>
            </c:numRef>
          </c:val>
        </c:ser>
        <c:ser>
          <c:idx val="4"/>
          <c:order val="1"/>
          <c:tx>
            <c:strRef>
              <c:f>'NOS1'!$R$25:$U$25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('NOS1'!$AD$27:$AD$34,'NOS1'!$AF$27:$AF$34,'NOS1'!$AE$27:$AE$34,'NOS1'!$AC$27:$AC$34)</c:f>
                <c:numCache>
                  <c:formatCode>General</c:formatCode>
                  <c:ptCount val="32"/>
                  <c:pt idx="0">
                    <c:v>120.12882642099571</c:v>
                  </c:pt>
                  <c:pt idx="1">
                    <c:v>50.993028361643994</c:v>
                  </c:pt>
                  <c:pt idx="2">
                    <c:v>46.459393022294215</c:v>
                  </c:pt>
                  <c:pt idx="3">
                    <c:v>27.967707959001576</c:v>
                  </c:pt>
                  <c:pt idx="4">
                    <c:v>31.89241545383479</c:v>
                  </c:pt>
                  <c:pt idx="5">
                    <c:v>47.080804346210883</c:v>
                  </c:pt>
                  <c:pt idx="6">
                    <c:v>62.711579065629991</c:v>
                  </c:pt>
                  <c:pt idx="7">
                    <c:v>147.23080159703258</c:v>
                  </c:pt>
                  <c:pt idx="8">
                    <c:v>212.50804853071648</c:v>
                  </c:pt>
                  <c:pt idx="9">
                    <c:v>109.4542660329398</c:v>
                  </c:pt>
                  <c:pt idx="10">
                    <c:v>161.75458954274796</c:v>
                  </c:pt>
                  <c:pt idx="11">
                    <c:v>83.756977070285799</c:v>
                  </c:pt>
                  <c:pt idx="12">
                    <c:v>143.04969993660379</c:v>
                  </c:pt>
                  <c:pt idx="13">
                    <c:v>107.73345278311389</c:v>
                  </c:pt>
                  <c:pt idx="14">
                    <c:v>0</c:v>
                  </c:pt>
                  <c:pt idx="15">
                    <c:v>91.197889084540705</c:v>
                  </c:pt>
                  <c:pt idx="16">
                    <c:v>131.78345491879216</c:v>
                  </c:pt>
                  <c:pt idx="17">
                    <c:v>108.65691732390228</c:v>
                  </c:pt>
                  <c:pt idx="18">
                    <c:v>150.39811124193966</c:v>
                  </c:pt>
                  <c:pt idx="19">
                    <c:v>203.57755396116124</c:v>
                  </c:pt>
                  <c:pt idx="20">
                    <c:v>110.98057431628037</c:v>
                  </c:pt>
                  <c:pt idx="21">
                    <c:v>102.25880974226503</c:v>
                  </c:pt>
                  <c:pt idx="22">
                    <c:v>197.48902447176533</c:v>
                  </c:pt>
                  <c:pt idx="23">
                    <c:v>200.60903624202069</c:v>
                  </c:pt>
                  <c:pt idx="24">
                    <c:v>179.51724830593116</c:v>
                  </c:pt>
                  <c:pt idx="25">
                    <c:v>153.32568928099241</c:v>
                  </c:pt>
                  <c:pt idx="26">
                    <c:v>100.35174767750684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31.649459890584456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('NOS1'!$S$27:$S$34,'NOS1'!$U$27:$U$34,'NOS1'!$T$27:$T$34,'NOS1'!$R$27:$R$34)</c:f>
              <c:numCache>
                <c:formatCode>General</c:formatCode>
                <c:ptCount val="32"/>
                <c:pt idx="0">
                  <c:v>45.404428571428575</c:v>
                </c:pt>
                <c:pt idx="1">
                  <c:v>28.673685714285714</c:v>
                </c:pt>
                <c:pt idx="2">
                  <c:v>17.559999999999999</c:v>
                </c:pt>
                <c:pt idx="3">
                  <c:v>10.5708</c:v>
                </c:pt>
                <c:pt idx="4">
                  <c:v>12.0542</c:v>
                </c:pt>
                <c:pt idx="5">
                  <c:v>49.620642857142862</c:v>
                </c:pt>
                <c:pt idx="6">
                  <c:v>35.914285714285711</c:v>
                </c:pt>
                <c:pt idx="7">
                  <c:v>232.76971428571429</c:v>
                </c:pt>
                <c:pt idx="8">
                  <c:v>227.89099999999999</c:v>
                </c:pt>
                <c:pt idx="9">
                  <c:v>270.68985714285708</c:v>
                </c:pt>
                <c:pt idx="10">
                  <c:v>104.22485714285713</c:v>
                </c:pt>
                <c:pt idx="11">
                  <c:v>48.182428571428581</c:v>
                </c:pt>
                <c:pt idx="12">
                  <c:v>98.561428571428578</c:v>
                </c:pt>
                <c:pt idx="13">
                  <c:v>62.612285714285704</c:v>
                </c:pt>
                <c:pt idx="14">
                  <c:v>0</c:v>
                </c:pt>
                <c:pt idx="15">
                  <c:v>67.143142857142848</c:v>
                </c:pt>
                <c:pt idx="16">
                  <c:v>122.56600000000002</c:v>
                </c:pt>
                <c:pt idx="17">
                  <c:v>81.287999999999997</c:v>
                </c:pt>
                <c:pt idx="18">
                  <c:v>56.845142857142854</c:v>
                </c:pt>
                <c:pt idx="19">
                  <c:v>113.36085714285716</c:v>
                </c:pt>
                <c:pt idx="20">
                  <c:v>41.946714285714286</c:v>
                </c:pt>
                <c:pt idx="21">
                  <c:v>131.18171428571429</c:v>
                </c:pt>
                <c:pt idx="22">
                  <c:v>198.47914285714288</c:v>
                </c:pt>
                <c:pt idx="23">
                  <c:v>181.10542857142858</c:v>
                </c:pt>
                <c:pt idx="24">
                  <c:v>292.49899999999997</c:v>
                </c:pt>
                <c:pt idx="25">
                  <c:v>106.27611428571429</c:v>
                </c:pt>
                <c:pt idx="26">
                  <c:v>51.460699999999996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11.962371428571428</c:v>
                </c:pt>
              </c:numCache>
            </c:numRef>
          </c:val>
        </c:ser>
        <c:gapWidth val="0"/>
        <c:overlap val="100"/>
        <c:axId val="95824128"/>
        <c:axId val="95838208"/>
      </c:barChart>
      <c:catAx>
        <c:axId val="95824128"/>
        <c:scaling>
          <c:orientation val="minMax"/>
        </c:scaling>
        <c:axPos val="b"/>
        <c:numFmt formatCode="General" sourceLinked="1"/>
        <c:tickLblPos val="nextTo"/>
        <c:crossAx val="95838208"/>
        <c:crosses val="autoZero"/>
        <c:auto val="1"/>
        <c:lblAlgn val="ctr"/>
        <c:lblOffset val="100"/>
      </c:catAx>
      <c:valAx>
        <c:axId val="95838208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582412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'NOS1'!$N$25:$Q$25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'NOS1'!$AB$27:$AB$34</c:f>
                <c:numCache>
                  <c:formatCode>General</c:formatCode>
                  <c:ptCount val="8"/>
                  <c:pt idx="0">
                    <c:v>355.06189783747914</c:v>
                  </c:pt>
                  <c:pt idx="1">
                    <c:v>224.7261926603552</c:v>
                  </c:pt>
                  <c:pt idx="2">
                    <c:v>394.24537073835006</c:v>
                  </c:pt>
                  <c:pt idx="3">
                    <c:v>113.26676638760716</c:v>
                  </c:pt>
                  <c:pt idx="4">
                    <c:v>259.65018425492985</c:v>
                  </c:pt>
                  <c:pt idx="5">
                    <c:v>243.90725088852935</c:v>
                  </c:pt>
                  <c:pt idx="6">
                    <c:v>219.03847572570001</c:v>
                  </c:pt>
                  <c:pt idx="7">
                    <c:v>103.49309662461729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'NOS1'!$Q$27:$Q$34</c:f>
              <c:numCache>
                <c:formatCode>General</c:formatCode>
                <c:ptCount val="8"/>
                <c:pt idx="0">
                  <c:v>656.49857142857138</c:v>
                </c:pt>
                <c:pt idx="1">
                  <c:v>648.68842857142852</c:v>
                </c:pt>
                <c:pt idx="2">
                  <c:v>590.58842857142849</c:v>
                </c:pt>
                <c:pt idx="3">
                  <c:v>180.91028571428569</c:v>
                </c:pt>
                <c:pt idx="4">
                  <c:v>346.9785714285714</c:v>
                </c:pt>
                <c:pt idx="5">
                  <c:v>320.44</c:v>
                </c:pt>
                <c:pt idx="6">
                  <c:v>203.03928571428574</c:v>
                </c:pt>
                <c:pt idx="7">
                  <c:v>190.64742857142861</c:v>
                </c:pt>
              </c:numCache>
            </c:numRef>
          </c:val>
        </c:ser>
        <c:ser>
          <c:idx val="4"/>
          <c:order val="1"/>
          <c:tx>
            <c:strRef>
              <c:f>'NOS1'!$R$25:$U$25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'NOS1'!$AF$27:$AF$34</c:f>
                <c:numCache>
                  <c:formatCode>General</c:formatCode>
                  <c:ptCount val="8"/>
                  <c:pt idx="0">
                    <c:v>212.50804853071648</c:v>
                  </c:pt>
                  <c:pt idx="1">
                    <c:v>109.4542660329398</c:v>
                  </c:pt>
                  <c:pt idx="2">
                    <c:v>161.75458954274796</c:v>
                  </c:pt>
                  <c:pt idx="3">
                    <c:v>83.756977070285799</c:v>
                  </c:pt>
                  <c:pt idx="4">
                    <c:v>143.04969993660379</c:v>
                  </c:pt>
                  <c:pt idx="5">
                    <c:v>107.73345278311389</c:v>
                  </c:pt>
                  <c:pt idx="6">
                    <c:v>0</c:v>
                  </c:pt>
                  <c:pt idx="7">
                    <c:v>91.197889084540705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'NOS1'!$U$27:$U$34</c:f>
              <c:numCache>
                <c:formatCode>General</c:formatCode>
                <c:ptCount val="8"/>
                <c:pt idx="0">
                  <c:v>227.89099999999999</c:v>
                </c:pt>
                <c:pt idx="1">
                  <c:v>270.68985714285708</c:v>
                </c:pt>
                <c:pt idx="2">
                  <c:v>104.22485714285713</c:v>
                </c:pt>
                <c:pt idx="3">
                  <c:v>48.182428571428581</c:v>
                </c:pt>
                <c:pt idx="4">
                  <c:v>98.561428571428578</c:v>
                </c:pt>
                <c:pt idx="5">
                  <c:v>62.612285714285704</c:v>
                </c:pt>
                <c:pt idx="6">
                  <c:v>0</c:v>
                </c:pt>
                <c:pt idx="7">
                  <c:v>67.143142857142848</c:v>
                </c:pt>
              </c:numCache>
            </c:numRef>
          </c:val>
        </c:ser>
        <c:gapWidth val="0"/>
        <c:overlap val="100"/>
        <c:axId val="95863936"/>
        <c:axId val="95865472"/>
      </c:barChart>
      <c:catAx>
        <c:axId val="95863936"/>
        <c:scaling>
          <c:orientation val="minMax"/>
        </c:scaling>
        <c:axPos val="b"/>
        <c:numFmt formatCode="General" sourceLinked="1"/>
        <c:tickLblPos val="nextTo"/>
        <c:crossAx val="95865472"/>
        <c:crosses val="autoZero"/>
        <c:auto val="1"/>
        <c:lblAlgn val="ctr"/>
        <c:lblOffset val="100"/>
      </c:catAx>
      <c:valAx>
        <c:axId val="95865472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863936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'NOS1'!$N$25:$Q$25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'NOS1'!$AA$27:$AA$34</c:f>
                <c:numCache>
                  <c:formatCode>General</c:formatCode>
                  <c:ptCount val="8"/>
                  <c:pt idx="0">
                    <c:v>202.71078592159907</c:v>
                  </c:pt>
                  <c:pt idx="1">
                    <c:v>206.61550592401841</c:v>
                  </c:pt>
                  <c:pt idx="2">
                    <c:v>210.58434974918174</c:v>
                  </c:pt>
                  <c:pt idx="3">
                    <c:v>239.21500532694731</c:v>
                  </c:pt>
                  <c:pt idx="4">
                    <c:v>124.78915367244751</c:v>
                  </c:pt>
                  <c:pt idx="5">
                    <c:v>126.36020253850276</c:v>
                  </c:pt>
                  <c:pt idx="6">
                    <c:v>236.23410499786598</c:v>
                  </c:pt>
                  <c:pt idx="7">
                    <c:v>314.61991498624565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'NOS1'!$P$27:$P$34</c:f>
              <c:numCache>
                <c:formatCode>General</c:formatCode>
                <c:ptCount val="8"/>
                <c:pt idx="0">
                  <c:v>222.3904285714286</c:v>
                </c:pt>
                <c:pt idx="1">
                  <c:v>186.6297142857143</c:v>
                </c:pt>
                <c:pt idx="2">
                  <c:v>143.11957142857142</c:v>
                </c:pt>
                <c:pt idx="3">
                  <c:v>287.58071428571429</c:v>
                </c:pt>
                <c:pt idx="4">
                  <c:v>122.13742857142857</c:v>
                </c:pt>
                <c:pt idx="5">
                  <c:v>262.74271428571427</c:v>
                </c:pt>
                <c:pt idx="6">
                  <c:v>445.76385714285726</c:v>
                </c:pt>
                <c:pt idx="7">
                  <c:v>474.68942857142849</c:v>
                </c:pt>
              </c:numCache>
            </c:numRef>
          </c:val>
        </c:ser>
        <c:ser>
          <c:idx val="4"/>
          <c:order val="1"/>
          <c:tx>
            <c:strRef>
              <c:f>'NOS1'!$R$25:$U$25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'NOS1'!$AE$27:$AE$34</c:f>
                <c:numCache>
                  <c:formatCode>General</c:formatCode>
                  <c:ptCount val="8"/>
                  <c:pt idx="0">
                    <c:v>131.78345491879216</c:v>
                  </c:pt>
                  <c:pt idx="1">
                    <c:v>108.65691732390228</c:v>
                  </c:pt>
                  <c:pt idx="2">
                    <c:v>150.39811124193966</c:v>
                  </c:pt>
                  <c:pt idx="3">
                    <c:v>203.57755396116124</c:v>
                  </c:pt>
                  <c:pt idx="4">
                    <c:v>110.98057431628037</c:v>
                  </c:pt>
                  <c:pt idx="5">
                    <c:v>102.25880974226503</c:v>
                  </c:pt>
                  <c:pt idx="6">
                    <c:v>197.48902447176533</c:v>
                  </c:pt>
                  <c:pt idx="7">
                    <c:v>200.60903624202069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'NOS1'!$T$27:$T$34</c:f>
              <c:numCache>
                <c:formatCode>General</c:formatCode>
                <c:ptCount val="8"/>
                <c:pt idx="0">
                  <c:v>122.56600000000002</c:v>
                </c:pt>
                <c:pt idx="1">
                  <c:v>81.287999999999997</c:v>
                </c:pt>
                <c:pt idx="2">
                  <c:v>56.845142857142854</c:v>
                </c:pt>
                <c:pt idx="3">
                  <c:v>113.36085714285716</c:v>
                </c:pt>
                <c:pt idx="4">
                  <c:v>41.946714285714286</c:v>
                </c:pt>
                <c:pt idx="5">
                  <c:v>131.18171428571429</c:v>
                </c:pt>
                <c:pt idx="6">
                  <c:v>198.47914285714288</c:v>
                </c:pt>
                <c:pt idx="7">
                  <c:v>181.10542857142858</c:v>
                </c:pt>
              </c:numCache>
            </c:numRef>
          </c:val>
        </c:ser>
        <c:gapWidth val="0"/>
        <c:overlap val="100"/>
        <c:axId val="95767552"/>
        <c:axId val="95777536"/>
      </c:barChart>
      <c:catAx>
        <c:axId val="95767552"/>
        <c:scaling>
          <c:orientation val="minMax"/>
        </c:scaling>
        <c:axPos val="b"/>
        <c:numFmt formatCode="General" sourceLinked="1"/>
        <c:tickLblPos val="nextTo"/>
        <c:crossAx val="95777536"/>
        <c:crosses val="autoZero"/>
        <c:auto val="1"/>
        <c:lblAlgn val="ctr"/>
        <c:lblOffset val="100"/>
      </c:catAx>
      <c:valAx>
        <c:axId val="95777536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767552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'NOS1'!$N$25:$Q$25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'NOS1'!$Y$27:$Y$34</c:f>
                <c:numCache>
                  <c:formatCode>General</c:formatCode>
                  <c:ptCount val="8"/>
                  <c:pt idx="0">
                    <c:v>231.72838871474789</c:v>
                  </c:pt>
                  <c:pt idx="1">
                    <c:v>213.04906501093777</c:v>
                  </c:pt>
                  <c:pt idx="2">
                    <c:v>114.36813662790665</c:v>
                  </c:pt>
                  <c:pt idx="3">
                    <c:v>110.43657149874161</c:v>
                  </c:pt>
                  <c:pt idx="4">
                    <c:v>217.30487805408654</c:v>
                  </c:pt>
                  <c:pt idx="5">
                    <c:v>30.159334955745578</c:v>
                  </c:pt>
                  <c:pt idx="6">
                    <c:v>42.817380388592532</c:v>
                  </c:pt>
                  <c:pt idx="7">
                    <c:v>59.648752180170781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'NOS1'!$N$27:$N$34</c:f>
              <c:numCache>
                <c:formatCode>General</c:formatCode>
                <c:ptCount val="8"/>
                <c:pt idx="0">
                  <c:v>440.88600000000002</c:v>
                </c:pt>
                <c:pt idx="1">
                  <c:v>343.04858571428571</c:v>
                </c:pt>
                <c:pt idx="2">
                  <c:v>79.663557142857144</c:v>
                </c:pt>
                <c:pt idx="3">
                  <c:v>54.565300000000001</c:v>
                </c:pt>
                <c:pt idx="4">
                  <c:v>108.96541428571427</c:v>
                </c:pt>
                <c:pt idx="5">
                  <c:v>11.399157142857144</c:v>
                </c:pt>
                <c:pt idx="6">
                  <c:v>25.066414285714284</c:v>
                </c:pt>
                <c:pt idx="7">
                  <c:v>44.969114285714291</c:v>
                </c:pt>
              </c:numCache>
            </c:numRef>
          </c:val>
        </c:ser>
        <c:ser>
          <c:idx val="4"/>
          <c:order val="1"/>
          <c:tx>
            <c:strRef>
              <c:f>'NOS1'!$R$25:$U$25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'NOS1'!$AC$27:$AC$34</c:f>
                <c:numCache>
                  <c:formatCode>General</c:formatCode>
                  <c:ptCount val="8"/>
                  <c:pt idx="0">
                    <c:v>179.51724830593116</c:v>
                  </c:pt>
                  <c:pt idx="1">
                    <c:v>153.32568928099241</c:v>
                  </c:pt>
                  <c:pt idx="2">
                    <c:v>100.35174767750684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31.649459890584456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'NOS1'!$R$27:$R$34</c:f>
              <c:numCache>
                <c:formatCode>General</c:formatCode>
                <c:ptCount val="8"/>
                <c:pt idx="0">
                  <c:v>292.49899999999997</c:v>
                </c:pt>
                <c:pt idx="1">
                  <c:v>106.27611428571429</c:v>
                </c:pt>
                <c:pt idx="2">
                  <c:v>51.460699999999996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11.962371428571428</c:v>
                </c:pt>
              </c:numCache>
            </c:numRef>
          </c:val>
        </c:ser>
        <c:gapWidth val="0"/>
        <c:overlap val="100"/>
        <c:axId val="95798400"/>
        <c:axId val="95799936"/>
      </c:barChart>
      <c:catAx>
        <c:axId val="95798400"/>
        <c:scaling>
          <c:orientation val="minMax"/>
        </c:scaling>
        <c:axPos val="b"/>
        <c:numFmt formatCode="General" sourceLinked="1"/>
        <c:tickLblPos val="nextTo"/>
        <c:crossAx val="95799936"/>
        <c:crosses val="autoZero"/>
        <c:auto val="1"/>
        <c:lblAlgn val="ctr"/>
        <c:lblOffset val="100"/>
      </c:catAx>
      <c:valAx>
        <c:axId val="95799936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798400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VIP!$N$1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  <a:ln w="0"/>
          </c:spPr>
          <c:errBars>
            <c:errBarType val="plus"/>
            <c:errValType val="cust"/>
            <c:plus>
              <c:numRef>
                <c:f>VIP!$Y$3:$Y$10</c:f>
                <c:numCache>
                  <c:formatCode>General</c:formatCode>
                  <c:ptCount val="8"/>
                  <c:pt idx="0">
                    <c:v>2.6650488425744494</c:v>
                  </c:pt>
                  <c:pt idx="1">
                    <c:v>19.73787365278562</c:v>
                  </c:pt>
                  <c:pt idx="2">
                    <c:v>37.764942987908768</c:v>
                  </c:pt>
                  <c:pt idx="3">
                    <c:v>59.260963680430756</c:v>
                  </c:pt>
                  <c:pt idx="4">
                    <c:v>0</c:v>
                  </c:pt>
                  <c:pt idx="5">
                    <c:v>0</c:v>
                  </c:pt>
                  <c:pt idx="6">
                    <c:v>38.320527151949946</c:v>
                  </c:pt>
                  <c:pt idx="7">
                    <c:v>65.013104412366985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VIP!$N$3:$N$10</c:f>
              <c:numCache>
                <c:formatCode>General</c:formatCode>
                <c:ptCount val="8"/>
                <c:pt idx="0">
                  <c:v>388.10133333333334</c:v>
                </c:pt>
                <c:pt idx="1">
                  <c:v>272.09366666666665</c:v>
                </c:pt>
                <c:pt idx="2">
                  <c:v>43.607199999999999</c:v>
                </c:pt>
                <c:pt idx="3">
                  <c:v>34.214333333333336</c:v>
                </c:pt>
                <c:pt idx="4">
                  <c:v>0</c:v>
                </c:pt>
                <c:pt idx="5">
                  <c:v>0</c:v>
                </c:pt>
                <c:pt idx="6">
                  <c:v>44.248733333333327</c:v>
                </c:pt>
                <c:pt idx="7">
                  <c:v>37.535333333333334</c:v>
                </c:pt>
              </c:numCache>
            </c:numRef>
          </c:val>
        </c:ser>
        <c:ser>
          <c:idx val="4"/>
          <c:order val="1"/>
          <c:tx>
            <c:strRef>
              <c:f>VIP!$R$1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VIP!$AC$3:$AC$10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VIP!$M$39:$M$46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VIP!$R$3:$R$10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overlap val="100"/>
        <c:axId val="70696320"/>
        <c:axId val="70706304"/>
      </c:barChart>
      <c:catAx>
        <c:axId val="70696320"/>
        <c:scaling>
          <c:orientation val="minMax"/>
        </c:scaling>
        <c:axPos val="b"/>
        <c:numFmt formatCode="General" sourceLinked="1"/>
        <c:tickLblPos val="nextTo"/>
        <c:crossAx val="70706304"/>
        <c:crosses val="autoZero"/>
        <c:auto val="1"/>
        <c:lblAlgn val="ctr"/>
        <c:lblOffset val="100"/>
      </c:catAx>
      <c:valAx>
        <c:axId val="70706304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70696320"/>
        <c:crosses val="autoZero"/>
        <c:crossBetween val="between"/>
        <c:majorUnit val="600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moyenne globale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'NOS1'!$N$37:$Q$37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('NOS1'!$Z$39:$Z$46,'NOS1'!$AB$39:$AB$46,'NOS1'!$AA$39:$AA$46,'NOS1'!$Y$39:$Y$46)</c:f>
                <c:numCache>
                  <c:formatCode>General</c:formatCode>
                  <c:ptCount val="32"/>
                  <c:pt idx="0">
                    <c:v>288.47205468688009</c:v>
                  </c:pt>
                  <c:pt idx="1">
                    <c:v>99.852274463589509</c:v>
                  </c:pt>
                  <c:pt idx="2">
                    <c:v>41.044912508484579</c:v>
                  </c:pt>
                  <c:pt idx="3">
                    <c:v>31.999011156969566</c:v>
                  </c:pt>
                  <c:pt idx="4">
                    <c:v>28.25262711085794</c:v>
                  </c:pt>
                  <c:pt idx="5">
                    <c:v>67.327572599461959</c:v>
                  </c:pt>
                  <c:pt idx="6">
                    <c:v>107.37360040863204</c:v>
                  </c:pt>
                  <c:pt idx="7">
                    <c:v>367.79047635714329</c:v>
                  </c:pt>
                  <c:pt idx="8">
                    <c:v>174.86085815814866</c:v>
                  </c:pt>
                  <c:pt idx="9">
                    <c:v>125.77200025293548</c:v>
                  </c:pt>
                  <c:pt idx="10">
                    <c:v>162.403159741856</c:v>
                  </c:pt>
                  <c:pt idx="11">
                    <c:v>76.241909637648348</c:v>
                  </c:pt>
                  <c:pt idx="12">
                    <c:v>126.95153999569884</c:v>
                  </c:pt>
                  <c:pt idx="13">
                    <c:v>57.084995712702018</c:v>
                  </c:pt>
                  <c:pt idx="14">
                    <c:v>105.20225772756055</c:v>
                  </c:pt>
                  <c:pt idx="15">
                    <c:v>95.825098921270495</c:v>
                  </c:pt>
                  <c:pt idx="16">
                    <c:v>151.94918471694245</c:v>
                  </c:pt>
                  <c:pt idx="17">
                    <c:v>120.27593573274304</c:v>
                  </c:pt>
                  <c:pt idx="18">
                    <c:v>148.50017626117611</c:v>
                  </c:pt>
                  <c:pt idx="19">
                    <c:v>89.037484293750026</c:v>
                  </c:pt>
                  <c:pt idx="20">
                    <c:v>118.68075135247391</c:v>
                  </c:pt>
                  <c:pt idx="21">
                    <c:v>59.528417721217814</c:v>
                  </c:pt>
                  <c:pt idx="22">
                    <c:v>174.70473727795641</c:v>
                  </c:pt>
                  <c:pt idx="23">
                    <c:v>214.6824774676812</c:v>
                  </c:pt>
                  <c:pt idx="24">
                    <c:v>176.78933865781838</c:v>
                  </c:pt>
                  <c:pt idx="25">
                    <c:v>88.323723084132354</c:v>
                  </c:pt>
                  <c:pt idx="26">
                    <c:v>54.847453392918908</c:v>
                  </c:pt>
                  <c:pt idx="27">
                    <c:v>42.287143816332978</c:v>
                  </c:pt>
                  <c:pt idx="28">
                    <c:v>68.888151030371176</c:v>
                  </c:pt>
                  <c:pt idx="29">
                    <c:v>31.685398815862563</c:v>
                  </c:pt>
                  <c:pt idx="30">
                    <c:v>45.534115657914207</c:v>
                  </c:pt>
                  <c:pt idx="31">
                    <c:v>31.366376256134981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('NOS1'!$O$39:$O$46,'NOS1'!$Q$39:$Q$46,'NOS1'!$P$39:$P$46,'NOS1'!$N$39:$N$46)</c:f>
              <c:numCache>
                <c:formatCode>General</c:formatCode>
                <c:ptCount val="32"/>
                <c:pt idx="0">
                  <c:v>167.6743142857143</c:v>
                </c:pt>
                <c:pt idx="1">
                  <c:v>84.912604761904745</c:v>
                </c:pt>
                <c:pt idx="2">
                  <c:v>26.544490476190479</c:v>
                </c:pt>
                <c:pt idx="3">
                  <c:v>28.406771428571428</c:v>
                </c:pt>
                <c:pt idx="4">
                  <c:v>19.958933333333338</c:v>
                </c:pt>
                <c:pt idx="5">
                  <c:v>88.868009523809519</c:v>
                </c:pt>
                <c:pt idx="6">
                  <c:v>266.12153333333333</c:v>
                </c:pt>
                <c:pt idx="7">
                  <c:v>791.33541904761898</c:v>
                </c:pt>
                <c:pt idx="8">
                  <c:v>684.36657142857132</c:v>
                </c:pt>
                <c:pt idx="9">
                  <c:v>527.03714285714284</c:v>
                </c:pt>
                <c:pt idx="10">
                  <c:v>424.12675714285712</c:v>
                </c:pt>
                <c:pt idx="11">
                  <c:v>205.20177142857145</c:v>
                </c:pt>
                <c:pt idx="12">
                  <c:v>285.20162380952382</c:v>
                </c:pt>
                <c:pt idx="13">
                  <c:v>265.88648095238096</c:v>
                </c:pt>
                <c:pt idx="14">
                  <c:v>242.51782857142857</c:v>
                </c:pt>
                <c:pt idx="15">
                  <c:v>181.45246190476192</c:v>
                </c:pt>
                <c:pt idx="16">
                  <c:v>247.97536190476194</c:v>
                </c:pt>
                <c:pt idx="17">
                  <c:v>210.28057619047618</c:v>
                </c:pt>
                <c:pt idx="18">
                  <c:v>217.74936666666667</c:v>
                </c:pt>
                <c:pt idx="19">
                  <c:v>222.61442857142856</c:v>
                </c:pt>
                <c:pt idx="20">
                  <c:v>182.85988571428572</c:v>
                </c:pt>
                <c:pt idx="21">
                  <c:v>224.71491904761902</c:v>
                </c:pt>
                <c:pt idx="22">
                  <c:v>446.30809523809529</c:v>
                </c:pt>
                <c:pt idx="23">
                  <c:v>519.67452380952375</c:v>
                </c:pt>
                <c:pt idx="24">
                  <c:v>442.4921904761905</c:v>
                </c:pt>
                <c:pt idx="25">
                  <c:v>198.68175714285712</c:v>
                </c:pt>
                <c:pt idx="26">
                  <c:v>76.879042857142863</c:v>
                </c:pt>
                <c:pt idx="27">
                  <c:v>38.852823809523812</c:v>
                </c:pt>
                <c:pt idx="28">
                  <c:v>44.913257142857141</c:v>
                </c:pt>
                <c:pt idx="29">
                  <c:v>28.092909523809528</c:v>
                </c:pt>
                <c:pt idx="30">
                  <c:v>53.536495238095227</c:v>
                </c:pt>
                <c:pt idx="31">
                  <c:v>53.386114285714285</c:v>
                </c:pt>
              </c:numCache>
            </c:numRef>
          </c:val>
        </c:ser>
        <c:ser>
          <c:idx val="4"/>
          <c:order val="1"/>
          <c:tx>
            <c:strRef>
              <c:f>'NOS1'!$R$37:$U$37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('NOS1'!$AD$39:$AD$46,'NOS1'!$AF$39:$AF$46,'NOS1'!$AE$39:$AE$46,'NOS1'!$AC$39:$AC$46)</c:f>
                <c:numCache>
                  <c:formatCode>General</c:formatCode>
                  <c:ptCount val="32"/>
                  <c:pt idx="0">
                    <c:v>118.41815921615594</c:v>
                  </c:pt>
                  <c:pt idx="1">
                    <c:v>54.312763133249007</c:v>
                  </c:pt>
                  <c:pt idx="2">
                    <c:v>25.048864717372052</c:v>
                  </c:pt>
                  <c:pt idx="3">
                    <c:v>9.5575517483745358</c:v>
                  </c:pt>
                  <c:pt idx="4">
                    <c:v>29.757004344424089</c:v>
                  </c:pt>
                  <c:pt idx="5">
                    <c:v>19.407277568047185</c:v>
                  </c:pt>
                  <c:pt idx="6">
                    <c:v>41.404041342039065</c:v>
                  </c:pt>
                  <c:pt idx="7">
                    <c:v>120.43192615398927</c:v>
                  </c:pt>
                  <c:pt idx="8">
                    <c:v>140.40707364378639</c:v>
                  </c:pt>
                  <c:pt idx="9">
                    <c:v>61.426901938509232</c:v>
                  </c:pt>
                  <c:pt idx="10">
                    <c:v>62.304652432991517</c:v>
                  </c:pt>
                  <c:pt idx="11">
                    <c:v>25.408423017013106</c:v>
                  </c:pt>
                  <c:pt idx="12">
                    <c:v>72.216793269968406</c:v>
                  </c:pt>
                  <c:pt idx="13">
                    <c:v>55.673716124836112</c:v>
                  </c:pt>
                  <c:pt idx="14">
                    <c:v>26.015516814728233</c:v>
                  </c:pt>
                  <c:pt idx="15">
                    <c:v>45.070902045048285</c:v>
                  </c:pt>
                  <c:pt idx="16">
                    <c:v>71.556789483975351</c:v>
                  </c:pt>
                  <c:pt idx="17">
                    <c:v>50.167035911193501</c:v>
                  </c:pt>
                  <c:pt idx="18">
                    <c:v>74.380616276849764</c:v>
                  </c:pt>
                  <c:pt idx="19">
                    <c:v>68.319464478620588</c:v>
                  </c:pt>
                  <c:pt idx="20">
                    <c:v>48.763376779605686</c:v>
                  </c:pt>
                  <c:pt idx="21">
                    <c:v>80.97012368730168</c:v>
                  </c:pt>
                  <c:pt idx="22">
                    <c:v>62.252278890547096</c:v>
                  </c:pt>
                  <c:pt idx="23">
                    <c:v>107.290864824794</c:v>
                  </c:pt>
                  <c:pt idx="24">
                    <c:v>72.034229675688181</c:v>
                  </c:pt>
                  <c:pt idx="25">
                    <c:v>60.303422340270608</c:v>
                  </c:pt>
                  <c:pt idx="26">
                    <c:v>31.241052090184795</c:v>
                  </c:pt>
                  <c:pt idx="27">
                    <c:v>13.484764491707868</c:v>
                  </c:pt>
                  <c:pt idx="28">
                    <c:v>0</c:v>
                  </c:pt>
                  <c:pt idx="29">
                    <c:v>0</c:v>
                  </c:pt>
                  <c:pt idx="30">
                    <c:v>17.886160779900322</c:v>
                  </c:pt>
                  <c:pt idx="31">
                    <c:v>10.549819963528153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PV!$AC$49:$AC$80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('NOS1'!$S$39:$S$46,'NOS1'!$U$39:$U$46,'NOS1'!$T$39:$T$46,'NOS1'!$R$39:$R$46)</c:f>
              <c:numCache>
                <c:formatCode>General</c:formatCode>
                <c:ptCount val="32"/>
                <c:pt idx="0">
                  <c:v>44.757857142857148</c:v>
                </c:pt>
                <c:pt idx="1">
                  <c:v>24.42497619047619</c:v>
                </c:pt>
                <c:pt idx="2">
                  <c:v>9.4675809523809509</c:v>
                </c:pt>
                <c:pt idx="3">
                  <c:v>5.1001428571428571</c:v>
                </c:pt>
                <c:pt idx="4">
                  <c:v>15.213933333333335</c:v>
                </c:pt>
                <c:pt idx="5">
                  <c:v>19.679757142857145</c:v>
                </c:pt>
                <c:pt idx="6">
                  <c:v>42.484114285714284</c:v>
                </c:pt>
                <c:pt idx="7">
                  <c:v>276.56901428571427</c:v>
                </c:pt>
                <c:pt idx="8">
                  <c:v>303.93542857142853</c:v>
                </c:pt>
                <c:pt idx="9">
                  <c:v>224.98939047619047</c:v>
                </c:pt>
                <c:pt idx="10">
                  <c:v>122.77091428571426</c:v>
                </c:pt>
                <c:pt idx="11">
                  <c:v>48.711766666666676</c:v>
                </c:pt>
                <c:pt idx="12">
                  <c:v>83.770985714285715</c:v>
                </c:pt>
                <c:pt idx="13">
                  <c:v>57.00194761904762</c:v>
                </c:pt>
                <c:pt idx="14">
                  <c:v>27.390266666666665</c:v>
                </c:pt>
                <c:pt idx="15">
                  <c:v>52.067890476190463</c:v>
                </c:pt>
                <c:pt idx="16">
                  <c:v>100.84914285714285</c:v>
                </c:pt>
                <c:pt idx="17">
                  <c:v>86.794861904761902</c:v>
                </c:pt>
                <c:pt idx="18">
                  <c:v>75.591423809523818</c:v>
                </c:pt>
                <c:pt idx="19">
                  <c:v>78.133285714285719</c:v>
                </c:pt>
                <c:pt idx="20">
                  <c:v>52.72757142857143</c:v>
                </c:pt>
                <c:pt idx="21">
                  <c:v>106.37445714285714</c:v>
                </c:pt>
                <c:pt idx="22">
                  <c:v>156.50269523809524</c:v>
                </c:pt>
                <c:pt idx="23">
                  <c:v>193.81969999999998</c:v>
                </c:pt>
                <c:pt idx="24">
                  <c:v>195.22737142857144</c:v>
                </c:pt>
                <c:pt idx="25">
                  <c:v>48.640138095238093</c:v>
                </c:pt>
                <c:pt idx="26">
                  <c:v>45.941161904761906</c:v>
                </c:pt>
                <c:pt idx="27">
                  <c:v>5.0967619047619044</c:v>
                </c:pt>
                <c:pt idx="28">
                  <c:v>0</c:v>
                </c:pt>
                <c:pt idx="29">
                  <c:v>0</c:v>
                </c:pt>
                <c:pt idx="30">
                  <c:v>6.7603333333333344</c:v>
                </c:pt>
                <c:pt idx="31">
                  <c:v>3.9874571428571426</c:v>
                </c:pt>
              </c:numCache>
            </c:numRef>
          </c:val>
        </c:ser>
        <c:gapWidth val="0"/>
        <c:overlap val="100"/>
        <c:axId val="95923584"/>
        <c:axId val="95929472"/>
      </c:barChart>
      <c:catAx>
        <c:axId val="95923584"/>
        <c:scaling>
          <c:orientation val="minMax"/>
        </c:scaling>
        <c:axPos val="b"/>
        <c:numFmt formatCode="General" sourceLinked="1"/>
        <c:tickLblPos val="nextTo"/>
        <c:crossAx val="95929472"/>
        <c:crosses val="autoZero"/>
        <c:auto val="1"/>
        <c:lblAlgn val="ctr"/>
        <c:lblOffset val="100"/>
      </c:catAx>
      <c:valAx>
        <c:axId val="9592947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592358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'NOS1'!$N$37:$Q$37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'NOS1'!$AB$39:$AB$46</c:f>
                <c:numCache>
                  <c:formatCode>General</c:formatCode>
                  <c:ptCount val="8"/>
                  <c:pt idx="0">
                    <c:v>174.86085815814866</c:v>
                  </c:pt>
                  <c:pt idx="1">
                    <c:v>125.77200025293548</c:v>
                  </c:pt>
                  <c:pt idx="2">
                    <c:v>162.403159741856</c:v>
                  </c:pt>
                  <c:pt idx="3">
                    <c:v>76.241909637648348</c:v>
                  </c:pt>
                  <c:pt idx="4">
                    <c:v>126.95153999569884</c:v>
                  </c:pt>
                  <c:pt idx="5">
                    <c:v>57.084995712702018</c:v>
                  </c:pt>
                  <c:pt idx="6">
                    <c:v>105.20225772756055</c:v>
                  </c:pt>
                  <c:pt idx="7">
                    <c:v>95.825098921270495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'NOS1'!$Q$39:$Q$46</c:f>
              <c:numCache>
                <c:formatCode>General</c:formatCode>
                <c:ptCount val="8"/>
                <c:pt idx="0">
                  <c:v>684.36657142857132</c:v>
                </c:pt>
                <c:pt idx="1">
                  <c:v>527.03714285714284</c:v>
                </c:pt>
                <c:pt idx="2">
                  <c:v>424.12675714285712</c:v>
                </c:pt>
                <c:pt idx="3">
                  <c:v>205.20177142857145</c:v>
                </c:pt>
                <c:pt idx="4">
                  <c:v>285.20162380952382</c:v>
                </c:pt>
                <c:pt idx="5">
                  <c:v>265.88648095238096</c:v>
                </c:pt>
                <c:pt idx="6">
                  <c:v>242.51782857142857</c:v>
                </c:pt>
                <c:pt idx="7">
                  <c:v>181.45246190476192</c:v>
                </c:pt>
              </c:numCache>
            </c:numRef>
          </c:val>
        </c:ser>
        <c:ser>
          <c:idx val="4"/>
          <c:order val="1"/>
          <c:tx>
            <c:strRef>
              <c:f>'NOS1'!$R$37:$U$37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'NOS1'!$AF$39:$AF$46</c:f>
                <c:numCache>
                  <c:formatCode>General</c:formatCode>
                  <c:ptCount val="8"/>
                  <c:pt idx="0">
                    <c:v>140.40707364378639</c:v>
                  </c:pt>
                  <c:pt idx="1">
                    <c:v>61.426901938509232</c:v>
                  </c:pt>
                  <c:pt idx="2">
                    <c:v>62.304652432991517</c:v>
                  </c:pt>
                  <c:pt idx="3">
                    <c:v>25.408423017013106</c:v>
                  </c:pt>
                  <c:pt idx="4">
                    <c:v>72.216793269968406</c:v>
                  </c:pt>
                  <c:pt idx="5">
                    <c:v>55.673716124836112</c:v>
                  </c:pt>
                  <c:pt idx="6">
                    <c:v>26.015516814728233</c:v>
                  </c:pt>
                  <c:pt idx="7">
                    <c:v>45.070902045048285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'NOS1'!$U$39:$U$46</c:f>
              <c:numCache>
                <c:formatCode>General</c:formatCode>
                <c:ptCount val="8"/>
                <c:pt idx="0">
                  <c:v>303.93542857142853</c:v>
                </c:pt>
                <c:pt idx="1">
                  <c:v>224.98939047619047</c:v>
                </c:pt>
                <c:pt idx="2">
                  <c:v>122.77091428571426</c:v>
                </c:pt>
                <c:pt idx="3">
                  <c:v>48.711766666666676</c:v>
                </c:pt>
                <c:pt idx="4">
                  <c:v>83.770985714285715</c:v>
                </c:pt>
                <c:pt idx="5">
                  <c:v>57.00194761904762</c:v>
                </c:pt>
                <c:pt idx="6">
                  <c:v>27.390266666666665</c:v>
                </c:pt>
                <c:pt idx="7">
                  <c:v>52.067890476190463</c:v>
                </c:pt>
              </c:numCache>
            </c:numRef>
          </c:val>
        </c:ser>
        <c:gapWidth val="0"/>
        <c:overlap val="100"/>
        <c:axId val="95946624"/>
        <c:axId val="95948160"/>
      </c:barChart>
      <c:catAx>
        <c:axId val="95946624"/>
        <c:scaling>
          <c:orientation val="minMax"/>
        </c:scaling>
        <c:axPos val="b"/>
        <c:numFmt formatCode="General" sourceLinked="1"/>
        <c:tickLblPos val="nextTo"/>
        <c:crossAx val="95948160"/>
        <c:crosses val="autoZero"/>
        <c:auto val="1"/>
        <c:lblAlgn val="ctr"/>
        <c:lblOffset val="100"/>
      </c:catAx>
      <c:valAx>
        <c:axId val="95948160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5946624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'NOS1'!$N$37:$Q$37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'NOS1'!$AA$39:$AA$46</c:f>
                <c:numCache>
                  <c:formatCode>General</c:formatCode>
                  <c:ptCount val="8"/>
                  <c:pt idx="0">
                    <c:v>151.94918471694245</c:v>
                  </c:pt>
                  <c:pt idx="1">
                    <c:v>120.27593573274304</c:v>
                  </c:pt>
                  <c:pt idx="2">
                    <c:v>148.50017626117611</c:v>
                  </c:pt>
                  <c:pt idx="3">
                    <c:v>89.037484293750026</c:v>
                  </c:pt>
                  <c:pt idx="4">
                    <c:v>118.68075135247391</c:v>
                  </c:pt>
                  <c:pt idx="5">
                    <c:v>59.528417721217814</c:v>
                  </c:pt>
                  <c:pt idx="6">
                    <c:v>174.70473727795641</c:v>
                  </c:pt>
                  <c:pt idx="7">
                    <c:v>214.6824774676812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'NOS1'!$P$39:$P$46</c:f>
              <c:numCache>
                <c:formatCode>General</c:formatCode>
                <c:ptCount val="8"/>
                <c:pt idx="0">
                  <c:v>247.97536190476194</c:v>
                </c:pt>
                <c:pt idx="1">
                  <c:v>210.28057619047618</c:v>
                </c:pt>
                <c:pt idx="2">
                  <c:v>217.74936666666667</c:v>
                </c:pt>
                <c:pt idx="3">
                  <c:v>222.61442857142856</c:v>
                </c:pt>
                <c:pt idx="4">
                  <c:v>182.85988571428572</c:v>
                </c:pt>
                <c:pt idx="5">
                  <c:v>224.71491904761902</c:v>
                </c:pt>
                <c:pt idx="6">
                  <c:v>446.30809523809529</c:v>
                </c:pt>
                <c:pt idx="7">
                  <c:v>519.67452380952375</c:v>
                </c:pt>
              </c:numCache>
            </c:numRef>
          </c:val>
        </c:ser>
        <c:ser>
          <c:idx val="4"/>
          <c:order val="1"/>
          <c:tx>
            <c:strRef>
              <c:f>'NOS1'!$R$37:$U$37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'NOS1'!$AE$39:$AE$46</c:f>
                <c:numCache>
                  <c:formatCode>General</c:formatCode>
                  <c:ptCount val="8"/>
                  <c:pt idx="0">
                    <c:v>71.556789483975351</c:v>
                  </c:pt>
                  <c:pt idx="1">
                    <c:v>50.167035911193501</c:v>
                  </c:pt>
                  <c:pt idx="2">
                    <c:v>74.380616276849764</c:v>
                  </c:pt>
                  <c:pt idx="3">
                    <c:v>68.319464478620588</c:v>
                  </c:pt>
                  <c:pt idx="4">
                    <c:v>48.763376779605686</c:v>
                  </c:pt>
                  <c:pt idx="5">
                    <c:v>80.97012368730168</c:v>
                  </c:pt>
                  <c:pt idx="6">
                    <c:v>62.252278890547096</c:v>
                  </c:pt>
                  <c:pt idx="7">
                    <c:v>107.290864824794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'NOS1'!$T$39:$T$46</c:f>
              <c:numCache>
                <c:formatCode>General</c:formatCode>
                <c:ptCount val="8"/>
                <c:pt idx="0">
                  <c:v>100.84914285714285</c:v>
                </c:pt>
                <c:pt idx="1">
                  <c:v>86.794861904761902</c:v>
                </c:pt>
                <c:pt idx="2">
                  <c:v>75.591423809523818</c:v>
                </c:pt>
                <c:pt idx="3">
                  <c:v>78.133285714285719</c:v>
                </c:pt>
                <c:pt idx="4">
                  <c:v>52.72757142857143</c:v>
                </c:pt>
                <c:pt idx="5">
                  <c:v>106.37445714285714</c:v>
                </c:pt>
                <c:pt idx="6">
                  <c:v>156.50269523809524</c:v>
                </c:pt>
                <c:pt idx="7">
                  <c:v>193.81969999999998</c:v>
                </c:pt>
              </c:numCache>
            </c:numRef>
          </c:val>
        </c:ser>
        <c:gapWidth val="0"/>
        <c:overlap val="100"/>
        <c:axId val="96002048"/>
        <c:axId val="96003584"/>
      </c:barChart>
      <c:catAx>
        <c:axId val="96002048"/>
        <c:scaling>
          <c:orientation val="minMax"/>
        </c:scaling>
        <c:axPos val="b"/>
        <c:numFmt formatCode="General" sourceLinked="1"/>
        <c:tickLblPos val="nextTo"/>
        <c:crossAx val="96003584"/>
        <c:crosses val="autoZero"/>
        <c:auto val="1"/>
        <c:lblAlgn val="ctr"/>
        <c:lblOffset val="100"/>
      </c:catAx>
      <c:valAx>
        <c:axId val="96003584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002048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'NOS1'!$N$37:$Q$37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'NOS1'!$Y$39:$Y$46</c:f>
                <c:numCache>
                  <c:formatCode>General</c:formatCode>
                  <c:ptCount val="8"/>
                  <c:pt idx="0">
                    <c:v>176.78933865781838</c:v>
                  </c:pt>
                  <c:pt idx="1">
                    <c:v>88.323723084132354</c:v>
                  </c:pt>
                  <c:pt idx="2">
                    <c:v>54.847453392918908</c:v>
                  </c:pt>
                  <c:pt idx="3">
                    <c:v>42.287143816332978</c:v>
                  </c:pt>
                  <c:pt idx="4">
                    <c:v>68.888151030371176</c:v>
                  </c:pt>
                  <c:pt idx="5">
                    <c:v>31.685398815862563</c:v>
                  </c:pt>
                  <c:pt idx="6">
                    <c:v>45.534115657914207</c:v>
                  </c:pt>
                  <c:pt idx="7">
                    <c:v>31.366376256134981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'NOS1'!$N$39:$N$46</c:f>
              <c:numCache>
                <c:formatCode>General</c:formatCode>
                <c:ptCount val="8"/>
                <c:pt idx="0">
                  <c:v>442.4921904761905</c:v>
                </c:pt>
                <c:pt idx="1">
                  <c:v>198.68175714285712</c:v>
                </c:pt>
                <c:pt idx="2">
                  <c:v>76.879042857142863</c:v>
                </c:pt>
                <c:pt idx="3">
                  <c:v>38.852823809523812</c:v>
                </c:pt>
                <c:pt idx="4">
                  <c:v>44.913257142857141</c:v>
                </c:pt>
                <c:pt idx="5">
                  <c:v>28.092909523809528</c:v>
                </c:pt>
                <c:pt idx="6">
                  <c:v>53.536495238095227</c:v>
                </c:pt>
                <c:pt idx="7">
                  <c:v>53.386114285714285</c:v>
                </c:pt>
              </c:numCache>
            </c:numRef>
          </c:val>
        </c:ser>
        <c:ser>
          <c:idx val="4"/>
          <c:order val="1"/>
          <c:tx>
            <c:strRef>
              <c:f>'NOS1'!$R$37:$U$37</c:f>
              <c:strCache>
                <c:ptCount val="1"/>
                <c:pt idx="0">
                  <c:v>NOS1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'NOS1'!$AC$39:$AC$46</c:f>
                <c:numCache>
                  <c:formatCode>General</c:formatCode>
                  <c:ptCount val="8"/>
                  <c:pt idx="0">
                    <c:v>72.034229675688181</c:v>
                  </c:pt>
                  <c:pt idx="1">
                    <c:v>60.303422340270608</c:v>
                  </c:pt>
                  <c:pt idx="2">
                    <c:v>31.241052090184795</c:v>
                  </c:pt>
                  <c:pt idx="3">
                    <c:v>13.484764491707868</c:v>
                  </c:pt>
                  <c:pt idx="4">
                    <c:v>0</c:v>
                  </c:pt>
                  <c:pt idx="5">
                    <c:v>0</c:v>
                  </c:pt>
                  <c:pt idx="6">
                    <c:v>17.886160779900322</c:v>
                  </c:pt>
                  <c:pt idx="7">
                    <c:v>10.549819963528153</c:v>
                  </c:pt>
                </c:numCache>
              </c:numRef>
            </c:plus>
            <c:minus>
              <c:numRef>
                <c:f>'NOS1'!$K$61</c:f>
                <c:numCache>
                  <c:formatCode>General</c:formatCode>
                  <c:ptCount val="1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'NOS1'!$R$39:$R$46</c:f>
              <c:numCache>
                <c:formatCode>General</c:formatCode>
                <c:ptCount val="8"/>
                <c:pt idx="0">
                  <c:v>195.22737142857144</c:v>
                </c:pt>
                <c:pt idx="1">
                  <c:v>48.640138095238093</c:v>
                </c:pt>
                <c:pt idx="2">
                  <c:v>45.941161904761906</c:v>
                </c:pt>
                <c:pt idx="3">
                  <c:v>5.0967619047619044</c:v>
                </c:pt>
                <c:pt idx="4">
                  <c:v>0</c:v>
                </c:pt>
                <c:pt idx="5">
                  <c:v>0</c:v>
                </c:pt>
                <c:pt idx="6">
                  <c:v>6.7603333333333344</c:v>
                </c:pt>
                <c:pt idx="7">
                  <c:v>3.9874571428571426</c:v>
                </c:pt>
              </c:numCache>
            </c:numRef>
          </c:val>
        </c:ser>
        <c:gapWidth val="0"/>
        <c:overlap val="100"/>
        <c:axId val="96032640"/>
        <c:axId val="96034176"/>
      </c:barChart>
      <c:catAx>
        <c:axId val="96032640"/>
        <c:scaling>
          <c:orientation val="minMax"/>
        </c:scaling>
        <c:axPos val="b"/>
        <c:numFmt formatCode="General" sourceLinked="1"/>
        <c:tickLblPos val="nextTo"/>
        <c:crossAx val="96034176"/>
        <c:crosses val="autoZero"/>
        <c:auto val="1"/>
        <c:lblAlgn val="ctr"/>
        <c:lblOffset val="100"/>
      </c:catAx>
      <c:valAx>
        <c:axId val="96034176"/>
        <c:scaling>
          <c:orientation val="minMax"/>
          <c:max val="10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032640"/>
        <c:crosses val="autoZero"/>
        <c:crossBetween val="between"/>
        <c:majorUnit val="500"/>
        <c:minorUnit val="20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'CR %'!$P$3:$P$6</c:f>
              <c:strCache>
                <c:ptCount val="4"/>
                <c:pt idx="0">
                  <c:v>rostral hilus</c:v>
                </c:pt>
                <c:pt idx="1">
                  <c:v>median hilus</c:v>
                </c:pt>
                <c:pt idx="2">
                  <c:v>caudal hilus</c:v>
                </c:pt>
                <c:pt idx="3">
                  <c:v>global hilus</c:v>
                </c:pt>
              </c:strCache>
            </c:strRef>
          </c:cat>
          <c:val>
            <c:numRef>
              <c:f>'CR %'!$Q$3:$Q$6</c:f>
              <c:numCache>
                <c:formatCode>General</c:formatCode>
                <c:ptCount val="4"/>
                <c:pt idx="0">
                  <c:v>5.6000000000000005</c:v>
                </c:pt>
                <c:pt idx="1">
                  <c:v>4.3360433604336039</c:v>
                </c:pt>
                <c:pt idx="2">
                  <c:v>3.8283828382838281</c:v>
                </c:pt>
                <c:pt idx="3">
                  <c:v>4.5881420662391443</c:v>
                </c:pt>
              </c:numCache>
            </c:numRef>
          </c:val>
        </c:ser>
        <c:axId val="96160384"/>
        <c:axId val="96166272"/>
      </c:barChart>
      <c:catAx>
        <c:axId val="96160384"/>
        <c:scaling>
          <c:orientation val="minMax"/>
        </c:scaling>
        <c:axPos val="b"/>
        <c:tickLblPos val="nextTo"/>
        <c:crossAx val="96166272"/>
        <c:crosses val="autoZero"/>
        <c:auto val="1"/>
        <c:lblAlgn val="ctr"/>
        <c:lblOffset val="100"/>
      </c:catAx>
      <c:valAx>
        <c:axId val="96166272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9616038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caudal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CR!$AC$3:$AC$10</c:f>
                <c:numCache>
                  <c:formatCode>General</c:formatCode>
                  <c:ptCount val="8"/>
                  <c:pt idx="0">
                    <c:v>60.188429747775082</c:v>
                  </c:pt>
                  <c:pt idx="1">
                    <c:v>47.836836034988686</c:v>
                  </c:pt>
                  <c:pt idx="2">
                    <c:v>37.401583232799119</c:v>
                  </c:pt>
                  <c:pt idx="3">
                    <c:v>30.188726195149645</c:v>
                  </c:pt>
                  <c:pt idx="4">
                    <c:v>23.097337274657566</c:v>
                  </c:pt>
                  <c:pt idx="5">
                    <c:v>27.271315217534102</c:v>
                  </c:pt>
                  <c:pt idx="6">
                    <c:v>192.31781777542642</c:v>
                  </c:pt>
                  <c:pt idx="7">
                    <c:v>302.20063661979697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CR!$P$3:$P$10</c:f>
              <c:numCache>
                <c:formatCode>General</c:formatCode>
                <c:ptCount val="8"/>
                <c:pt idx="0">
                  <c:v>106.74305</c:v>
                </c:pt>
                <c:pt idx="1">
                  <c:v>57.156512499999998</c:v>
                </c:pt>
                <c:pt idx="2">
                  <c:v>32.18685</c:v>
                </c:pt>
                <c:pt idx="3">
                  <c:v>32.8812</c:v>
                </c:pt>
                <c:pt idx="4">
                  <c:v>12.449425</c:v>
                </c:pt>
                <c:pt idx="5">
                  <c:v>19.7308375</c:v>
                </c:pt>
                <c:pt idx="6">
                  <c:v>241.67682500000001</c:v>
                </c:pt>
                <c:pt idx="7">
                  <c:v>724.37637500000005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076928"/>
        <c:axId val="96078464"/>
      </c:barChart>
      <c:catAx>
        <c:axId val="96076928"/>
        <c:scaling>
          <c:orientation val="minMax"/>
        </c:scaling>
        <c:axPos val="b"/>
        <c:numFmt formatCode="General" sourceLinked="1"/>
        <c:tickLblPos val="nextTo"/>
        <c:crossAx val="96078464"/>
        <c:crosses val="autoZero"/>
        <c:auto val="1"/>
        <c:lblAlgn val="ctr"/>
        <c:lblOffset val="100"/>
      </c:catAx>
      <c:valAx>
        <c:axId val="96078464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607692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caudal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errBars>
            <c:errBarType val="plus"/>
            <c:errValType val="cust"/>
            <c:plus>
              <c:numRef>
                <c:f>(CR!$AC$3:$AC$10,CR!$AE$3:$AE$10,CR!$AD$3:$AD$10,CR!$AB$3:$AB$10)</c:f>
                <c:numCache>
                  <c:formatCode>General</c:formatCode>
                  <c:ptCount val="32"/>
                  <c:pt idx="0">
                    <c:v>60.188429747775082</c:v>
                  </c:pt>
                  <c:pt idx="1">
                    <c:v>47.836836034988686</c:v>
                  </c:pt>
                  <c:pt idx="2">
                    <c:v>37.401583232799119</c:v>
                  </c:pt>
                  <c:pt idx="3">
                    <c:v>30.188726195149645</c:v>
                  </c:pt>
                  <c:pt idx="4">
                    <c:v>23.097337274657566</c:v>
                  </c:pt>
                  <c:pt idx="5">
                    <c:v>27.271315217534102</c:v>
                  </c:pt>
                  <c:pt idx="6">
                    <c:v>192.31781777542642</c:v>
                  </c:pt>
                  <c:pt idx="7">
                    <c:v>302.20063661979697</c:v>
                  </c:pt>
                  <c:pt idx="8">
                    <c:v>236.95733476544393</c:v>
                  </c:pt>
                  <c:pt idx="9">
                    <c:v>120.08119587528806</c:v>
                  </c:pt>
                  <c:pt idx="10">
                    <c:v>99.618794084535921</c:v>
                  </c:pt>
                  <c:pt idx="11">
                    <c:v>108.20891858939223</c:v>
                  </c:pt>
                  <c:pt idx="12">
                    <c:v>165.30710761553561</c:v>
                  </c:pt>
                  <c:pt idx="13">
                    <c:v>133.22390881352172</c:v>
                  </c:pt>
                  <c:pt idx="14">
                    <c:v>133.05349896591008</c:v>
                  </c:pt>
                  <c:pt idx="15">
                    <c:v>158.5054836211736</c:v>
                  </c:pt>
                  <c:pt idx="16">
                    <c:v>168.65149684773658</c:v>
                  </c:pt>
                  <c:pt idx="17">
                    <c:v>141.91063750487419</c:v>
                  </c:pt>
                  <c:pt idx="18">
                    <c:v>117.09944508804708</c:v>
                  </c:pt>
                  <c:pt idx="19">
                    <c:v>193.30980995506195</c:v>
                  </c:pt>
                  <c:pt idx="20">
                    <c:v>121.97817195626213</c:v>
                  </c:pt>
                  <c:pt idx="21">
                    <c:v>109.53606137934679</c:v>
                  </c:pt>
                  <c:pt idx="22">
                    <c:v>118.49750004393692</c:v>
                  </c:pt>
                  <c:pt idx="23">
                    <c:v>122.9295156954789</c:v>
                  </c:pt>
                  <c:pt idx="24">
                    <c:v>97.892447689142131</c:v>
                  </c:pt>
                  <c:pt idx="25">
                    <c:v>90.479219954603806</c:v>
                  </c:pt>
                  <c:pt idx="26">
                    <c:v>29.389418411199827</c:v>
                  </c:pt>
                  <c:pt idx="27">
                    <c:v>37.434681700835355</c:v>
                  </c:pt>
                  <c:pt idx="28">
                    <c:v>0</c:v>
                  </c:pt>
                  <c:pt idx="29">
                    <c:v>38.984245947305425</c:v>
                  </c:pt>
                  <c:pt idx="30">
                    <c:v>44.75902889479395</c:v>
                  </c:pt>
                  <c:pt idx="31">
                    <c:v>65.18914163850998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(CR!$P$3:$P$10,CR!$R$3:$R$10,CR!$Q$3:$Q$10,CR!$O$3:$O$10)</c:f>
              <c:numCache>
                <c:formatCode>General</c:formatCode>
                <c:ptCount val="32"/>
                <c:pt idx="0">
                  <c:v>106.74305</c:v>
                </c:pt>
                <c:pt idx="1">
                  <c:v>57.156512499999998</c:v>
                </c:pt>
                <c:pt idx="2">
                  <c:v>32.18685</c:v>
                </c:pt>
                <c:pt idx="3">
                  <c:v>32.8812</c:v>
                </c:pt>
                <c:pt idx="4">
                  <c:v>12.449425</c:v>
                </c:pt>
                <c:pt idx="5">
                  <c:v>19.7308375</c:v>
                </c:pt>
                <c:pt idx="6">
                  <c:v>241.67682500000001</c:v>
                </c:pt>
                <c:pt idx="7">
                  <c:v>724.37637500000005</c:v>
                </c:pt>
                <c:pt idx="8">
                  <c:v>1082.9795000000001</c:v>
                </c:pt>
                <c:pt idx="9">
                  <c:v>453.955375</c:v>
                </c:pt>
                <c:pt idx="10">
                  <c:v>394.39249999999998</c:v>
                </c:pt>
                <c:pt idx="11">
                  <c:v>409.79150000000004</c:v>
                </c:pt>
                <c:pt idx="12">
                  <c:v>331.42325</c:v>
                </c:pt>
                <c:pt idx="13">
                  <c:v>313.29487500000005</c:v>
                </c:pt>
                <c:pt idx="14">
                  <c:v>337.93324999999999</c:v>
                </c:pt>
                <c:pt idx="15">
                  <c:v>327.85662500000001</c:v>
                </c:pt>
                <c:pt idx="16">
                  <c:v>319.03787500000004</c:v>
                </c:pt>
                <c:pt idx="17">
                  <c:v>238.82383750000002</c:v>
                </c:pt>
                <c:pt idx="18">
                  <c:v>301.02525000000003</c:v>
                </c:pt>
                <c:pt idx="19">
                  <c:v>286.60102499999999</c:v>
                </c:pt>
                <c:pt idx="20">
                  <c:v>252.82104999999999</c:v>
                </c:pt>
                <c:pt idx="21">
                  <c:v>266.93074999999999</c:v>
                </c:pt>
                <c:pt idx="22">
                  <c:v>284.89570000000003</c:v>
                </c:pt>
                <c:pt idx="23">
                  <c:v>613.77437499999996</c:v>
                </c:pt>
                <c:pt idx="24">
                  <c:v>341.03750000000002</c:v>
                </c:pt>
                <c:pt idx="25">
                  <c:v>107.69217499999999</c:v>
                </c:pt>
                <c:pt idx="26">
                  <c:v>15.8721</c:v>
                </c:pt>
                <c:pt idx="27">
                  <c:v>26.779400000000003</c:v>
                </c:pt>
                <c:pt idx="28">
                  <c:v>0</c:v>
                </c:pt>
                <c:pt idx="29">
                  <c:v>27.931199999999997</c:v>
                </c:pt>
                <c:pt idx="30">
                  <c:v>21.827024999999999</c:v>
                </c:pt>
                <c:pt idx="31">
                  <c:v>77.766149999999996</c:v>
                </c:pt>
              </c:numCache>
            </c:numRef>
          </c:val>
        </c:ser>
        <c:ser>
          <c:idx val="4"/>
          <c:order val="1"/>
          <c:tx>
            <c:strRef>
              <c:f>CR!$S$1</c:f>
              <c:strCache>
                <c:ptCount val="1"/>
                <c:pt idx="0">
                  <c:v>CR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(CR!$W$3:$W$10,CR!$AG$3:$AG$10,CR!$AF$3:$AF$10,CR!$X$3:$X$10)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75.899539979764185</c:v>
                  </c:pt>
                  <c:pt idx="9">
                    <c:v>174.14365761347722</c:v>
                  </c:pt>
                  <c:pt idx="10">
                    <c:v>213.94510916951012</c:v>
                  </c:pt>
                  <c:pt idx="11">
                    <c:v>321.69228838238632</c:v>
                  </c:pt>
                  <c:pt idx="12">
                    <c:v>206.00210518129421</c:v>
                  </c:pt>
                  <c:pt idx="13">
                    <c:v>287.44019226415975</c:v>
                  </c:pt>
                  <c:pt idx="14">
                    <c:v>219.27575877208005</c:v>
                  </c:pt>
                  <c:pt idx="15">
                    <c:v>267.70811846526846</c:v>
                  </c:pt>
                  <c:pt idx="16">
                    <c:v>110.70052808494502</c:v>
                  </c:pt>
                  <c:pt idx="17">
                    <c:v>191.13006935648366</c:v>
                  </c:pt>
                  <c:pt idx="18">
                    <c:v>119.54062837737264</c:v>
                  </c:pt>
                  <c:pt idx="19">
                    <c:v>167.61508630662433</c:v>
                  </c:pt>
                  <c:pt idx="20">
                    <c:v>102.13368257621886</c:v>
                  </c:pt>
                  <c:pt idx="21">
                    <c:v>101.59244865348363</c:v>
                  </c:pt>
                  <c:pt idx="22">
                    <c:v>129.64469706849613</c:v>
                  </c:pt>
                  <c:pt idx="23">
                    <c:v>92.301939435234615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(CR!$W$3:$W$10,CR!$T$3:$T$10,CR!$S$3:$S$10,CR!$X$3:$X$10)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65.389337499999996</c:v>
                </c:pt>
                <c:pt idx="9">
                  <c:v>223.90925000000001</c:v>
                </c:pt>
                <c:pt idx="10">
                  <c:v>483.87687499999993</c:v>
                </c:pt>
                <c:pt idx="11">
                  <c:v>533.03512499999999</c:v>
                </c:pt>
                <c:pt idx="12">
                  <c:v>370.03062500000004</c:v>
                </c:pt>
                <c:pt idx="13">
                  <c:v>361.89250000000004</c:v>
                </c:pt>
                <c:pt idx="14">
                  <c:v>348.22825</c:v>
                </c:pt>
                <c:pt idx="15">
                  <c:v>383.70875000000001</c:v>
                </c:pt>
                <c:pt idx="16">
                  <c:v>250.55200000000002</c:v>
                </c:pt>
                <c:pt idx="17">
                  <c:v>400.51625000000001</c:v>
                </c:pt>
                <c:pt idx="18">
                  <c:v>332.61050000000006</c:v>
                </c:pt>
                <c:pt idx="19">
                  <c:v>296.11020000000002</c:v>
                </c:pt>
                <c:pt idx="20">
                  <c:v>219.5946625</c:v>
                </c:pt>
                <c:pt idx="21">
                  <c:v>309.52937500000002</c:v>
                </c:pt>
                <c:pt idx="22">
                  <c:v>257.51762500000001</c:v>
                </c:pt>
                <c:pt idx="23">
                  <c:v>96.040599999999998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2"/>
          <c:tx>
            <c:strRef>
              <c:f>CR!$U$1</c:f>
              <c:strCache>
                <c:ptCount val="1"/>
                <c:pt idx="0">
                  <c:v>GAD/CR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plus"/>
            <c:errValType val="cust"/>
            <c:plus>
              <c:numRef>
                <c:f>(CR!$W$3:$W$10,CR!$AI$3:$AI$10,CR!$AH$3:$AH$10,CR!$X$3:$X$10)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24.237485810599246</c:v>
                  </c:pt>
                  <c:pt idx="9">
                    <c:v>16.931235720023508</c:v>
                  </c:pt>
                  <c:pt idx="10">
                    <c:v>15.504203168259464</c:v>
                  </c:pt>
                  <c:pt idx="11">
                    <c:v>23.942550783942519</c:v>
                  </c:pt>
                  <c:pt idx="12">
                    <c:v>31.175397396948551</c:v>
                  </c:pt>
                  <c:pt idx="13">
                    <c:v>26.992535149308715</c:v>
                  </c:pt>
                  <c:pt idx="14">
                    <c:v>12.646429768186223</c:v>
                  </c:pt>
                  <c:pt idx="15">
                    <c:v>27.807275586771649</c:v>
                  </c:pt>
                  <c:pt idx="16">
                    <c:v>0</c:v>
                  </c:pt>
                  <c:pt idx="17">
                    <c:v>23.357717215848293</c:v>
                  </c:pt>
                  <c:pt idx="18">
                    <c:v>32.688834313719745</c:v>
                  </c:pt>
                  <c:pt idx="19">
                    <c:v>27.439384709961153</c:v>
                  </c:pt>
                  <c:pt idx="20">
                    <c:v>31.649864727895874</c:v>
                  </c:pt>
                  <c:pt idx="21">
                    <c:v>29.23296960006617</c:v>
                  </c:pt>
                  <c:pt idx="22">
                    <c:v>29.883212734278473</c:v>
                  </c:pt>
                  <c:pt idx="23">
                    <c:v>25.900530443158189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chemeClr val="tx1"/>
                </a:solidFill>
              </a:ln>
            </c:spPr>
          </c:errBars>
          <c:cat>
            <c:numRef>
              <c:f>CR!$W$49:$W$80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(CR!$W$3:$W$10,CR!$V$3:$V$10,CR!$U$3:$U$10,CR!$X$3:$X$10)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28.123750000000001</c:v>
                </c:pt>
                <c:pt idx="9">
                  <c:v>15.373150000000001</c:v>
                </c:pt>
                <c:pt idx="10">
                  <c:v>13.325566666666665</c:v>
                </c:pt>
                <c:pt idx="11">
                  <c:v>12.886783333333334</c:v>
                </c:pt>
                <c:pt idx="12">
                  <c:v>20.123583333333332</c:v>
                </c:pt>
                <c:pt idx="13">
                  <c:v>19.583866666666665</c:v>
                </c:pt>
                <c:pt idx="14">
                  <c:v>5.1628833333333333</c:v>
                </c:pt>
                <c:pt idx="15">
                  <c:v>23.698333333333334</c:v>
                </c:pt>
                <c:pt idx="16">
                  <c:v>0</c:v>
                </c:pt>
                <c:pt idx="17">
                  <c:v>16.639212500000003</c:v>
                </c:pt>
                <c:pt idx="18">
                  <c:v>21.683587500000002</c:v>
                </c:pt>
                <c:pt idx="19">
                  <c:v>9.7012874999999994</c:v>
                </c:pt>
                <c:pt idx="20">
                  <c:v>16.713662500000002</c:v>
                </c:pt>
                <c:pt idx="21">
                  <c:v>14.1086875</c:v>
                </c:pt>
                <c:pt idx="22">
                  <c:v>20.909025</c:v>
                </c:pt>
                <c:pt idx="23">
                  <c:v>13.558737499999999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gapWidth val="0"/>
        <c:overlap val="100"/>
        <c:axId val="96535296"/>
        <c:axId val="96536832"/>
      </c:barChart>
      <c:catAx>
        <c:axId val="96535296"/>
        <c:scaling>
          <c:orientation val="minMax"/>
        </c:scaling>
        <c:axPos val="b"/>
        <c:numFmt formatCode="General" sourceLinked="1"/>
        <c:tickLblPos val="nextTo"/>
        <c:crossAx val="96536832"/>
        <c:crosses val="autoZero"/>
        <c:auto val="1"/>
        <c:lblAlgn val="ctr"/>
        <c:lblOffset val="100"/>
      </c:catAx>
      <c:valAx>
        <c:axId val="96536832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tickLblPos val="nextTo"/>
        <c:crossAx val="96535296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CR!$AD$3:$AD$10</c:f>
                <c:numCache>
                  <c:formatCode>General</c:formatCode>
                  <c:ptCount val="8"/>
                  <c:pt idx="0">
                    <c:v>168.65149684773658</c:v>
                  </c:pt>
                  <c:pt idx="1">
                    <c:v>141.91063750487419</c:v>
                  </c:pt>
                  <c:pt idx="2">
                    <c:v>117.09944508804708</c:v>
                  </c:pt>
                  <c:pt idx="3">
                    <c:v>193.30980995506195</c:v>
                  </c:pt>
                  <c:pt idx="4">
                    <c:v>121.97817195626213</c:v>
                  </c:pt>
                  <c:pt idx="5">
                    <c:v>109.53606137934679</c:v>
                  </c:pt>
                  <c:pt idx="6">
                    <c:v>118.49750004393692</c:v>
                  </c:pt>
                  <c:pt idx="7">
                    <c:v>122.9295156954789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CR!$Q$3:$Q$10</c:f>
              <c:numCache>
                <c:formatCode>General</c:formatCode>
                <c:ptCount val="8"/>
                <c:pt idx="0">
                  <c:v>319.03787500000004</c:v>
                </c:pt>
                <c:pt idx="1">
                  <c:v>238.82383750000002</c:v>
                </c:pt>
                <c:pt idx="2">
                  <c:v>301.02525000000003</c:v>
                </c:pt>
                <c:pt idx="3">
                  <c:v>286.60102499999999</c:v>
                </c:pt>
                <c:pt idx="4">
                  <c:v>252.82104999999999</c:v>
                </c:pt>
                <c:pt idx="5">
                  <c:v>266.93074999999999</c:v>
                </c:pt>
                <c:pt idx="6">
                  <c:v>284.89570000000003</c:v>
                </c:pt>
                <c:pt idx="7">
                  <c:v>613.77437499999996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CR!$AF$3:$AF$10</c:f>
                <c:numCache>
                  <c:formatCode>General</c:formatCode>
                  <c:ptCount val="8"/>
                  <c:pt idx="0">
                    <c:v>110.70052808494502</c:v>
                  </c:pt>
                  <c:pt idx="1">
                    <c:v>191.13006935648366</c:v>
                  </c:pt>
                  <c:pt idx="2">
                    <c:v>119.54062837737264</c:v>
                  </c:pt>
                  <c:pt idx="3">
                    <c:v>167.61508630662433</c:v>
                  </c:pt>
                  <c:pt idx="4">
                    <c:v>102.13368257621886</c:v>
                  </c:pt>
                  <c:pt idx="5">
                    <c:v>101.59244865348363</c:v>
                  </c:pt>
                  <c:pt idx="6">
                    <c:v>129.64469706849613</c:v>
                  </c:pt>
                  <c:pt idx="7">
                    <c:v>92.301939435234615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CR!$S$3:$S$10</c:f>
              <c:numCache>
                <c:formatCode>General</c:formatCode>
                <c:ptCount val="8"/>
                <c:pt idx="0">
                  <c:v>250.55200000000002</c:v>
                </c:pt>
                <c:pt idx="1">
                  <c:v>400.51625000000001</c:v>
                </c:pt>
                <c:pt idx="2">
                  <c:v>332.61050000000006</c:v>
                </c:pt>
                <c:pt idx="3">
                  <c:v>296.11020000000002</c:v>
                </c:pt>
                <c:pt idx="4">
                  <c:v>219.5946625</c:v>
                </c:pt>
                <c:pt idx="5">
                  <c:v>309.52937500000002</c:v>
                </c:pt>
                <c:pt idx="6">
                  <c:v>257.51762500000001</c:v>
                </c:pt>
                <c:pt idx="7">
                  <c:v>96.040599999999998</c:v>
                </c:pt>
              </c:numCache>
            </c:numRef>
          </c:val>
        </c:ser>
        <c:ser>
          <c:idx val="1"/>
          <c:order val="2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plus"/>
            <c:errValType val="cust"/>
            <c:plus>
              <c:numRef>
                <c:f>CR!$AH$3:$AH$10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23.357717215848293</c:v>
                  </c:pt>
                  <c:pt idx="2">
                    <c:v>32.688834313719745</c:v>
                  </c:pt>
                  <c:pt idx="3">
                    <c:v>27.439384709961153</c:v>
                  </c:pt>
                  <c:pt idx="4">
                    <c:v>31.649864727895874</c:v>
                  </c:pt>
                  <c:pt idx="5">
                    <c:v>29.23296960006617</c:v>
                  </c:pt>
                  <c:pt idx="6">
                    <c:v>29.883212734278473</c:v>
                  </c:pt>
                  <c:pt idx="7">
                    <c:v>25.900530443158189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CR!$U$3:$U$10</c:f>
              <c:numCache>
                <c:formatCode>General</c:formatCode>
                <c:ptCount val="8"/>
                <c:pt idx="0">
                  <c:v>0</c:v>
                </c:pt>
                <c:pt idx="1">
                  <c:v>16.639212500000003</c:v>
                </c:pt>
                <c:pt idx="2">
                  <c:v>21.683587500000002</c:v>
                </c:pt>
                <c:pt idx="3">
                  <c:v>9.7012874999999994</c:v>
                </c:pt>
                <c:pt idx="4">
                  <c:v>16.713662500000002</c:v>
                </c:pt>
                <c:pt idx="5">
                  <c:v>14.1086875</c:v>
                </c:pt>
                <c:pt idx="6">
                  <c:v>20.909025</c:v>
                </c:pt>
                <c:pt idx="7">
                  <c:v>13.558737499999999</c:v>
                </c:pt>
              </c:numCache>
            </c:numRef>
          </c:val>
        </c:ser>
        <c:gapWidth val="0"/>
        <c:overlap val="100"/>
        <c:axId val="96579968"/>
        <c:axId val="96581504"/>
      </c:barChart>
      <c:catAx>
        <c:axId val="96579968"/>
        <c:scaling>
          <c:orientation val="minMax"/>
        </c:scaling>
        <c:axPos val="b"/>
        <c:numFmt formatCode="General" sourceLinked="1"/>
        <c:tickLblPos val="nextTo"/>
        <c:crossAx val="96581504"/>
        <c:crosses val="autoZero"/>
        <c:auto val="1"/>
        <c:lblAlgn val="ctr"/>
        <c:lblOffset val="100"/>
      </c:catAx>
      <c:valAx>
        <c:axId val="96581504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57996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CR!$AB$3:$AB$10</c:f>
                <c:numCache>
                  <c:formatCode>General</c:formatCode>
                  <c:ptCount val="8"/>
                  <c:pt idx="0">
                    <c:v>97.892447689142131</c:v>
                  </c:pt>
                  <c:pt idx="1">
                    <c:v>90.479219954603806</c:v>
                  </c:pt>
                  <c:pt idx="2">
                    <c:v>29.389418411199827</c:v>
                  </c:pt>
                  <c:pt idx="3">
                    <c:v>37.434681700835355</c:v>
                  </c:pt>
                  <c:pt idx="4">
                    <c:v>0</c:v>
                  </c:pt>
                  <c:pt idx="5">
                    <c:v>38.984245947305425</c:v>
                  </c:pt>
                  <c:pt idx="6">
                    <c:v>44.75902889479395</c:v>
                  </c:pt>
                  <c:pt idx="7">
                    <c:v>65.18914163850998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CR!$O$3:$O$10</c:f>
              <c:numCache>
                <c:formatCode>General</c:formatCode>
                <c:ptCount val="8"/>
                <c:pt idx="0">
                  <c:v>341.03750000000002</c:v>
                </c:pt>
                <c:pt idx="1">
                  <c:v>107.69217499999999</c:v>
                </c:pt>
                <c:pt idx="2">
                  <c:v>15.8721</c:v>
                </c:pt>
                <c:pt idx="3">
                  <c:v>26.779400000000003</c:v>
                </c:pt>
                <c:pt idx="4">
                  <c:v>0</c:v>
                </c:pt>
                <c:pt idx="5">
                  <c:v>27.931199999999997</c:v>
                </c:pt>
                <c:pt idx="6">
                  <c:v>21.827024999999999</c:v>
                </c:pt>
                <c:pt idx="7">
                  <c:v>77.766149999999996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606464"/>
        <c:axId val="96624640"/>
      </c:barChart>
      <c:catAx>
        <c:axId val="96606464"/>
        <c:scaling>
          <c:orientation val="minMax"/>
        </c:scaling>
        <c:axPos val="b"/>
        <c:numFmt formatCode="General" sourceLinked="1"/>
        <c:tickLblPos val="nextTo"/>
        <c:crossAx val="96624640"/>
        <c:crosses val="autoZero"/>
        <c:auto val="1"/>
        <c:lblAlgn val="ctr"/>
        <c:lblOffset val="100"/>
      </c:catAx>
      <c:valAx>
        <c:axId val="96624640"/>
        <c:scaling>
          <c:orientation val="minMax"/>
          <c:max val="1400"/>
        </c:scaling>
        <c:delete val="1"/>
        <c:axPos val="l"/>
        <c:majorGridlines>
          <c:spPr>
            <a:ln w="0"/>
          </c:spPr>
        </c:majorGridlines>
        <c:numFmt formatCode="General" sourceLinked="1"/>
        <c:majorTickMark val="none"/>
        <c:tickLblPos val="none"/>
        <c:crossAx val="96606464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/>
            </a:pPr>
            <a:r>
              <a:rPr lang="fr-FR" sz="1200"/>
              <a:t>médian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CR!$O$37</c:f>
              <c:strCache>
                <c:ptCount val="1"/>
                <c:pt idx="0">
                  <c:v>GAD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plus"/>
            <c:errValType val="cust"/>
            <c:plus>
              <c:numRef>
                <c:f>CR!$AC$15:$AC$22</c:f>
                <c:numCache>
                  <c:formatCode>General</c:formatCode>
                  <c:ptCount val="8"/>
                  <c:pt idx="0">
                    <c:v>73.639932514053029</c:v>
                  </c:pt>
                  <c:pt idx="1">
                    <c:v>58.245348675211524</c:v>
                  </c:pt>
                  <c:pt idx="2">
                    <c:v>66.685804800995157</c:v>
                  </c:pt>
                  <c:pt idx="3">
                    <c:v>73.066757913568324</c:v>
                  </c:pt>
                  <c:pt idx="4">
                    <c:v>47.648264580792976</c:v>
                  </c:pt>
                  <c:pt idx="5">
                    <c:v>83.652812309243586</c:v>
                  </c:pt>
                  <c:pt idx="6">
                    <c:v>184.41712240734515</c:v>
                  </c:pt>
                  <c:pt idx="7">
                    <c:v>368.02061734537091</c:v>
                  </c:pt>
                </c:numCache>
              </c:numRef>
            </c:plus>
            <c:min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CR!$P$15:$P$22</c:f>
              <c:numCache>
                <c:formatCode>General</c:formatCode>
                <c:ptCount val="8"/>
                <c:pt idx="0">
                  <c:v>91.820549999999997</c:v>
                </c:pt>
                <c:pt idx="1">
                  <c:v>46.960037499999999</c:v>
                </c:pt>
                <c:pt idx="2">
                  <c:v>56.745524999999994</c:v>
                </c:pt>
                <c:pt idx="3">
                  <c:v>25.832999999999998</c:v>
                </c:pt>
                <c:pt idx="4">
                  <c:v>43.749412499999998</c:v>
                </c:pt>
                <c:pt idx="5">
                  <c:v>52.410562500000005</c:v>
                </c:pt>
                <c:pt idx="6">
                  <c:v>174.93819999999999</c:v>
                </c:pt>
                <c:pt idx="7">
                  <c:v>925.20612500000004</c:v>
                </c:pt>
              </c:numCache>
            </c:numRef>
          </c:val>
        </c:ser>
        <c:ser>
          <c:idx val="4"/>
          <c:order val="1"/>
          <c:tx>
            <c:strRef>
              <c:f>CR!#REF!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errBars>
            <c:errBarType val="plus"/>
            <c:errValType val="cust"/>
            <c:plus>
              <c:numRef>
                <c:f>CR!#REF!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PV!$AD$51:$AD$58</c:f>
                <c:numCache>
                  <c:formatCode>General</c:formatCode>
                  <c:ptCount val="8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numRef>
              <c:f>PV!$M$39:$M$46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0"/>
        <c:overlap val="100"/>
        <c:axId val="96661888"/>
        <c:axId val="96663424"/>
      </c:barChart>
      <c:catAx>
        <c:axId val="96661888"/>
        <c:scaling>
          <c:orientation val="minMax"/>
        </c:scaling>
        <c:axPos val="b"/>
        <c:numFmt formatCode="General" sourceLinked="1"/>
        <c:tickLblPos val="nextTo"/>
        <c:crossAx val="96663424"/>
        <c:crosses val="autoZero"/>
        <c:auto val="1"/>
        <c:lblAlgn val="ctr"/>
        <c:lblOffset val="100"/>
      </c:catAx>
      <c:valAx>
        <c:axId val="96663424"/>
        <c:scaling>
          <c:orientation val="minMax"/>
          <c:max val="1400"/>
        </c:scaling>
        <c:axPos val="l"/>
        <c:majorGridlines>
          <c:spPr>
            <a:ln w="0"/>
          </c:spPr>
        </c:majorGridlines>
        <c:numFmt formatCode="General" sourceLinked="1"/>
        <c:majorTickMark val="none"/>
        <c:tickLblPos val="nextTo"/>
        <c:crossAx val="96661888"/>
        <c:crosses val="autoZero"/>
        <c:crossBetween val="between"/>
        <c:majorUnit val="700"/>
        <c:minorUnit val="20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6" Type="http://schemas.openxmlformats.org/officeDocument/2006/relationships/chart" Target="../charts/chart93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5" Type="http://schemas.openxmlformats.org/officeDocument/2006/relationships/chart" Target="../charts/chart9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Relationship Id="rId14" Type="http://schemas.openxmlformats.org/officeDocument/2006/relationships/chart" Target="../charts/chart9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2.xml"/><Relationship Id="rId13" Type="http://schemas.openxmlformats.org/officeDocument/2006/relationships/chart" Target="../charts/chart107.xml"/><Relationship Id="rId3" Type="http://schemas.openxmlformats.org/officeDocument/2006/relationships/chart" Target="../charts/chart97.xml"/><Relationship Id="rId7" Type="http://schemas.openxmlformats.org/officeDocument/2006/relationships/chart" Target="../charts/chart101.xml"/><Relationship Id="rId12" Type="http://schemas.openxmlformats.org/officeDocument/2006/relationships/chart" Target="../charts/chart106.xml"/><Relationship Id="rId2" Type="http://schemas.openxmlformats.org/officeDocument/2006/relationships/chart" Target="../charts/chart96.xml"/><Relationship Id="rId16" Type="http://schemas.openxmlformats.org/officeDocument/2006/relationships/chart" Target="../charts/chart110.xml"/><Relationship Id="rId1" Type="http://schemas.openxmlformats.org/officeDocument/2006/relationships/chart" Target="../charts/chart95.xml"/><Relationship Id="rId6" Type="http://schemas.openxmlformats.org/officeDocument/2006/relationships/chart" Target="../charts/chart100.xml"/><Relationship Id="rId11" Type="http://schemas.openxmlformats.org/officeDocument/2006/relationships/chart" Target="../charts/chart105.xml"/><Relationship Id="rId5" Type="http://schemas.openxmlformats.org/officeDocument/2006/relationships/chart" Target="../charts/chart99.xml"/><Relationship Id="rId15" Type="http://schemas.openxmlformats.org/officeDocument/2006/relationships/chart" Target="../charts/chart109.xml"/><Relationship Id="rId10" Type="http://schemas.openxmlformats.org/officeDocument/2006/relationships/chart" Target="../charts/chart104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Relationship Id="rId14" Type="http://schemas.openxmlformats.org/officeDocument/2006/relationships/chart" Target="../charts/chart10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6" Type="http://schemas.openxmlformats.org/officeDocument/2006/relationships/chart" Target="../charts/chart128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28576</xdr:colOff>
      <xdr:row>67</xdr:row>
      <xdr:rowOff>142875</xdr:rowOff>
    </xdr:from>
    <xdr:to>
      <xdr:col>18</xdr:col>
      <xdr:colOff>312866</xdr:colOff>
      <xdr:row>74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75</xdr:row>
      <xdr:rowOff>28575</xdr:rowOff>
    </xdr:from>
    <xdr:to>
      <xdr:col>18</xdr:col>
      <xdr:colOff>306261</xdr:colOff>
      <xdr:row>82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82</xdr:row>
      <xdr:rowOff>133350</xdr:rowOff>
    </xdr:from>
    <xdr:to>
      <xdr:col>18</xdr:col>
      <xdr:colOff>306261</xdr:colOff>
      <xdr:row>89</xdr:row>
      <xdr:rowOff>142875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90</xdr:row>
      <xdr:rowOff>47625</xdr:rowOff>
    </xdr:from>
    <xdr:to>
      <xdr:col>18</xdr:col>
      <xdr:colOff>314325</xdr:colOff>
      <xdr:row>97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219075</xdr:colOff>
      <xdr:row>10</xdr:row>
      <xdr:rowOff>85725</xdr:rowOff>
    </xdr:from>
    <xdr:to>
      <xdr:col>28</xdr:col>
      <xdr:colOff>219075</xdr:colOff>
      <xdr:row>24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48</xdr:row>
      <xdr:rowOff>161925</xdr:rowOff>
    </xdr:from>
    <xdr:to>
      <xdr:col>17</xdr:col>
      <xdr:colOff>9524</xdr:colOff>
      <xdr:row>55</xdr:row>
      <xdr:rowOff>123825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247651</xdr:colOff>
      <xdr:row>49</xdr:row>
      <xdr:rowOff>19050</xdr:rowOff>
    </xdr:from>
    <xdr:to>
      <xdr:col>24</xdr:col>
      <xdr:colOff>450851</xdr:colOff>
      <xdr:row>55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504826</xdr:colOff>
      <xdr:row>49</xdr:row>
      <xdr:rowOff>0</xdr:rowOff>
    </xdr:from>
    <xdr:to>
      <xdr:col>26</xdr:col>
      <xdr:colOff>708026</xdr:colOff>
      <xdr:row>55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</xdr:colOff>
      <xdr:row>48</xdr:row>
      <xdr:rowOff>171450</xdr:rowOff>
    </xdr:from>
    <xdr:to>
      <xdr:col>29</xdr:col>
      <xdr:colOff>203201</xdr:colOff>
      <xdr:row>55</xdr:row>
      <xdr:rowOff>133350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476251</xdr:colOff>
      <xdr:row>55</xdr:row>
      <xdr:rowOff>161925</xdr:rowOff>
    </xdr:from>
    <xdr:to>
      <xdr:col>17</xdr:col>
      <xdr:colOff>9525</xdr:colOff>
      <xdr:row>62</xdr:row>
      <xdr:rowOff>123825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238126</xdr:colOff>
      <xdr:row>56</xdr:row>
      <xdr:rowOff>19050</xdr:rowOff>
    </xdr:from>
    <xdr:to>
      <xdr:col>24</xdr:col>
      <xdr:colOff>441326</xdr:colOff>
      <xdr:row>62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495301</xdr:colOff>
      <xdr:row>56</xdr:row>
      <xdr:rowOff>0</xdr:rowOff>
    </xdr:from>
    <xdr:to>
      <xdr:col>26</xdr:col>
      <xdr:colOff>698501</xdr:colOff>
      <xdr:row>62</xdr:row>
      <xdr:rowOff>152400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752476</xdr:colOff>
      <xdr:row>55</xdr:row>
      <xdr:rowOff>171450</xdr:rowOff>
    </xdr:from>
    <xdr:to>
      <xdr:col>29</xdr:col>
      <xdr:colOff>193676</xdr:colOff>
      <xdr:row>62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476251</xdr:colOff>
      <xdr:row>62</xdr:row>
      <xdr:rowOff>171450</xdr:rowOff>
    </xdr:from>
    <xdr:to>
      <xdr:col>17</xdr:col>
      <xdr:colOff>9525</xdr:colOff>
      <xdr:row>69</xdr:row>
      <xdr:rowOff>133350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238126</xdr:colOff>
      <xdr:row>63</xdr:row>
      <xdr:rowOff>28575</xdr:rowOff>
    </xdr:from>
    <xdr:to>
      <xdr:col>24</xdr:col>
      <xdr:colOff>441326</xdr:colOff>
      <xdr:row>69</xdr:row>
      <xdr:rowOff>180975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495301</xdr:colOff>
      <xdr:row>63</xdr:row>
      <xdr:rowOff>9525</xdr:rowOff>
    </xdr:from>
    <xdr:to>
      <xdr:col>26</xdr:col>
      <xdr:colOff>698501</xdr:colOff>
      <xdr:row>69</xdr:row>
      <xdr:rowOff>161925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752476</xdr:colOff>
      <xdr:row>62</xdr:row>
      <xdr:rowOff>180975</xdr:rowOff>
    </xdr:from>
    <xdr:to>
      <xdr:col>29</xdr:col>
      <xdr:colOff>193676</xdr:colOff>
      <xdr:row>69</xdr:row>
      <xdr:rowOff>142875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485776</xdr:colOff>
      <xdr:row>69</xdr:row>
      <xdr:rowOff>180975</xdr:rowOff>
    </xdr:from>
    <xdr:to>
      <xdr:col>17</xdr:col>
      <xdr:colOff>0</xdr:colOff>
      <xdr:row>76</xdr:row>
      <xdr:rowOff>142875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247651</xdr:colOff>
      <xdr:row>70</xdr:row>
      <xdr:rowOff>38100</xdr:rowOff>
    </xdr:from>
    <xdr:to>
      <xdr:col>24</xdr:col>
      <xdr:colOff>450851</xdr:colOff>
      <xdr:row>77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504826</xdr:colOff>
      <xdr:row>70</xdr:row>
      <xdr:rowOff>19050</xdr:rowOff>
    </xdr:from>
    <xdr:to>
      <xdr:col>26</xdr:col>
      <xdr:colOff>708026</xdr:colOff>
      <xdr:row>76</xdr:row>
      <xdr:rowOff>171450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1</xdr:colOff>
      <xdr:row>70</xdr:row>
      <xdr:rowOff>0</xdr:rowOff>
    </xdr:from>
    <xdr:to>
      <xdr:col>29</xdr:col>
      <xdr:colOff>203201</xdr:colOff>
      <xdr:row>76</xdr:row>
      <xdr:rowOff>152400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13</xdr:row>
      <xdr:rowOff>9525</xdr:rowOff>
    </xdr:from>
    <xdr:to>
      <xdr:col>20</xdr:col>
      <xdr:colOff>295275</xdr:colOff>
      <xdr:row>27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50</xdr:row>
      <xdr:rowOff>9525</xdr:rowOff>
    </xdr:from>
    <xdr:to>
      <xdr:col>26</xdr:col>
      <xdr:colOff>428625</xdr:colOff>
      <xdr:row>56</xdr:row>
      <xdr:rowOff>95250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523876</xdr:colOff>
      <xdr:row>49</xdr:row>
      <xdr:rowOff>9525</xdr:rowOff>
    </xdr:from>
    <xdr:to>
      <xdr:col>21</xdr:col>
      <xdr:colOff>742950</xdr:colOff>
      <xdr:row>55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638176</xdr:colOff>
      <xdr:row>50</xdr:row>
      <xdr:rowOff>0</xdr:rowOff>
    </xdr:from>
    <xdr:to>
      <xdr:col>28</xdr:col>
      <xdr:colOff>676275</xdr:colOff>
      <xdr:row>56</xdr:row>
      <xdr:rowOff>85725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723900</xdr:colOff>
      <xdr:row>50</xdr:row>
      <xdr:rowOff>9525</xdr:rowOff>
    </xdr:from>
    <xdr:to>
      <xdr:col>31</xdr:col>
      <xdr:colOff>9525</xdr:colOff>
      <xdr:row>56</xdr:row>
      <xdr:rowOff>95250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295275</xdr:colOff>
      <xdr:row>56</xdr:row>
      <xdr:rowOff>133350</xdr:rowOff>
    </xdr:from>
    <xdr:to>
      <xdr:col>26</xdr:col>
      <xdr:colOff>409575</xdr:colOff>
      <xdr:row>63</xdr:row>
      <xdr:rowOff>28575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523874</xdr:colOff>
      <xdr:row>55</xdr:row>
      <xdr:rowOff>133350</xdr:rowOff>
    </xdr:from>
    <xdr:to>
      <xdr:col>21</xdr:col>
      <xdr:colOff>742949</xdr:colOff>
      <xdr:row>62</xdr:row>
      <xdr:rowOff>28575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619126</xdr:colOff>
      <xdr:row>56</xdr:row>
      <xdr:rowOff>123825</xdr:rowOff>
    </xdr:from>
    <xdr:to>
      <xdr:col>28</xdr:col>
      <xdr:colOff>657225</xdr:colOff>
      <xdr:row>63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723900</xdr:colOff>
      <xdr:row>56</xdr:row>
      <xdr:rowOff>133350</xdr:rowOff>
    </xdr:from>
    <xdr:to>
      <xdr:col>31</xdr:col>
      <xdr:colOff>1438</xdr:colOff>
      <xdr:row>63</xdr:row>
      <xdr:rowOff>28575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285750</xdr:colOff>
      <xdr:row>63</xdr:row>
      <xdr:rowOff>76200</xdr:rowOff>
    </xdr:from>
    <xdr:to>
      <xdr:col>26</xdr:col>
      <xdr:colOff>400050</xdr:colOff>
      <xdr:row>69</xdr:row>
      <xdr:rowOff>161925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514349</xdr:colOff>
      <xdr:row>62</xdr:row>
      <xdr:rowOff>76200</xdr:rowOff>
    </xdr:from>
    <xdr:to>
      <xdr:col>21</xdr:col>
      <xdr:colOff>733424</xdr:colOff>
      <xdr:row>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609601</xdr:colOff>
      <xdr:row>63</xdr:row>
      <xdr:rowOff>66675</xdr:rowOff>
    </xdr:from>
    <xdr:to>
      <xdr:col>28</xdr:col>
      <xdr:colOff>647700</xdr:colOff>
      <xdr:row>69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714374</xdr:colOff>
      <xdr:row>63</xdr:row>
      <xdr:rowOff>76200</xdr:rowOff>
    </xdr:from>
    <xdr:to>
      <xdr:col>31</xdr:col>
      <xdr:colOff>23183</xdr:colOff>
      <xdr:row>69</xdr:row>
      <xdr:rowOff>161925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266700</xdr:colOff>
      <xdr:row>70</xdr:row>
      <xdr:rowOff>19050</xdr:rowOff>
    </xdr:from>
    <xdr:to>
      <xdr:col>26</xdr:col>
      <xdr:colOff>381000</xdr:colOff>
      <xdr:row>76</xdr:row>
      <xdr:rowOff>104775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495299</xdr:colOff>
      <xdr:row>69</xdr:row>
      <xdr:rowOff>19050</xdr:rowOff>
    </xdr:from>
    <xdr:to>
      <xdr:col>21</xdr:col>
      <xdr:colOff>714374</xdr:colOff>
      <xdr:row>75</xdr:row>
      <xdr:rowOff>104775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590551</xdr:colOff>
      <xdr:row>70</xdr:row>
      <xdr:rowOff>9525</xdr:rowOff>
    </xdr:from>
    <xdr:to>
      <xdr:col>28</xdr:col>
      <xdr:colOff>628650</xdr:colOff>
      <xdr:row>76</xdr:row>
      <xdr:rowOff>95250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714375</xdr:colOff>
      <xdr:row>70</xdr:row>
      <xdr:rowOff>19050</xdr:rowOff>
    </xdr:from>
    <xdr:to>
      <xdr:col>31</xdr:col>
      <xdr:colOff>28575</xdr:colOff>
      <xdr:row>76</xdr:row>
      <xdr:rowOff>104775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10</xdr:row>
      <xdr:rowOff>152400</xdr:rowOff>
    </xdr:from>
    <xdr:to>
      <xdr:col>20</xdr:col>
      <xdr:colOff>85725</xdr:colOff>
      <xdr:row>25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25</xdr:row>
      <xdr:rowOff>47625</xdr:rowOff>
    </xdr:from>
    <xdr:to>
      <xdr:col>20</xdr:col>
      <xdr:colOff>209550</xdr:colOff>
      <xdr:row>39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48</xdr:row>
      <xdr:rowOff>9525</xdr:rowOff>
    </xdr:from>
    <xdr:to>
      <xdr:col>12</xdr:col>
      <xdr:colOff>279400</xdr:colOff>
      <xdr:row>54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314326</xdr:colOff>
      <xdr:row>48</xdr:row>
      <xdr:rowOff>0</xdr:rowOff>
    </xdr:from>
    <xdr:to>
      <xdr:col>14</xdr:col>
      <xdr:colOff>295276</xdr:colOff>
      <xdr:row>54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571501</xdr:colOff>
      <xdr:row>47</xdr:row>
      <xdr:rowOff>180975</xdr:rowOff>
    </xdr:from>
    <xdr:to>
      <xdr:col>16</xdr:col>
      <xdr:colOff>552451</xdr:colOff>
      <xdr:row>54</xdr:row>
      <xdr:rowOff>142875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76201</xdr:colOff>
      <xdr:row>48</xdr:row>
      <xdr:rowOff>9525</xdr:rowOff>
    </xdr:from>
    <xdr:to>
      <xdr:col>19</xdr:col>
      <xdr:colOff>57151</xdr:colOff>
      <xdr:row>54</xdr:row>
      <xdr:rowOff>161925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523875</xdr:colOff>
      <xdr:row>55</xdr:row>
      <xdr:rowOff>9525</xdr:rowOff>
    </xdr:from>
    <xdr:to>
      <xdr:col>12</xdr:col>
      <xdr:colOff>288925</xdr:colOff>
      <xdr:row>61</xdr:row>
      <xdr:rowOff>161925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323851</xdr:colOff>
      <xdr:row>55</xdr:row>
      <xdr:rowOff>0</xdr:rowOff>
    </xdr:from>
    <xdr:to>
      <xdr:col>14</xdr:col>
      <xdr:colOff>304801</xdr:colOff>
      <xdr:row>61</xdr:row>
      <xdr:rowOff>152400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581026</xdr:colOff>
      <xdr:row>54</xdr:row>
      <xdr:rowOff>180975</xdr:rowOff>
    </xdr:from>
    <xdr:to>
      <xdr:col>16</xdr:col>
      <xdr:colOff>561976</xdr:colOff>
      <xdr:row>61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85726</xdr:colOff>
      <xdr:row>55</xdr:row>
      <xdr:rowOff>9525</xdr:rowOff>
    </xdr:from>
    <xdr:to>
      <xdr:col>19</xdr:col>
      <xdr:colOff>66676</xdr:colOff>
      <xdr:row>61</xdr:row>
      <xdr:rowOff>161925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523875</xdr:colOff>
      <xdr:row>62</xdr:row>
      <xdr:rowOff>19050</xdr:rowOff>
    </xdr:from>
    <xdr:to>
      <xdr:col>12</xdr:col>
      <xdr:colOff>288925</xdr:colOff>
      <xdr:row>68</xdr:row>
      <xdr:rowOff>171450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323851</xdr:colOff>
      <xdr:row>62</xdr:row>
      <xdr:rowOff>9525</xdr:rowOff>
    </xdr:from>
    <xdr:to>
      <xdr:col>14</xdr:col>
      <xdr:colOff>304801</xdr:colOff>
      <xdr:row>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581026</xdr:colOff>
      <xdr:row>62</xdr:row>
      <xdr:rowOff>0</xdr:rowOff>
    </xdr:from>
    <xdr:to>
      <xdr:col>16</xdr:col>
      <xdr:colOff>561976</xdr:colOff>
      <xdr:row>68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85726</xdr:colOff>
      <xdr:row>62</xdr:row>
      <xdr:rowOff>19050</xdr:rowOff>
    </xdr:from>
    <xdr:to>
      <xdr:col>19</xdr:col>
      <xdr:colOff>66676</xdr:colOff>
      <xdr:row>68</xdr:row>
      <xdr:rowOff>171450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542925</xdr:colOff>
      <xdr:row>69</xdr:row>
      <xdr:rowOff>47625</xdr:rowOff>
    </xdr:from>
    <xdr:to>
      <xdr:col>12</xdr:col>
      <xdr:colOff>307975</xdr:colOff>
      <xdr:row>76</xdr:row>
      <xdr:rowOff>9525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342901</xdr:colOff>
      <xdr:row>69</xdr:row>
      <xdr:rowOff>38100</xdr:rowOff>
    </xdr:from>
    <xdr:to>
      <xdr:col>14</xdr:col>
      <xdr:colOff>323851</xdr:colOff>
      <xdr:row>76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600076</xdr:colOff>
      <xdr:row>69</xdr:row>
      <xdr:rowOff>28575</xdr:rowOff>
    </xdr:from>
    <xdr:to>
      <xdr:col>16</xdr:col>
      <xdr:colOff>581026</xdr:colOff>
      <xdr:row>75</xdr:row>
      <xdr:rowOff>180975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104776</xdr:colOff>
      <xdr:row>69</xdr:row>
      <xdr:rowOff>47625</xdr:rowOff>
    </xdr:from>
    <xdr:to>
      <xdr:col>19</xdr:col>
      <xdr:colOff>85726</xdr:colOff>
      <xdr:row>76</xdr:row>
      <xdr:rowOff>9525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752476</xdr:colOff>
      <xdr:row>50</xdr:row>
      <xdr:rowOff>76200</xdr:rowOff>
    </xdr:from>
    <xdr:to>
      <xdr:col>18</xdr:col>
      <xdr:colOff>274766</xdr:colOff>
      <xdr:row>57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647701</xdr:colOff>
      <xdr:row>50</xdr:row>
      <xdr:rowOff>85725</xdr:rowOff>
    </xdr:from>
    <xdr:to>
      <xdr:col>33</xdr:col>
      <xdr:colOff>85726</xdr:colOff>
      <xdr:row>61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152401</xdr:colOff>
      <xdr:row>50</xdr:row>
      <xdr:rowOff>76200</xdr:rowOff>
    </xdr:from>
    <xdr:to>
      <xdr:col>36</xdr:col>
      <xdr:colOff>352426</xdr:colOff>
      <xdr:row>61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428625</xdr:colOff>
      <xdr:row>50</xdr:row>
      <xdr:rowOff>76200</xdr:rowOff>
    </xdr:from>
    <xdr:to>
      <xdr:col>39</xdr:col>
      <xdr:colOff>628650</xdr:colOff>
      <xdr:row>61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57</xdr:row>
      <xdr:rowOff>152400</xdr:rowOff>
    </xdr:from>
    <xdr:to>
      <xdr:col>18</xdr:col>
      <xdr:colOff>268161</xdr:colOff>
      <xdr:row>64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657226</xdr:colOff>
      <xdr:row>63</xdr:row>
      <xdr:rowOff>19050</xdr:rowOff>
    </xdr:from>
    <xdr:to>
      <xdr:col>33</xdr:col>
      <xdr:colOff>95251</xdr:colOff>
      <xdr:row>74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161926</xdr:colOff>
      <xdr:row>63</xdr:row>
      <xdr:rowOff>9525</xdr:rowOff>
    </xdr:from>
    <xdr:to>
      <xdr:col>36</xdr:col>
      <xdr:colOff>361951</xdr:colOff>
      <xdr:row>74</xdr:row>
      <xdr:rowOff>85725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438150</xdr:colOff>
      <xdr:row>63</xdr:row>
      <xdr:rowOff>9525</xdr:rowOff>
    </xdr:from>
    <xdr:to>
      <xdr:col>39</xdr:col>
      <xdr:colOff>638175</xdr:colOff>
      <xdr:row>74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65</xdr:row>
      <xdr:rowOff>66675</xdr:rowOff>
    </xdr:from>
    <xdr:to>
      <xdr:col>18</xdr:col>
      <xdr:colOff>268161</xdr:colOff>
      <xdr:row>72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657226</xdr:colOff>
      <xdr:row>76</xdr:row>
      <xdr:rowOff>19050</xdr:rowOff>
    </xdr:from>
    <xdr:to>
      <xdr:col>33</xdr:col>
      <xdr:colOff>95251</xdr:colOff>
      <xdr:row>87</xdr:row>
      <xdr:rowOff>95250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161926</xdr:colOff>
      <xdr:row>76</xdr:row>
      <xdr:rowOff>9525</xdr:rowOff>
    </xdr:from>
    <xdr:to>
      <xdr:col>36</xdr:col>
      <xdr:colOff>361951</xdr:colOff>
      <xdr:row>87</xdr:row>
      <xdr:rowOff>85725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438150</xdr:colOff>
      <xdr:row>76</xdr:row>
      <xdr:rowOff>9525</xdr:rowOff>
    </xdr:from>
    <xdr:to>
      <xdr:col>39</xdr:col>
      <xdr:colOff>638175</xdr:colOff>
      <xdr:row>87</xdr:row>
      <xdr:rowOff>85725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72</xdr:row>
      <xdr:rowOff>171450</xdr:rowOff>
    </xdr:from>
    <xdr:to>
      <xdr:col>18</xdr:col>
      <xdr:colOff>276225</xdr:colOff>
      <xdr:row>79</xdr:row>
      <xdr:rowOff>180975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657226</xdr:colOff>
      <xdr:row>89</xdr:row>
      <xdr:rowOff>19050</xdr:rowOff>
    </xdr:from>
    <xdr:to>
      <xdr:col>33</xdr:col>
      <xdr:colOff>95251</xdr:colOff>
      <xdr:row>100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161926</xdr:colOff>
      <xdr:row>89</xdr:row>
      <xdr:rowOff>9525</xdr:rowOff>
    </xdr:from>
    <xdr:to>
      <xdr:col>36</xdr:col>
      <xdr:colOff>361951</xdr:colOff>
      <xdr:row>100</xdr:row>
      <xdr:rowOff>85725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438150</xdr:colOff>
      <xdr:row>89</xdr:row>
      <xdr:rowOff>9525</xdr:rowOff>
    </xdr:from>
    <xdr:to>
      <xdr:col>39</xdr:col>
      <xdr:colOff>638175</xdr:colOff>
      <xdr:row>100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219075</xdr:colOff>
      <xdr:row>10</xdr:row>
      <xdr:rowOff>85725</xdr:rowOff>
    </xdr:from>
    <xdr:to>
      <xdr:col>28</xdr:col>
      <xdr:colOff>219075</xdr:colOff>
      <xdr:row>24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752476</xdr:colOff>
      <xdr:row>50</xdr:row>
      <xdr:rowOff>76200</xdr:rowOff>
    </xdr:from>
    <xdr:to>
      <xdr:col>18</xdr:col>
      <xdr:colOff>274766</xdr:colOff>
      <xdr:row>57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647701</xdr:colOff>
      <xdr:row>50</xdr:row>
      <xdr:rowOff>85725</xdr:rowOff>
    </xdr:from>
    <xdr:to>
      <xdr:col>33</xdr:col>
      <xdr:colOff>85726</xdr:colOff>
      <xdr:row>61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152401</xdr:colOff>
      <xdr:row>50</xdr:row>
      <xdr:rowOff>76200</xdr:rowOff>
    </xdr:from>
    <xdr:to>
      <xdr:col>36</xdr:col>
      <xdr:colOff>352426</xdr:colOff>
      <xdr:row>61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428625</xdr:colOff>
      <xdr:row>50</xdr:row>
      <xdr:rowOff>76200</xdr:rowOff>
    </xdr:from>
    <xdr:to>
      <xdr:col>39</xdr:col>
      <xdr:colOff>628650</xdr:colOff>
      <xdr:row>61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57</xdr:row>
      <xdr:rowOff>152400</xdr:rowOff>
    </xdr:from>
    <xdr:to>
      <xdr:col>18</xdr:col>
      <xdr:colOff>268161</xdr:colOff>
      <xdr:row>64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657226</xdr:colOff>
      <xdr:row>63</xdr:row>
      <xdr:rowOff>19050</xdr:rowOff>
    </xdr:from>
    <xdr:to>
      <xdr:col>33</xdr:col>
      <xdr:colOff>95251</xdr:colOff>
      <xdr:row>74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161926</xdr:colOff>
      <xdr:row>63</xdr:row>
      <xdr:rowOff>9525</xdr:rowOff>
    </xdr:from>
    <xdr:to>
      <xdr:col>36</xdr:col>
      <xdr:colOff>361951</xdr:colOff>
      <xdr:row>74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438150</xdr:colOff>
      <xdr:row>63</xdr:row>
      <xdr:rowOff>9525</xdr:rowOff>
    </xdr:from>
    <xdr:to>
      <xdr:col>39</xdr:col>
      <xdr:colOff>638175</xdr:colOff>
      <xdr:row>74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65</xdr:row>
      <xdr:rowOff>66675</xdr:rowOff>
    </xdr:from>
    <xdr:to>
      <xdr:col>18</xdr:col>
      <xdr:colOff>268161</xdr:colOff>
      <xdr:row>72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657226</xdr:colOff>
      <xdr:row>76</xdr:row>
      <xdr:rowOff>19050</xdr:rowOff>
    </xdr:from>
    <xdr:to>
      <xdr:col>33</xdr:col>
      <xdr:colOff>95251</xdr:colOff>
      <xdr:row>87</xdr:row>
      <xdr:rowOff>95250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161926</xdr:colOff>
      <xdr:row>76</xdr:row>
      <xdr:rowOff>9525</xdr:rowOff>
    </xdr:from>
    <xdr:to>
      <xdr:col>36</xdr:col>
      <xdr:colOff>361951</xdr:colOff>
      <xdr:row>87</xdr:row>
      <xdr:rowOff>85725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438150</xdr:colOff>
      <xdr:row>76</xdr:row>
      <xdr:rowOff>9525</xdr:rowOff>
    </xdr:from>
    <xdr:to>
      <xdr:col>39</xdr:col>
      <xdr:colOff>638175</xdr:colOff>
      <xdr:row>87</xdr:row>
      <xdr:rowOff>85725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72</xdr:row>
      <xdr:rowOff>171450</xdr:rowOff>
    </xdr:from>
    <xdr:to>
      <xdr:col>18</xdr:col>
      <xdr:colOff>276225</xdr:colOff>
      <xdr:row>79</xdr:row>
      <xdr:rowOff>180975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657226</xdr:colOff>
      <xdr:row>89</xdr:row>
      <xdr:rowOff>19050</xdr:rowOff>
    </xdr:from>
    <xdr:to>
      <xdr:col>33</xdr:col>
      <xdr:colOff>95251</xdr:colOff>
      <xdr:row>100</xdr:row>
      <xdr:rowOff>95250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161926</xdr:colOff>
      <xdr:row>89</xdr:row>
      <xdr:rowOff>9525</xdr:rowOff>
    </xdr:from>
    <xdr:to>
      <xdr:col>36</xdr:col>
      <xdr:colOff>361951</xdr:colOff>
      <xdr:row>100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438150</xdr:colOff>
      <xdr:row>89</xdr:row>
      <xdr:rowOff>9525</xdr:rowOff>
    </xdr:from>
    <xdr:to>
      <xdr:col>39</xdr:col>
      <xdr:colOff>638175</xdr:colOff>
      <xdr:row>100</xdr:row>
      <xdr:rowOff>85725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28576</xdr:colOff>
      <xdr:row>67</xdr:row>
      <xdr:rowOff>142875</xdr:rowOff>
    </xdr:from>
    <xdr:to>
      <xdr:col>18</xdr:col>
      <xdr:colOff>312866</xdr:colOff>
      <xdr:row>74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75</xdr:row>
      <xdr:rowOff>28575</xdr:rowOff>
    </xdr:from>
    <xdr:to>
      <xdr:col>18</xdr:col>
      <xdr:colOff>306261</xdr:colOff>
      <xdr:row>82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82</xdr:row>
      <xdr:rowOff>133350</xdr:rowOff>
    </xdr:from>
    <xdr:to>
      <xdr:col>18</xdr:col>
      <xdr:colOff>306261</xdr:colOff>
      <xdr:row>89</xdr:row>
      <xdr:rowOff>142875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90</xdr:row>
      <xdr:rowOff>47625</xdr:rowOff>
    </xdr:from>
    <xdr:to>
      <xdr:col>18</xdr:col>
      <xdr:colOff>314325</xdr:colOff>
      <xdr:row>97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723900</xdr:colOff>
      <xdr:row>12</xdr:row>
      <xdr:rowOff>76200</xdr:rowOff>
    </xdr:from>
    <xdr:to>
      <xdr:col>27</xdr:col>
      <xdr:colOff>723900</xdr:colOff>
      <xdr:row>26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49</xdr:row>
      <xdr:rowOff>9525</xdr:rowOff>
    </xdr:from>
    <xdr:to>
      <xdr:col>17</xdr:col>
      <xdr:colOff>752474</xdr:colOff>
      <xdr:row>56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485775</xdr:colOff>
      <xdr:row>48</xdr:row>
      <xdr:rowOff>114300</xdr:rowOff>
    </xdr:from>
    <xdr:to>
      <xdr:col>27</xdr:col>
      <xdr:colOff>15875</xdr:colOff>
      <xdr:row>55</xdr:row>
      <xdr:rowOff>142875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66675</xdr:colOff>
      <xdr:row>48</xdr:row>
      <xdr:rowOff>123825</xdr:rowOff>
    </xdr:from>
    <xdr:to>
      <xdr:col>29</xdr:col>
      <xdr:colOff>358775</xdr:colOff>
      <xdr:row>55</xdr:row>
      <xdr:rowOff>152400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409575</xdr:colOff>
      <xdr:row>48</xdr:row>
      <xdr:rowOff>114300</xdr:rowOff>
    </xdr:from>
    <xdr:to>
      <xdr:col>31</xdr:col>
      <xdr:colOff>701675</xdr:colOff>
      <xdr:row>55</xdr:row>
      <xdr:rowOff>142875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447675</xdr:colOff>
      <xdr:row>56</xdr:row>
      <xdr:rowOff>85725</xdr:rowOff>
    </xdr:from>
    <xdr:to>
      <xdr:col>17</xdr:col>
      <xdr:colOff>752475</xdr:colOff>
      <xdr:row>63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495300</xdr:colOff>
      <xdr:row>56</xdr:row>
      <xdr:rowOff>0</xdr:rowOff>
    </xdr:from>
    <xdr:to>
      <xdr:col>27</xdr:col>
      <xdr:colOff>25400</xdr:colOff>
      <xdr:row>63</xdr:row>
      <xdr:rowOff>28575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76200</xdr:colOff>
      <xdr:row>56</xdr:row>
      <xdr:rowOff>9525</xdr:rowOff>
    </xdr:from>
    <xdr:to>
      <xdr:col>29</xdr:col>
      <xdr:colOff>368300</xdr:colOff>
      <xdr:row>63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419100</xdr:colOff>
      <xdr:row>56</xdr:row>
      <xdr:rowOff>0</xdr:rowOff>
    </xdr:from>
    <xdr:to>
      <xdr:col>31</xdr:col>
      <xdr:colOff>711200</xdr:colOff>
      <xdr:row>63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63</xdr:row>
      <xdr:rowOff>152400</xdr:rowOff>
    </xdr:from>
    <xdr:to>
      <xdr:col>17</xdr:col>
      <xdr:colOff>752475</xdr:colOff>
      <xdr:row>70</xdr:row>
      <xdr:rowOff>180975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514350</xdr:colOff>
      <xdr:row>63</xdr:row>
      <xdr:rowOff>66675</xdr:rowOff>
    </xdr:from>
    <xdr:to>
      <xdr:col>27</xdr:col>
      <xdr:colOff>44450</xdr:colOff>
      <xdr:row>70</xdr:row>
      <xdr:rowOff>95250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95250</xdr:colOff>
      <xdr:row>63</xdr:row>
      <xdr:rowOff>76200</xdr:rowOff>
    </xdr:from>
    <xdr:to>
      <xdr:col>29</xdr:col>
      <xdr:colOff>387350</xdr:colOff>
      <xdr:row>70</xdr:row>
      <xdr:rowOff>104775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438150</xdr:colOff>
      <xdr:row>63</xdr:row>
      <xdr:rowOff>66675</xdr:rowOff>
    </xdr:from>
    <xdr:to>
      <xdr:col>31</xdr:col>
      <xdr:colOff>730250</xdr:colOff>
      <xdr:row>70</xdr:row>
      <xdr:rowOff>95250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71</xdr:row>
      <xdr:rowOff>85725</xdr:rowOff>
    </xdr:from>
    <xdr:to>
      <xdr:col>17</xdr:col>
      <xdr:colOff>752475</xdr:colOff>
      <xdr:row>78</xdr:row>
      <xdr:rowOff>114300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514350</xdr:colOff>
      <xdr:row>71</xdr:row>
      <xdr:rowOff>0</xdr:rowOff>
    </xdr:from>
    <xdr:to>
      <xdr:col>27</xdr:col>
      <xdr:colOff>44450</xdr:colOff>
      <xdr:row>78</xdr:row>
      <xdr:rowOff>28575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95250</xdr:colOff>
      <xdr:row>71</xdr:row>
      <xdr:rowOff>9525</xdr:rowOff>
    </xdr:from>
    <xdr:to>
      <xdr:col>29</xdr:col>
      <xdr:colOff>387350</xdr:colOff>
      <xdr:row>78</xdr:row>
      <xdr:rowOff>38100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438150</xdr:colOff>
      <xdr:row>71</xdr:row>
      <xdr:rowOff>0</xdr:rowOff>
    </xdr:from>
    <xdr:to>
      <xdr:col>31</xdr:col>
      <xdr:colOff>730250</xdr:colOff>
      <xdr:row>78</xdr:row>
      <xdr:rowOff>28575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723900</xdr:colOff>
      <xdr:row>11</xdr:row>
      <xdr:rowOff>19050</xdr:rowOff>
    </xdr:from>
    <xdr:to>
      <xdr:col>27</xdr:col>
      <xdr:colOff>723900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47</xdr:row>
      <xdr:rowOff>180975</xdr:rowOff>
    </xdr:from>
    <xdr:to>
      <xdr:col>18</xdr:col>
      <xdr:colOff>9525</xdr:colOff>
      <xdr:row>54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514350</xdr:colOff>
      <xdr:row>48</xdr:row>
      <xdr:rowOff>85725</xdr:rowOff>
    </xdr:from>
    <xdr:to>
      <xdr:col>26</xdr:col>
      <xdr:colOff>742950</xdr:colOff>
      <xdr:row>55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</xdr:colOff>
      <xdr:row>48</xdr:row>
      <xdr:rowOff>76200</xdr:rowOff>
    </xdr:from>
    <xdr:to>
      <xdr:col>29</xdr:col>
      <xdr:colOff>266700</xdr:colOff>
      <xdr:row>55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314325</xdr:colOff>
      <xdr:row>48</xdr:row>
      <xdr:rowOff>66675</xdr:rowOff>
    </xdr:from>
    <xdr:to>
      <xdr:col>31</xdr:col>
      <xdr:colOff>542925</xdr:colOff>
      <xdr:row>55</xdr:row>
      <xdr:rowOff>47625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55</xdr:row>
      <xdr:rowOff>19050</xdr:rowOff>
    </xdr:from>
    <xdr:to>
      <xdr:col>18</xdr:col>
      <xdr:colOff>0</xdr:colOff>
      <xdr:row>62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523875</xdr:colOff>
      <xdr:row>55</xdr:row>
      <xdr:rowOff>114300</xdr:rowOff>
    </xdr:from>
    <xdr:to>
      <xdr:col>26</xdr:col>
      <xdr:colOff>752475</xdr:colOff>
      <xdr:row>62</xdr:row>
      <xdr:rowOff>95250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47625</xdr:colOff>
      <xdr:row>55</xdr:row>
      <xdr:rowOff>104775</xdr:rowOff>
    </xdr:from>
    <xdr:to>
      <xdr:col>29</xdr:col>
      <xdr:colOff>276225</xdr:colOff>
      <xdr:row>62</xdr:row>
      <xdr:rowOff>85725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323850</xdr:colOff>
      <xdr:row>55</xdr:row>
      <xdr:rowOff>95250</xdr:rowOff>
    </xdr:from>
    <xdr:to>
      <xdr:col>31</xdr:col>
      <xdr:colOff>552450</xdr:colOff>
      <xdr:row>62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752474</xdr:colOff>
      <xdr:row>62</xdr:row>
      <xdr:rowOff>66675</xdr:rowOff>
    </xdr:from>
    <xdr:to>
      <xdr:col>17</xdr:col>
      <xdr:colOff>761999</xdr:colOff>
      <xdr:row>69</xdr:row>
      <xdr:rowOff>47625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514350</xdr:colOff>
      <xdr:row>62</xdr:row>
      <xdr:rowOff>161925</xdr:rowOff>
    </xdr:from>
    <xdr:to>
      <xdr:col>26</xdr:col>
      <xdr:colOff>742950</xdr:colOff>
      <xdr:row>69</xdr:row>
      <xdr:rowOff>142875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38100</xdr:colOff>
      <xdr:row>62</xdr:row>
      <xdr:rowOff>152400</xdr:rowOff>
    </xdr:from>
    <xdr:to>
      <xdr:col>29</xdr:col>
      <xdr:colOff>266700</xdr:colOff>
      <xdr:row>69</xdr:row>
      <xdr:rowOff>133350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314325</xdr:colOff>
      <xdr:row>62</xdr:row>
      <xdr:rowOff>142875</xdr:rowOff>
    </xdr:from>
    <xdr:to>
      <xdr:col>31</xdr:col>
      <xdr:colOff>542925</xdr:colOff>
      <xdr:row>69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742949</xdr:colOff>
      <xdr:row>69</xdr:row>
      <xdr:rowOff>123825</xdr:rowOff>
    </xdr:from>
    <xdr:to>
      <xdr:col>18</xdr:col>
      <xdr:colOff>9524</xdr:colOff>
      <xdr:row>76</xdr:row>
      <xdr:rowOff>104775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504825</xdr:colOff>
      <xdr:row>70</xdr:row>
      <xdr:rowOff>28575</xdr:rowOff>
    </xdr:from>
    <xdr:to>
      <xdr:col>26</xdr:col>
      <xdr:colOff>733425</xdr:colOff>
      <xdr:row>77</xdr:row>
      <xdr:rowOff>9525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28575</xdr:colOff>
      <xdr:row>70</xdr:row>
      <xdr:rowOff>19050</xdr:rowOff>
    </xdr:from>
    <xdr:to>
      <xdr:col>29</xdr:col>
      <xdr:colOff>257175</xdr:colOff>
      <xdr:row>77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304800</xdr:colOff>
      <xdr:row>70</xdr:row>
      <xdr:rowOff>9525</xdr:rowOff>
    </xdr:from>
    <xdr:to>
      <xdr:col>31</xdr:col>
      <xdr:colOff>533400</xdr:colOff>
      <xdr:row>76</xdr:row>
      <xdr:rowOff>180975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12</xdr:row>
      <xdr:rowOff>152400</xdr:rowOff>
    </xdr:from>
    <xdr:to>
      <xdr:col>28</xdr:col>
      <xdr:colOff>152400</xdr:colOff>
      <xdr:row>27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6"/>
  <sheetViews>
    <sheetView workbookViewId="0">
      <selection activeCell="X7" sqref="X7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27">
      <c r="C1" s="79" t="s">
        <v>6</v>
      </c>
      <c r="D1" s="80"/>
      <c r="E1" s="80"/>
      <c r="F1" s="81"/>
      <c r="G1" s="79" t="s">
        <v>85</v>
      </c>
      <c r="H1" s="80"/>
      <c r="I1" s="80"/>
      <c r="J1" s="81"/>
      <c r="N1" s="79" t="s">
        <v>6</v>
      </c>
      <c r="O1" s="80"/>
      <c r="P1" s="80"/>
      <c r="Q1" s="81"/>
      <c r="R1" s="79" t="s">
        <v>85</v>
      </c>
      <c r="S1" s="80"/>
      <c r="T1" s="80"/>
      <c r="U1" s="81"/>
      <c r="Y1" s="79" t="s">
        <v>6</v>
      </c>
      <c r="Z1" s="81"/>
    </row>
    <row r="2" spans="1:27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71</v>
      </c>
      <c r="N2" s="48" t="s">
        <v>2</v>
      </c>
      <c r="O2" s="2" t="s">
        <v>3</v>
      </c>
      <c r="P2" s="2" t="s">
        <v>4</v>
      </c>
      <c r="Q2" s="68" t="s">
        <v>5</v>
      </c>
      <c r="R2" s="48" t="s">
        <v>2</v>
      </c>
      <c r="S2" s="2" t="s">
        <v>3</v>
      </c>
      <c r="T2" s="2" t="s">
        <v>4</v>
      </c>
      <c r="U2" s="68" t="s">
        <v>5</v>
      </c>
      <c r="W2" s="39" t="s">
        <v>80</v>
      </c>
      <c r="Y2" s="48" t="s">
        <v>75</v>
      </c>
      <c r="Z2" s="68" t="s">
        <v>76</v>
      </c>
      <c r="AA2" t="s">
        <v>86</v>
      </c>
    </row>
    <row r="3" spans="1:27">
      <c r="A3" t="s">
        <v>70</v>
      </c>
      <c r="B3" s="5">
        <v>0</v>
      </c>
      <c r="C3" s="9">
        <v>8</v>
      </c>
      <c r="D3" s="10">
        <v>6</v>
      </c>
      <c r="E3" s="10">
        <v>24</v>
      </c>
      <c r="F3" s="11">
        <v>26</v>
      </c>
      <c r="G3" s="9">
        <v>0</v>
      </c>
      <c r="H3" s="10">
        <v>0</v>
      </c>
      <c r="I3" s="10">
        <v>0</v>
      </c>
      <c r="J3" s="11">
        <v>0</v>
      </c>
      <c r="L3" t="s">
        <v>70</v>
      </c>
      <c r="M3" s="5">
        <v>0</v>
      </c>
      <c r="N3" s="9">
        <f>SUM(C3,C39,C75)</f>
        <v>20</v>
      </c>
      <c r="O3" s="10">
        <f t="shared" ref="O3:U10" si="0">SUM(D3,D39,D75)</f>
        <v>10</v>
      </c>
      <c r="P3" s="10">
        <f t="shared" si="0"/>
        <v>30</v>
      </c>
      <c r="Q3" s="10">
        <f t="shared" si="0"/>
        <v>42</v>
      </c>
      <c r="R3" s="9">
        <f t="shared" si="0"/>
        <v>0</v>
      </c>
      <c r="S3" s="10">
        <f t="shared" si="0"/>
        <v>0</v>
      </c>
      <c r="T3" s="10">
        <f t="shared" si="0"/>
        <v>0</v>
      </c>
      <c r="U3" s="11">
        <f t="shared" si="0"/>
        <v>0</v>
      </c>
      <c r="W3" s="40"/>
      <c r="X3" s="47" t="s">
        <v>79</v>
      </c>
      <c r="Y3" s="9">
        <f>R40/N40*100</f>
        <v>10.9375</v>
      </c>
      <c r="Z3" s="72">
        <f>T40/P40*100</f>
        <v>5.1020408163265305</v>
      </c>
      <c r="AA3" s="75">
        <f>(R40+T40)/(N40+P40)*100</f>
        <v>7.4074074074074066</v>
      </c>
    </row>
    <row r="4" spans="1:27">
      <c r="B4" s="3">
        <v>1</v>
      </c>
      <c r="C4" s="12">
        <v>6</v>
      </c>
      <c r="D4" s="13">
        <v>4</v>
      </c>
      <c r="E4" s="13">
        <v>15</v>
      </c>
      <c r="F4" s="14">
        <v>22</v>
      </c>
      <c r="G4" s="12">
        <v>0</v>
      </c>
      <c r="H4" s="13">
        <v>0</v>
      </c>
      <c r="I4" s="13">
        <v>0</v>
      </c>
      <c r="J4" s="14">
        <v>0</v>
      </c>
      <c r="M4" s="3">
        <v>1</v>
      </c>
      <c r="N4" s="12">
        <f t="shared" ref="N4:N10" si="1">SUM(C4,C40,C76)</f>
        <v>14</v>
      </c>
      <c r="O4" s="13">
        <f t="shared" si="0"/>
        <v>4</v>
      </c>
      <c r="P4" s="13">
        <f t="shared" si="0"/>
        <v>25</v>
      </c>
      <c r="Q4" s="13">
        <f t="shared" si="0"/>
        <v>30</v>
      </c>
      <c r="R4" s="12">
        <f t="shared" si="0"/>
        <v>0</v>
      </c>
      <c r="S4" s="13">
        <f t="shared" si="0"/>
        <v>0</v>
      </c>
      <c r="T4" s="13">
        <f t="shared" si="0"/>
        <v>0</v>
      </c>
      <c r="U4" s="14">
        <f t="shared" si="0"/>
        <v>0</v>
      </c>
      <c r="W4" s="40"/>
      <c r="X4" s="48" t="s">
        <v>78</v>
      </c>
      <c r="Y4" s="12">
        <f>R26/N26*100</f>
        <v>2.5641025641025639</v>
      </c>
      <c r="Z4" s="73">
        <f>T26/P26*100</f>
        <v>3.2520325203252036</v>
      </c>
      <c r="AA4" s="76">
        <f>(R26+T26)/(N26+P26)*100</f>
        <v>2.9850746268656714</v>
      </c>
    </row>
    <row r="5" spans="1:27">
      <c r="B5" s="3">
        <v>2</v>
      </c>
      <c r="C5" s="12">
        <v>0</v>
      </c>
      <c r="D5" s="13">
        <v>1</v>
      </c>
      <c r="E5" s="13">
        <v>25</v>
      </c>
      <c r="F5" s="14">
        <v>18</v>
      </c>
      <c r="G5" s="12">
        <v>0</v>
      </c>
      <c r="H5" s="13">
        <v>0</v>
      </c>
      <c r="I5" s="13">
        <v>0</v>
      </c>
      <c r="J5" s="14">
        <v>1</v>
      </c>
      <c r="M5" s="3">
        <v>2</v>
      </c>
      <c r="N5" s="12">
        <f t="shared" si="1"/>
        <v>2</v>
      </c>
      <c r="O5" s="13">
        <f t="shared" si="0"/>
        <v>3</v>
      </c>
      <c r="P5" s="13">
        <f t="shared" si="0"/>
        <v>33</v>
      </c>
      <c r="Q5" s="13">
        <f t="shared" si="0"/>
        <v>18</v>
      </c>
      <c r="R5" s="12">
        <f t="shared" si="0"/>
        <v>0</v>
      </c>
      <c r="S5" s="13">
        <f t="shared" si="0"/>
        <v>0</v>
      </c>
      <c r="T5" s="13">
        <f t="shared" si="0"/>
        <v>0</v>
      </c>
      <c r="U5" s="14">
        <f t="shared" si="0"/>
        <v>1</v>
      </c>
      <c r="W5" s="40"/>
      <c r="X5" s="48" t="s">
        <v>77</v>
      </c>
      <c r="Y5" s="12">
        <f>R12/N12*100</f>
        <v>1.4285714285714286</v>
      </c>
      <c r="Z5" s="73">
        <f>T12/P12*100</f>
        <v>0.46511627906976744</v>
      </c>
      <c r="AA5" s="76">
        <f>(R12+T12)/(N12+P12)*100</f>
        <v>0.70175438596491224</v>
      </c>
    </row>
    <row r="6" spans="1:27">
      <c r="B6" s="3">
        <v>3</v>
      </c>
      <c r="C6" s="12">
        <v>2</v>
      </c>
      <c r="D6" s="13">
        <v>3</v>
      </c>
      <c r="E6" s="13">
        <v>12</v>
      </c>
      <c r="F6" s="14">
        <v>20</v>
      </c>
      <c r="G6" s="12">
        <v>0</v>
      </c>
      <c r="H6" s="13">
        <v>0</v>
      </c>
      <c r="I6" s="13">
        <v>0</v>
      </c>
      <c r="J6" s="14">
        <v>0</v>
      </c>
      <c r="M6" s="3">
        <v>3</v>
      </c>
      <c r="N6" s="12">
        <f t="shared" si="1"/>
        <v>2</v>
      </c>
      <c r="O6" s="13">
        <f t="shared" si="0"/>
        <v>5</v>
      </c>
      <c r="P6" s="13">
        <f t="shared" si="0"/>
        <v>22</v>
      </c>
      <c r="Q6" s="13">
        <f t="shared" si="0"/>
        <v>28</v>
      </c>
      <c r="R6" s="12">
        <f t="shared" si="0"/>
        <v>0</v>
      </c>
      <c r="S6" s="13">
        <f t="shared" si="0"/>
        <v>0</v>
      </c>
      <c r="T6" s="13">
        <f t="shared" si="0"/>
        <v>0</v>
      </c>
      <c r="U6" s="14">
        <f t="shared" si="0"/>
        <v>0</v>
      </c>
      <c r="W6" s="40"/>
      <c r="X6" s="6" t="s">
        <v>74</v>
      </c>
      <c r="Y6" s="15">
        <f>AVERAGE(Y3:Y5)</f>
        <v>4.9767246642246645</v>
      </c>
      <c r="Z6" s="74">
        <f>AVERAGE(Z3:Z5)</f>
        <v>2.9397298719071672</v>
      </c>
      <c r="AA6" s="77">
        <f>AVERAGE(AA3:AA5)</f>
        <v>3.6980788067459969</v>
      </c>
    </row>
    <row r="7" spans="1:27">
      <c r="B7" s="3">
        <v>4</v>
      </c>
      <c r="C7" s="12">
        <v>0</v>
      </c>
      <c r="D7" s="13">
        <v>4</v>
      </c>
      <c r="E7" s="13">
        <v>13</v>
      </c>
      <c r="F7" s="14">
        <v>15</v>
      </c>
      <c r="G7" s="12">
        <v>0</v>
      </c>
      <c r="H7" s="13">
        <v>1</v>
      </c>
      <c r="I7" s="13">
        <v>0</v>
      </c>
      <c r="J7" s="14">
        <v>0</v>
      </c>
      <c r="M7" s="3">
        <v>4</v>
      </c>
      <c r="N7" s="12">
        <f t="shared" si="1"/>
        <v>0</v>
      </c>
      <c r="O7" s="13">
        <f t="shared" si="0"/>
        <v>4</v>
      </c>
      <c r="P7" s="13">
        <f t="shared" si="0"/>
        <v>21</v>
      </c>
      <c r="Q7" s="13">
        <f t="shared" si="0"/>
        <v>31</v>
      </c>
      <c r="R7" s="12">
        <f t="shared" si="0"/>
        <v>0</v>
      </c>
      <c r="S7" s="13">
        <f t="shared" si="0"/>
        <v>1</v>
      </c>
      <c r="T7" s="13">
        <f t="shared" si="0"/>
        <v>0</v>
      </c>
      <c r="U7" s="14">
        <f t="shared" si="0"/>
        <v>0</v>
      </c>
      <c r="W7" s="13"/>
      <c r="X7" s="18"/>
      <c r="Y7" s="13"/>
      <c r="Z7" s="13"/>
      <c r="AA7" s="18"/>
    </row>
    <row r="8" spans="1:27">
      <c r="B8" s="3">
        <v>5</v>
      </c>
      <c r="C8" s="12">
        <v>0</v>
      </c>
      <c r="D8" s="13">
        <v>9</v>
      </c>
      <c r="E8" s="13">
        <v>17</v>
      </c>
      <c r="F8" s="14">
        <v>22</v>
      </c>
      <c r="G8" s="12">
        <v>0</v>
      </c>
      <c r="H8" s="13">
        <v>0</v>
      </c>
      <c r="I8" s="13">
        <v>0</v>
      </c>
      <c r="J8" s="14">
        <v>1</v>
      </c>
      <c r="M8" s="3">
        <v>5</v>
      </c>
      <c r="N8" s="12">
        <f t="shared" si="1"/>
        <v>0</v>
      </c>
      <c r="O8" s="13">
        <f t="shared" si="0"/>
        <v>9</v>
      </c>
      <c r="P8" s="13">
        <f t="shared" si="0"/>
        <v>27</v>
      </c>
      <c r="Q8" s="13">
        <f t="shared" si="0"/>
        <v>30</v>
      </c>
      <c r="R8" s="12">
        <f t="shared" si="0"/>
        <v>0</v>
      </c>
      <c r="S8" s="13">
        <f t="shared" si="0"/>
        <v>0</v>
      </c>
      <c r="T8" s="13">
        <f t="shared" si="0"/>
        <v>0</v>
      </c>
      <c r="U8" s="14">
        <f t="shared" si="0"/>
        <v>1</v>
      </c>
      <c r="W8" s="13"/>
      <c r="X8" s="18"/>
      <c r="Y8" s="13"/>
      <c r="Z8" s="13"/>
      <c r="AA8" s="18"/>
    </row>
    <row r="9" spans="1:27">
      <c r="B9" s="3">
        <v>6</v>
      </c>
      <c r="C9" s="12">
        <v>0</v>
      </c>
      <c r="D9" s="13">
        <v>11</v>
      </c>
      <c r="E9" s="13">
        <v>20</v>
      </c>
      <c r="F9" s="14">
        <v>22</v>
      </c>
      <c r="G9" s="12">
        <v>0</v>
      </c>
      <c r="H9" s="13">
        <v>1</v>
      </c>
      <c r="I9" s="13">
        <v>0</v>
      </c>
      <c r="J9" s="14">
        <v>0</v>
      </c>
      <c r="M9" s="3">
        <v>6</v>
      </c>
      <c r="N9" s="12">
        <f t="shared" si="1"/>
        <v>2</v>
      </c>
      <c r="O9" s="13">
        <f t="shared" si="0"/>
        <v>17</v>
      </c>
      <c r="P9" s="13">
        <f t="shared" si="0"/>
        <v>26</v>
      </c>
      <c r="Q9" s="13">
        <f t="shared" si="0"/>
        <v>26</v>
      </c>
      <c r="R9" s="12">
        <f t="shared" si="0"/>
        <v>0</v>
      </c>
      <c r="S9" s="13">
        <f t="shared" si="0"/>
        <v>1</v>
      </c>
      <c r="T9" s="13">
        <f t="shared" si="0"/>
        <v>0</v>
      </c>
      <c r="U9" s="14">
        <f t="shared" si="0"/>
        <v>0</v>
      </c>
      <c r="W9" s="13"/>
      <c r="X9" s="18"/>
      <c r="Y9" s="13"/>
      <c r="Z9" s="13"/>
      <c r="AA9" s="18"/>
    </row>
    <row r="10" spans="1:27">
      <c r="B10" s="4">
        <v>7</v>
      </c>
      <c r="C10" s="15">
        <v>2</v>
      </c>
      <c r="D10" s="16">
        <v>20</v>
      </c>
      <c r="E10" s="16">
        <v>8</v>
      </c>
      <c r="F10" s="17">
        <v>19</v>
      </c>
      <c r="G10" s="15">
        <v>0</v>
      </c>
      <c r="H10" s="16">
        <v>0</v>
      </c>
      <c r="I10" s="16">
        <v>0</v>
      </c>
      <c r="J10" s="17">
        <v>0</v>
      </c>
      <c r="M10" s="4">
        <v>7</v>
      </c>
      <c r="N10" s="15">
        <f t="shared" si="1"/>
        <v>2</v>
      </c>
      <c r="O10" s="16">
        <f t="shared" si="0"/>
        <v>46</v>
      </c>
      <c r="P10" s="16">
        <f t="shared" si="0"/>
        <v>18</v>
      </c>
      <c r="Q10" s="16">
        <f t="shared" si="0"/>
        <v>23</v>
      </c>
      <c r="R10" s="15">
        <f t="shared" si="0"/>
        <v>0</v>
      </c>
      <c r="S10" s="16">
        <f t="shared" si="0"/>
        <v>0</v>
      </c>
      <c r="T10" s="16">
        <f t="shared" si="0"/>
        <v>0</v>
      </c>
      <c r="U10" s="17">
        <f t="shared" si="0"/>
        <v>0</v>
      </c>
      <c r="W10" s="13"/>
      <c r="X10" s="18"/>
      <c r="Y10" s="13"/>
      <c r="Z10" s="13"/>
      <c r="AA10" s="18"/>
    </row>
    <row r="11" spans="1:27">
      <c r="N11" s="69">
        <f>SUM(N3:N10)</f>
        <v>42</v>
      </c>
      <c r="O11" s="70">
        <f t="shared" ref="O11:U11" si="2">SUM(O3:O10)</f>
        <v>98</v>
      </c>
      <c r="P11" s="70">
        <f t="shared" si="2"/>
        <v>202</v>
      </c>
      <c r="Q11" s="70">
        <f t="shared" si="2"/>
        <v>228</v>
      </c>
      <c r="R11" s="69">
        <f t="shared" si="2"/>
        <v>0</v>
      </c>
      <c r="S11" s="70">
        <f t="shared" si="2"/>
        <v>2</v>
      </c>
      <c r="T11" s="70">
        <f t="shared" si="2"/>
        <v>0</v>
      </c>
      <c r="U11" s="71">
        <f t="shared" si="2"/>
        <v>2</v>
      </c>
      <c r="W11" s="13"/>
      <c r="X11" s="18"/>
      <c r="Y11" s="18"/>
      <c r="Z11" s="18"/>
      <c r="AA11" s="18"/>
    </row>
    <row r="12" spans="1:27">
      <c r="N12" s="41">
        <f>N11+O11</f>
        <v>140</v>
      </c>
      <c r="P12" s="42">
        <f>P11+Q11</f>
        <v>430</v>
      </c>
      <c r="R12" s="41">
        <f>R11+S11</f>
        <v>2</v>
      </c>
      <c r="T12" s="42">
        <f>T11+U11</f>
        <v>2</v>
      </c>
      <c r="W12" s="13"/>
      <c r="X12" s="18"/>
      <c r="Y12" s="18"/>
      <c r="Z12" s="18"/>
      <c r="AA12" s="18"/>
    </row>
    <row r="13" spans="1:27">
      <c r="C13" s="79" t="s">
        <v>6</v>
      </c>
      <c r="D13" s="80"/>
      <c r="E13" s="80"/>
      <c r="F13" s="81"/>
      <c r="G13" s="79" t="s">
        <v>85</v>
      </c>
      <c r="H13" s="80"/>
      <c r="I13" s="80"/>
      <c r="J13" s="81"/>
      <c r="W13" s="49"/>
      <c r="X13" s="18"/>
      <c r="Y13" s="82"/>
      <c r="Z13" s="82"/>
      <c r="AA13" s="18"/>
    </row>
    <row r="14" spans="1:27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W14" s="49"/>
      <c r="X14" s="18"/>
      <c r="Y14" s="2"/>
      <c r="Z14" s="2"/>
      <c r="AA14" s="18"/>
    </row>
    <row r="15" spans="1:27">
      <c r="A15" t="s">
        <v>70</v>
      </c>
      <c r="B15" s="5">
        <v>0</v>
      </c>
      <c r="C15" s="9">
        <v>9</v>
      </c>
      <c r="D15" s="10">
        <v>1</v>
      </c>
      <c r="E15" s="10">
        <v>3</v>
      </c>
      <c r="F15" s="11">
        <v>9</v>
      </c>
      <c r="G15" s="9">
        <v>0</v>
      </c>
      <c r="H15" s="10">
        <v>0</v>
      </c>
      <c r="I15" s="10">
        <v>0</v>
      </c>
      <c r="J15" s="11">
        <v>0</v>
      </c>
      <c r="N15" s="79" t="s">
        <v>6</v>
      </c>
      <c r="O15" s="80"/>
      <c r="P15" s="80"/>
      <c r="Q15" s="81"/>
      <c r="R15" s="79" t="s">
        <v>85</v>
      </c>
      <c r="S15" s="80"/>
      <c r="T15" s="80"/>
      <c r="U15" s="81"/>
      <c r="W15" s="13"/>
      <c r="X15" s="18"/>
      <c r="Y15" s="13"/>
      <c r="Z15" s="13"/>
      <c r="AA15" s="18"/>
    </row>
    <row r="16" spans="1:27">
      <c r="B16" s="3">
        <v>1</v>
      </c>
      <c r="C16" s="12">
        <v>1</v>
      </c>
      <c r="D16" s="13">
        <v>0</v>
      </c>
      <c r="E16" s="13">
        <v>1</v>
      </c>
      <c r="F16" s="14">
        <v>5</v>
      </c>
      <c r="G16" s="12">
        <v>0</v>
      </c>
      <c r="H16" s="13">
        <v>0</v>
      </c>
      <c r="I16" s="13">
        <v>0</v>
      </c>
      <c r="J16" s="14">
        <v>1</v>
      </c>
      <c r="L16" s="1" t="s">
        <v>72</v>
      </c>
      <c r="N16" s="48" t="s">
        <v>2</v>
      </c>
      <c r="O16" s="2" t="s">
        <v>3</v>
      </c>
      <c r="P16" s="2" t="s">
        <v>4</v>
      </c>
      <c r="Q16" s="68" t="s">
        <v>5</v>
      </c>
      <c r="R16" s="48" t="s">
        <v>2</v>
      </c>
      <c r="S16" s="2" t="s">
        <v>3</v>
      </c>
      <c r="T16" s="2" t="s">
        <v>4</v>
      </c>
      <c r="U16" s="68" t="s">
        <v>5</v>
      </c>
      <c r="W16" s="13"/>
      <c r="X16" s="18"/>
      <c r="Y16" s="13"/>
      <c r="Z16" s="13"/>
      <c r="AA16" s="18"/>
    </row>
    <row r="17" spans="1:27">
      <c r="B17" s="3">
        <v>2</v>
      </c>
      <c r="C17" s="12">
        <v>1</v>
      </c>
      <c r="D17" s="13">
        <v>0</v>
      </c>
      <c r="E17" s="13">
        <v>3</v>
      </c>
      <c r="F17" s="14">
        <v>3</v>
      </c>
      <c r="G17" s="12">
        <v>0</v>
      </c>
      <c r="H17" s="13">
        <v>0</v>
      </c>
      <c r="I17" s="13">
        <v>0</v>
      </c>
      <c r="J17" s="14">
        <v>0</v>
      </c>
      <c r="L17" t="s">
        <v>70</v>
      </c>
      <c r="M17" s="5">
        <v>0</v>
      </c>
      <c r="N17" s="9">
        <f>SUM(C15,C51,C87)</f>
        <v>19</v>
      </c>
      <c r="O17" s="10">
        <f t="shared" ref="O17:U24" si="3">SUM(D15,D51,D87)</f>
        <v>3</v>
      </c>
      <c r="P17" s="10">
        <f t="shared" si="3"/>
        <v>3</v>
      </c>
      <c r="Q17" s="10">
        <f t="shared" si="3"/>
        <v>28</v>
      </c>
      <c r="R17" s="9">
        <f t="shared" si="3"/>
        <v>0</v>
      </c>
      <c r="S17" s="10">
        <f t="shared" si="3"/>
        <v>0</v>
      </c>
      <c r="T17" s="10">
        <f t="shared" si="3"/>
        <v>0</v>
      </c>
      <c r="U17" s="11">
        <f t="shared" si="3"/>
        <v>0</v>
      </c>
      <c r="W17" s="13"/>
      <c r="X17" s="18"/>
      <c r="Y17" s="13"/>
      <c r="Z17" s="13"/>
      <c r="AA17" s="18"/>
    </row>
    <row r="18" spans="1:27">
      <c r="B18" s="3">
        <v>3</v>
      </c>
      <c r="C18" s="12">
        <v>0</v>
      </c>
      <c r="D18" s="13">
        <v>0</v>
      </c>
      <c r="E18" s="13">
        <v>5</v>
      </c>
      <c r="F18" s="14">
        <v>6</v>
      </c>
      <c r="G18" s="12">
        <v>0</v>
      </c>
      <c r="H18" s="13">
        <v>0</v>
      </c>
      <c r="I18" s="13">
        <v>0</v>
      </c>
      <c r="J18" s="14">
        <v>0</v>
      </c>
      <c r="M18" s="3">
        <v>1</v>
      </c>
      <c r="N18" s="12">
        <f t="shared" ref="N18:N24" si="4">SUM(C16,C52,C88)</f>
        <v>1</v>
      </c>
      <c r="O18" s="13">
        <f t="shared" si="3"/>
        <v>2</v>
      </c>
      <c r="P18" s="13">
        <f t="shared" si="3"/>
        <v>3</v>
      </c>
      <c r="Q18" s="13">
        <f t="shared" si="3"/>
        <v>13</v>
      </c>
      <c r="R18" s="12">
        <f t="shared" si="3"/>
        <v>0</v>
      </c>
      <c r="S18" s="13">
        <f t="shared" si="3"/>
        <v>0</v>
      </c>
      <c r="T18" s="13">
        <f t="shared" si="3"/>
        <v>0</v>
      </c>
      <c r="U18" s="14">
        <f t="shared" si="3"/>
        <v>1</v>
      </c>
      <c r="W18" s="13"/>
      <c r="X18" s="18"/>
      <c r="Y18" s="13"/>
      <c r="Z18" s="13"/>
      <c r="AA18" s="18"/>
    </row>
    <row r="19" spans="1:27">
      <c r="B19" s="3">
        <v>4</v>
      </c>
      <c r="C19" s="12">
        <v>0</v>
      </c>
      <c r="D19" s="13">
        <v>0</v>
      </c>
      <c r="E19" s="13">
        <v>2</v>
      </c>
      <c r="F19" s="14">
        <v>1</v>
      </c>
      <c r="G19" s="12">
        <v>0</v>
      </c>
      <c r="H19" s="13">
        <v>0</v>
      </c>
      <c r="I19" s="13">
        <v>0</v>
      </c>
      <c r="J19" s="14">
        <v>0</v>
      </c>
      <c r="M19" s="3">
        <v>2</v>
      </c>
      <c r="N19" s="12">
        <f t="shared" si="4"/>
        <v>2</v>
      </c>
      <c r="O19" s="13">
        <f t="shared" si="3"/>
        <v>1</v>
      </c>
      <c r="P19" s="13">
        <f t="shared" si="3"/>
        <v>7</v>
      </c>
      <c r="Q19" s="13">
        <f t="shared" si="3"/>
        <v>10</v>
      </c>
      <c r="R19" s="12">
        <f t="shared" si="3"/>
        <v>0</v>
      </c>
      <c r="S19" s="13">
        <f t="shared" si="3"/>
        <v>0</v>
      </c>
      <c r="T19" s="13">
        <f t="shared" si="3"/>
        <v>1</v>
      </c>
      <c r="U19" s="14">
        <f t="shared" si="3"/>
        <v>0</v>
      </c>
      <c r="W19" s="13"/>
      <c r="X19" s="18"/>
      <c r="Y19" s="13"/>
      <c r="Z19" s="13"/>
      <c r="AA19" s="18"/>
    </row>
    <row r="20" spans="1:27">
      <c r="B20" s="3">
        <v>5</v>
      </c>
      <c r="C20" s="12">
        <v>0</v>
      </c>
      <c r="D20" s="13">
        <v>0</v>
      </c>
      <c r="E20" s="13">
        <v>3</v>
      </c>
      <c r="F20" s="14">
        <v>3</v>
      </c>
      <c r="G20" s="12">
        <v>0</v>
      </c>
      <c r="H20" s="13">
        <v>0</v>
      </c>
      <c r="I20" s="13">
        <v>1</v>
      </c>
      <c r="J20" s="14">
        <v>0</v>
      </c>
      <c r="M20" s="3">
        <v>3</v>
      </c>
      <c r="N20" s="12">
        <f t="shared" si="4"/>
        <v>0</v>
      </c>
      <c r="O20" s="13">
        <f t="shared" si="3"/>
        <v>2</v>
      </c>
      <c r="P20" s="13">
        <f t="shared" si="3"/>
        <v>8</v>
      </c>
      <c r="Q20" s="13">
        <f t="shared" si="3"/>
        <v>13</v>
      </c>
      <c r="R20" s="12">
        <f t="shared" si="3"/>
        <v>0</v>
      </c>
      <c r="S20" s="13">
        <f t="shared" si="3"/>
        <v>0</v>
      </c>
      <c r="T20" s="13">
        <f t="shared" si="3"/>
        <v>0</v>
      </c>
      <c r="U20" s="14">
        <f t="shared" si="3"/>
        <v>0</v>
      </c>
      <c r="W20" s="13"/>
      <c r="X20" s="18"/>
      <c r="Y20" s="13"/>
      <c r="Z20" s="13"/>
      <c r="AA20" s="18"/>
    </row>
    <row r="21" spans="1:27">
      <c r="B21" s="3">
        <v>6</v>
      </c>
      <c r="C21" s="12">
        <v>1</v>
      </c>
      <c r="D21" s="13">
        <v>0</v>
      </c>
      <c r="E21" s="13">
        <v>2</v>
      </c>
      <c r="F21" s="14">
        <v>2</v>
      </c>
      <c r="G21" s="12">
        <v>0</v>
      </c>
      <c r="H21" s="13">
        <v>0</v>
      </c>
      <c r="I21" s="13">
        <v>0</v>
      </c>
      <c r="J21" s="14">
        <v>0</v>
      </c>
      <c r="M21" s="3">
        <v>4</v>
      </c>
      <c r="N21" s="12">
        <f t="shared" si="4"/>
        <v>1</v>
      </c>
      <c r="O21" s="13">
        <f t="shared" si="3"/>
        <v>0</v>
      </c>
      <c r="P21" s="13">
        <f t="shared" si="3"/>
        <v>4</v>
      </c>
      <c r="Q21" s="13">
        <f t="shared" si="3"/>
        <v>4</v>
      </c>
      <c r="R21" s="12">
        <f t="shared" si="3"/>
        <v>0</v>
      </c>
      <c r="S21" s="13">
        <f t="shared" si="3"/>
        <v>0</v>
      </c>
      <c r="T21" s="13">
        <f t="shared" si="3"/>
        <v>0</v>
      </c>
      <c r="U21" s="14">
        <f t="shared" si="3"/>
        <v>0</v>
      </c>
      <c r="W21" s="13"/>
      <c r="X21" s="18"/>
      <c r="Y21" s="13"/>
      <c r="Z21" s="13"/>
      <c r="AA21" s="18"/>
    </row>
    <row r="22" spans="1:27">
      <c r="B22" s="4">
        <v>7</v>
      </c>
      <c r="C22" s="15">
        <v>1</v>
      </c>
      <c r="D22" s="16">
        <v>11</v>
      </c>
      <c r="E22" s="16">
        <v>1</v>
      </c>
      <c r="F22" s="17">
        <v>3</v>
      </c>
      <c r="G22" s="15">
        <v>0</v>
      </c>
      <c r="H22" s="16">
        <v>1</v>
      </c>
      <c r="I22" s="16">
        <v>0</v>
      </c>
      <c r="J22" s="17">
        <v>0</v>
      </c>
      <c r="M22" s="3">
        <v>5</v>
      </c>
      <c r="N22" s="12">
        <f t="shared" si="4"/>
        <v>0</v>
      </c>
      <c r="O22" s="13">
        <f t="shared" si="3"/>
        <v>1</v>
      </c>
      <c r="P22" s="13">
        <f t="shared" si="3"/>
        <v>6</v>
      </c>
      <c r="Q22" s="13">
        <f t="shared" si="3"/>
        <v>5</v>
      </c>
      <c r="R22" s="12">
        <f t="shared" si="3"/>
        <v>0</v>
      </c>
      <c r="S22" s="13">
        <f t="shared" si="3"/>
        <v>0</v>
      </c>
      <c r="T22" s="13">
        <f t="shared" si="3"/>
        <v>1</v>
      </c>
      <c r="U22" s="14">
        <f t="shared" si="3"/>
        <v>0</v>
      </c>
      <c r="W22" s="13"/>
      <c r="X22" s="18"/>
      <c r="Y22" s="13"/>
      <c r="Z22" s="13"/>
      <c r="AA22" s="18"/>
    </row>
    <row r="23" spans="1:27">
      <c r="M23" s="3">
        <v>6</v>
      </c>
      <c r="N23" s="12">
        <f t="shared" si="4"/>
        <v>1</v>
      </c>
      <c r="O23" s="13">
        <f t="shared" si="3"/>
        <v>8</v>
      </c>
      <c r="P23" s="13">
        <f t="shared" si="3"/>
        <v>4</v>
      </c>
      <c r="Q23" s="13">
        <f t="shared" si="3"/>
        <v>4</v>
      </c>
      <c r="R23" s="12">
        <f t="shared" si="3"/>
        <v>0</v>
      </c>
      <c r="S23" s="13">
        <f t="shared" si="3"/>
        <v>0</v>
      </c>
      <c r="T23" s="13">
        <f t="shared" si="3"/>
        <v>0</v>
      </c>
      <c r="U23" s="14">
        <f t="shared" si="3"/>
        <v>0</v>
      </c>
      <c r="W23" s="13"/>
      <c r="X23" s="18"/>
      <c r="Y23" s="18"/>
      <c r="Z23" s="18"/>
      <c r="AA23" s="18"/>
    </row>
    <row r="24" spans="1:27">
      <c r="M24" s="4">
        <v>7</v>
      </c>
      <c r="N24" s="15">
        <f t="shared" si="4"/>
        <v>1</v>
      </c>
      <c r="O24" s="16">
        <f t="shared" si="3"/>
        <v>36</v>
      </c>
      <c r="P24" s="16">
        <f t="shared" si="3"/>
        <v>6</v>
      </c>
      <c r="Q24" s="16">
        <f t="shared" si="3"/>
        <v>5</v>
      </c>
      <c r="R24" s="15">
        <f t="shared" si="3"/>
        <v>0</v>
      </c>
      <c r="S24" s="16">
        <f t="shared" si="3"/>
        <v>2</v>
      </c>
      <c r="T24" s="16">
        <f t="shared" si="3"/>
        <v>1</v>
      </c>
      <c r="U24" s="17">
        <f t="shared" si="3"/>
        <v>0</v>
      </c>
      <c r="W24" s="13"/>
      <c r="X24" s="18"/>
      <c r="Y24" s="18"/>
      <c r="Z24" s="18"/>
      <c r="AA24" s="18"/>
    </row>
    <row r="25" spans="1:27">
      <c r="C25" s="79" t="s">
        <v>6</v>
      </c>
      <c r="D25" s="80"/>
      <c r="E25" s="80"/>
      <c r="F25" s="81"/>
      <c r="G25" s="79" t="s">
        <v>85</v>
      </c>
      <c r="H25" s="80"/>
      <c r="I25" s="80"/>
      <c r="J25" s="81"/>
      <c r="N25" s="69">
        <f>SUM(N17:N24)</f>
        <v>25</v>
      </c>
      <c r="O25" s="70">
        <f t="shared" ref="O25:U25" si="5">SUM(O17:O24)</f>
        <v>53</v>
      </c>
      <c r="P25" s="70">
        <f t="shared" si="5"/>
        <v>41</v>
      </c>
      <c r="Q25" s="70">
        <f t="shared" si="5"/>
        <v>82</v>
      </c>
      <c r="R25" s="69">
        <f t="shared" si="5"/>
        <v>0</v>
      </c>
      <c r="S25" s="70">
        <f t="shared" si="5"/>
        <v>2</v>
      </c>
      <c r="T25" s="70">
        <f t="shared" si="5"/>
        <v>3</v>
      </c>
      <c r="U25" s="71">
        <f t="shared" si="5"/>
        <v>1</v>
      </c>
      <c r="W25" s="49"/>
      <c r="X25" s="18"/>
      <c r="Y25" s="82"/>
      <c r="Z25" s="82"/>
      <c r="AA25" s="18"/>
    </row>
    <row r="26" spans="1:27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N26" s="41">
        <f>N25+O25</f>
        <v>78</v>
      </c>
      <c r="P26" s="42">
        <f>P25+Q25</f>
        <v>123</v>
      </c>
      <c r="R26" s="41">
        <f>R25+S25</f>
        <v>2</v>
      </c>
      <c r="T26" s="42">
        <f>T25+U25</f>
        <v>4</v>
      </c>
      <c r="W26" s="49"/>
      <c r="X26" s="18"/>
      <c r="Y26" s="2"/>
      <c r="Z26" s="2"/>
      <c r="AA26" s="18"/>
    </row>
    <row r="27" spans="1:27">
      <c r="A27" t="s">
        <v>70</v>
      </c>
      <c r="B27" s="5">
        <v>0</v>
      </c>
      <c r="C27" s="9">
        <v>3</v>
      </c>
      <c r="D27" s="10">
        <v>2</v>
      </c>
      <c r="E27" s="10">
        <v>0</v>
      </c>
      <c r="F27" s="11">
        <v>5</v>
      </c>
      <c r="G27" s="9">
        <v>1</v>
      </c>
      <c r="H27" s="10">
        <v>0</v>
      </c>
      <c r="I27" s="10">
        <v>0</v>
      </c>
      <c r="J27" s="11">
        <v>0</v>
      </c>
      <c r="W27" s="13"/>
      <c r="X27" s="18"/>
      <c r="Y27" s="13"/>
      <c r="Z27" s="13"/>
      <c r="AA27" s="18"/>
    </row>
    <row r="28" spans="1:27">
      <c r="B28" s="3">
        <v>1</v>
      </c>
      <c r="C28" s="12">
        <v>1</v>
      </c>
      <c r="D28" s="13">
        <v>1</v>
      </c>
      <c r="E28" s="13">
        <v>0</v>
      </c>
      <c r="F28" s="14">
        <v>6</v>
      </c>
      <c r="G28" s="12">
        <v>0</v>
      </c>
      <c r="H28" s="13">
        <v>0</v>
      </c>
      <c r="I28" s="13">
        <v>0</v>
      </c>
      <c r="J28" s="14">
        <v>0</v>
      </c>
      <c r="L28" s="1" t="s">
        <v>73</v>
      </c>
      <c r="W28" s="13"/>
      <c r="X28" s="18"/>
      <c r="Y28" s="13"/>
      <c r="Z28" s="13"/>
      <c r="AA28" s="18"/>
    </row>
    <row r="29" spans="1:27">
      <c r="B29" s="3">
        <v>2</v>
      </c>
      <c r="C29" s="12">
        <v>1</v>
      </c>
      <c r="D29" s="13">
        <v>0</v>
      </c>
      <c r="E29" s="13">
        <v>1</v>
      </c>
      <c r="F29" s="14">
        <v>3</v>
      </c>
      <c r="G29" s="12">
        <v>0</v>
      </c>
      <c r="H29" s="13">
        <v>0</v>
      </c>
      <c r="I29" s="13">
        <v>0</v>
      </c>
      <c r="J29" s="14">
        <v>0</v>
      </c>
      <c r="L29" t="s">
        <v>70</v>
      </c>
      <c r="N29" s="65" t="s">
        <v>6</v>
      </c>
      <c r="O29" s="66"/>
      <c r="P29" s="66"/>
      <c r="Q29" s="67"/>
      <c r="R29" s="65" t="s">
        <v>85</v>
      </c>
      <c r="S29" s="66"/>
      <c r="T29" s="66"/>
      <c r="U29" s="67"/>
      <c r="W29" s="13"/>
      <c r="X29" s="18"/>
      <c r="Y29" s="13"/>
      <c r="Z29" s="13"/>
      <c r="AA29" s="18"/>
    </row>
    <row r="30" spans="1:27">
      <c r="B30" s="3">
        <v>3</v>
      </c>
      <c r="C30" s="12">
        <v>0</v>
      </c>
      <c r="D30" s="13">
        <v>0</v>
      </c>
      <c r="E30" s="13">
        <v>4</v>
      </c>
      <c r="F30" s="14">
        <v>0</v>
      </c>
      <c r="G30" s="12">
        <v>0</v>
      </c>
      <c r="H30" s="13">
        <v>0</v>
      </c>
      <c r="I30" s="13">
        <v>1</v>
      </c>
      <c r="J30" s="14">
        <v>0</v>
      </c>
      <c r="N30" s="48" t="s">
        <v>2</v>
      </c>
      <c r="O30" s="2" t="s">
        <v>3</v>
      </c>
      <c r="P30" s="2" t="s">
        <v>4</v>
      </c>
      <c r="Q30" s="68" t="s">
        <v>5</v>
      </c>
      <c r="R30" s="48" t="s">
        <v>2</v>
      </c>
      <c r="S30" s="2" t="s">
        <v>3</v>
      </c>
      <c r="T30" s="2" t="s">
        <v>4</v>
      </c>
      <c r="U30" s="68" t="s">
        <v>5</v>
      </c>
      <c r="W30" s="13"/>
      <c r="X30" s="18"/>
      <c r="Y30" s="13"/>
      <c r="Z30" s="13"/>
      <c r="AA30" s="18"/>
    </row>
    <row r="31" spans="1:27">
      <c r="B31" s="3">
        <v>4</v>
      </c>
      <c r="C31" s="12">
        <v>1</v>
      </c>
      <c r="D31" s="13">
        <v>0</v>
      </c>
      <c r="E31" s="13">
        <v>1</v>
      </c>
      <c r="F31" s="14">
        <v>5</v>
      </c>
      <c r="G31" s="12">
        <v>0</v>
      </c>
      <c r="H31" s="13">
        <v>0</v>
      </c>
      <c r="I31" s="13">
        <v>0</v>
      </c>
      <c r="J31" s="14">
        <v>0</v>
      </c>
      <c r="M31" s="5">
        <v>0</v>
      </c>
      <c r="N31" s="9">
        <f>SUM(C27,C63,C99)</f>
        <v>11</v>
      </c>
      <c r="O31" s="10">
        <f t="shared" ref="O31:U38" si="6">SUM(D27,D63,D99)</f>
        <v>4</v>
      </c>
      <c r="P31" s="10">
        <f t="shared" si="6"/>
        <v>4</v>
      </c>
      <c r="Q31" s="10">
        <f t="shared" si="6"/>
        <v>17</v>
      </c>
      <c r="R31" s="9">
        <f t="shared" si="6"/>
        <v>2</v>
      </c>
      <c r="S31" s="10">
        <f t="shared" si="6"/>
        <v>0</v>
      </c>
      <c r="T31" s="10">
        <f t="shared" si="6"/>
        <v>0</v>
      </c>
      <c r="U31" s="11">
        <f t="shared" si="6"/>
        <v>0</v>
      </c>
      <c r="W31" s="13"/>
      <c r="X31" s="18"/>
      <c r="Y31" s="13"/>
      <c r="Z31" s="13"/>
      <c r="AA31" s="18"/>
    </row>
    <row r="32" spans="1:27">
      <c r="B32" s="3">
        <v>5</v>
      </c>
      <c r="C32" s="12">
        <v>1</v>
      </c>
      <c r="D32" s="13">
        <v>1</v>
      </c>
      <c r="E32" s="13">
        <v>2</v>
      </c>
      <c r="F32" s="14">
        <v>1</v>
      </c>
      <c r="G32" s="12">
        <v>0</v>
      </c>
      <c r="H32" s="13">
        <v>0</v>
      </c>
      <c r="I32" s="13">
        <v>0</v>
      </c>
      <c r="J32" s="14">
        <v>0</v>
      </c>
      <c r="M32" s="3">
        <v>1</v>
      </c>
      <c r="N32" s="12">
        <f t="shared" ref="N32:N38" si="7">SUM(C28,C64,C100)</f>
        <v>8</v>
      </c>
      <c r="O32" s="13">
        <f t="shared" si="6"/>
        <v>2</v>
      </c>
      <c r="P32" s="13">
        <f t="shared" si="6"/>
        <v>1</v>
      </c>
      <c r="Q32" s="13">
        <f t="shared" si="6"/>
        <v>14</v>
      </c>
      <c r="R32" s="12">
        <f t="shared" si="6"/>
        <v>0</v>
      </c>
      <c r="S32" s="13">
        <f t="shared" si="6"/>
        <v>0</v>
      </c>
      <c r="T32" s="13">
        <f t="shared" si="6"/>
        <v>0</v>
      </c>
      <c r="U32" s="14">
        <f t="shared" si="6"/>
        <v>0</v>
      </c>
      <c r="W32" s="13"/>
      <c r="X32" s="18"/>
      <c r="Y32" s="13"/>
      <c r="Z32" s="13"/>
      <c r="AA32" s="18"/>
    </row>
    <row r="33" spans="1:27">
      <c r="B33" s="3">
        <v>6</v>
      </c>
      <c r="C33" s="12">
        <v>0</v>
      </c>
      <c r="D33" s="13">
        <v>1</v>
      </c>
      <c r="E33" s="13">
        <v>1</v>
      </c>
      <c r="F33" s="14">
        <v>1</v>
      </c>
      <c r="G33" s="12">
        <v>0</v>
      </c>
      <c r="H33" s="13">
        <v>0</v>
      </c>
      <c r="I33" s="13">
        <v>0</v>
      </c>
      <c r="J33" s="14">
        <v>0</v>
      </c>
      <c r="M33" s="3">
        <v>2</v>
      </c>
      <c r="N33" s="12">
        <f t="shared" si="7"/>
        <v>3</v>
      </c>
      <c r="O33" s="13">
        <f t="shared" si="6"/>
        <v>2</v>
      </c>
      <c r="P33" s="13">
        <f t="shared" si="6"/>
        <v>2</v>
      </c>
      <c r="Q33" s="13">
        <f t="shared" si="6"/>
        <v>7</v>
      </c>
      <c r="R33" s="12">
        <f t="shared" si="6"/>
        <v>0</v>
      </c>
      <c r="S33" s="13">
        <f t="shared" si="6"/>
        <v>0</v>
      </c>
      <c r="T33" s="13">
        <f t="shared" si="6"/>
        <v>0</v>
      </c>
      <c r="U33" s="14">
        <f t="shared" si="6"/>
        <v>0</v>
      </c>
      <c r="W33" s="13"/>
      <c r="X33" s="18"/>
      <c r="Y33" s="13"/>
      <c r="Z33" s="13"/>
      <c r="AA33" s="18"/>
    </row>
    <row r="34" spans="1:27">
      <c r="B34" s="4">
        <v>7</v>
      </c>
      <c r="C34" s="15">
        <v>1</v>
      </c>
      <c r="D34" s="16">
        <v>5</v>
      </c>
      <c r="E34" s="16">
        <v>2</v>
      </c>
      <c r="F34" s="17">
        <v>1</v>
      </c>
      <c r="G34" s="15">
        <v>1</v>
      </c>
      <c r="H34" s="16">
        <v>1</v>
      </c>
      <c r="I34" s="16">
        <v>0</v>
      </c>
      <c r="J34" s="17">
        <v>1</v>
      </c>
      <c r="M34" s="3">
        <v>3</v>
      </c>
      <c r="N34" s="12">
        <f t="shared" si="7"/>
        <v>0</v>
      </c>
      <c r="O34" s="13">
        <f t="shared" si="6"/>
        <v>2</v>
      </c>
      <c r="P34" s="13">
        <f t="shared" si="6"/>
        <v>5</v>
      </c>
      <c r="Q34" s="13">
        <f t="shared" si="6"/>
        <v>6</v>
      </c>
      <c r="R34" s="12">
        <f t="shared" si="6"/>
        <v>0</v>
      </c>
      <c r="S34" s="13">
        <f t="shared" si="6"/>
        <v>0</v>
      </c>
      <c r="T34" s="13">
        <f t="shared" si="6"/>
        <v>2</v>
      </c>
      <c r="U34" s="14">
        <f t="shared" si="6"/>
        <v>0</v>
      </c>
      <c r="W34" s="13"/>
      <c r="X34" s="18"/>
      <c r="Y34" s="13"/>
      <c r="Z34" s="13"/>
      <c r="AA34" s="18"/>
    </row>
    <row r="35" spans="1:27">
      <c r="M35" s="3">
        <v>4</v>
      </c>
      <c r="N35" s="12">
        <f t="shared" si="7"/>
        <v>1</v>
      </c>
      <c r="O35" s="13">
        <f t="shared" si="6"/>
        <v>1</v>
      </c>
      <c r="P35" s="13">
        <f t="shared" si="6"/>
        <v>4</v>
      </c>
      <c r="Q35" s="13">
        <f t="shared" si="6"/>
        <v>12</v>
      </c>
      <c r="R35" s="12">
        <f t="shared" si="6"/>
        <v>0</v>
      </c>
      <c r="S35" s="13">
        <f t="shared" si="6"/>
        <v>0</v>
      </c>
      <c r="T35" s="13">
        <f t="shared" si="6"/>
        <v>0</v>
      </c>
      <c r="U35" s="14">
        <f t="shared" si="6"/>
        <v>1</v>
      </c>
      <c r="W35" s="13"/>
      <c r="X35" s="18"/>
      <c r="Y35" s="18"/>
      <c r="Z35" s="18"/>
      <c r="AA35" s="18"/>
    </row>
    <row r="36" spans="1:27">
      <c r="M36" s="3">
        <v>5</v>
      </c>
      <c r="N36" s="12">
        <f t="shared" si="7"/>
        <v>1</v>
      </c>
      <c r="O36" s="13">
        <f t="shared" si="6"/>
        <v>1</v>
      </c>
      <c r="P36" s="13">
        <f t="shared" si="6"/>
        <v>2</v>
      </c>
      <c r="Q36" s="13">
        <f t="shared" si="6"/>
        <v>6</v>
      </c>
      <c r="R36" s="12">
        <f t="shared" si="6"/>
        <v>0</v>
      </c>
      <c r="S36" s="13">
        <f t="shared" si="6"/>
        <v>0</v>
      </c>
      <c r="T36" s="13">
        <f t="shared" si="6"/>
        <v>0</v>
      </c>
      <c r="U36" s="14">
        <f t="shared" si="6"/>
        <v>1</v>
      </c>
      <c r="W36" s="13"/>
      <c r="X36" s="18"/>
      <c r="Y36" s="18"/>
      <c r="Z36" s="18"/>
      <c r="AA36" s="18"/>
    </row>
    <row r="37" spans="1:27">
      <c r="C37" s="79" t="s">
        <v>6</v>
      </c>
      <c r="D37" s="80"/>
      <c r="E37" s="80"/>
      <c r="F37" s="81"/>
      <c r="G37" s="79" t="s">
        <v>85</v>
      </c>
      <c r="H37" s="80"/>
      <c r="I37" s="80"/>
      <c r="J37" s="81"/>
      <c r="M37" s="3">
        <v>6</v>
      </c>
      <c r="N37" s="12">
        <f t="shared" si="7"/>
        <v>0</v>
      </c>
      <c r="O37" s="13">
        <f t="shared" si="6"/>
        <v>4</v>
      </c>
      <c r="P37" s="13">
        <f t="shared" si="6"/>
        <v>5</v>
      </c>
      <c r="Q37" s="13">
        <f t="shared" si="6"/>
        <v>3</v>
      </c>
      <c r="R37" s="12">
        <f t="shared" si="6"/>
        <v>0</v>
      </c>
      <c r="S37" s="13">
        <f t="shared" si="6"/>
        <v>1</v>
      </c>
      <c r="T37" s="13">
        <f t="shared" si="6"/>
        <v>0</v>
      </c>
      <c r="U37" s="14">
        <f t="shared" si="6"/>
        <v>0</v>
      </c>
      <c r="W37" s="49"/>
      <c r="X37" s="18"/>
      <c r="Y37" s="82"/>
      <c r="Z37" s="82"/>
      <c r="AA37" s="18"/>
    </row>
    <row r="38" spans="1:27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M38" s="4">
        <v>7</v>
      </c>
      <c r="N38" s="15">
        <f t="shared" si="7"/>
        <v>5</v>
      </c>
      <c r="O38" s="16">
        <f t="shared" si="6"/>
        <v>19</v>
      </c>
      <c r="P38" s="16">
        <f t="shared" si="6"/>
        <v>7</v>
      </c>
      <c r="Q38" s="16">
        <f t="shared" si="6"/>
        <v>3</v>
      </c>
      <c r="R38" s="15">
        <f t="shared" si="6"/>
        <v>2</v>
      </c>
      <c r="S38" s="16">
        <f t="shared" si="6"/>
        <v>2</v>
      </c>
      <c r="T38" s="16">
        <f t="shared" si="6"/>
        <v>0</v>
      </c>
      <c r="U38" s="17">
        <f t="shared" si="6"/>
        <v>1</v>
      </c>
      <c r="W38" s="50"/>
      <c r="X38" s="18"/>
      <c r="Y38" s="2"/>
      <c r="Z38" s="2"/>
      <c r="AA38" s="18"/>
    </row>
    <row r="39" spans="1:27">
      <c r="A39" t="s">
        <v>70</v>
      </c>
      <c r="B39" s="5">
        <v>0</v>
      </c>
      <c r="C39" s="9">
        <v>6</v>
      </c>
      <c r="D39" s="10">
        <v>2</v>
      </c>
      <c r="E39" s="10">
        <v>3</v>
      </c>
      <c r="F39" s="11">
        <v>8</v>
      </c>
      <c r="G39" s="9">
        <v>0</v>
      </c>
      <c r="H39" s="10">
        <v>0</v>
      </c>
      <c r="I39" s="10">
        <v>0</v>
      </c>
      <c r="J39" s="11">
        <v>0</v>
      </c>
      <c r="N39" s="69">
        <f>SUM(N31:N38)</f>
        <v>29</v>
      </c>
      <c r="O39" s="70">
        <f t="shared" ref="O39:U39" si="8">SUM(O31:O38)</f>
        <v>35</v>
      </c>
      <c r="P39" s="70">
        <f t="shared" si="8"/>
        <v>30</v>
      </c>
      <c r="Q39" s="70">
        <f t="shared" si="8"/>
        <v>68</v>
      </c>
      <c r="R39" s="69">
        <f t="shared" si="8"/>
        <v>4</v>
      </c>
      <c r="S39" s="70">
        <f t="shared" si="8"/>
        <v>3</v>
      </c>
      <c r="T39" s="70">
        <f t="shared" si="8"/>
        <v>2</v>
      </c>
      <c r="U39" s="71">
        <f t="shared" si="8"/>
        <v>3</v>
      </c>
      <c r="W39" s="18"/>
      <c r="X39" s="18"/>
      <c r="Y39" s="13"/>
      <c r="Z39" s="13"/>
      <c r="AA39" s="18"/>
    </row>
    <row r="40" spans="1:27">
      <c r="B40" s="3">
        <v>1</v>
      </c>
      <c r="C40" s="12">
        <v>4</v>
      </c>
      <c r="D40" s="13">
        <v>0</v>
      </c>
      <c r="E40" s="13">
        <v>5</v>
      </c>
      <c r="F40" s="14">
        <v>4</v>
      </c>
      <c r="G40" s="12">
        <v>0</v>
      </c>
      <c r="H40" s="13">
        <v>0</v>
      </c>
      <c r="I40" s="13">
        <v>0</v>
      </c>
      <c r="J40" s="14">
        <v>0</v>
      </c>
      <c r="L40" s="1" t="s">
        <v>74</v>
      </c>
      <c r="N40" s="41">
        <f>N39+O39</f>
        <v>64</v>
      </c>
      <c r="P40" s="42">
        <f>P39+Q39</f>
        <v>98</v>
      </c>
      <c r="R40" s="41">
        <f>R39+S39</f>
        <v>7</v>
      </c>
      <c r="T40" s="42">
        <f>T39+U39</f>
        <v>5</v>
      </c>
      <c r="W40" s="18"/>
      <c r="X40" s="18"/>
      <c r="Y40" s="13"/>
      <c r="Z40" s="13"/>
      <c r="AA40" s="18"/>
    </row>
    <row r="41" spans="1:27">
      <c r="B41" s="3">
        <v>2</v>
      </c>
      <c r="C41" s="12">
        <v>1</v>
      </c>
      <c r="D41" s="13">
        <v>1</v>
      </c>
      <c r="E41" s="13">
        <v>4</v>
      </c>
      <c r="F41" s="14">
        <v>0</v>
      </c>
      <c r="G41" s="12">
        <v>0</v>
      </c>
      <c r="H41" s="13">
        <v>0</v>
      </c>
      <c r="I41" s="13">
        <v>0</v>
      </c>
      <c r="J41" s="14">
        <v>0</v>
      </c>
      <c r="L41" t="s">
        <v>70</v>
      </c>
      <c r="W41" s="18"/>
      <c r="X41" s="18"/>
      <c r="Y41" s="13"/>
      <c r="Z41" s="13"/>
      <c r="AA41" s="18"/>
    </row>
    <row r="42" spans="1:27">
      <c r="B42" s="3">
        <v>3</v>
      </c>
      <c r="C42" s="12">
        <v>0</v>
      </c>
      <c r="D42" s="13">
        <v>1</v>
      </c>
      <c r="E42" s="13">
        <v>5</v>
      </c>
      <c r="F42" s="14">
        <v>4</v>
      </c>
      <c r="G42" s="12">
        <v>0</v>
      </c>
      <c r="H42" s="13">
        <v>0</v>
      </c>
      <c r="I42" s="13">
        <v>0</v>
      </c>
      <c r="J42" s="14">
        <v>0</v>
      </c>
      <c r="W42" s="18"/>
      <c r="X42" s="18"/>
      <c r="Y42" s="13"/>
      <c r="Z42" s="13"/>
      <c r="AA42" s="18"/>
    </row>
    <row r="43" spans="1:27">
      <c r="B43" s="3">
        <v>4</v>
      </c>
      <c r="C43" s="12">
        <v>0</v>
      </c>
      <c r="D43" s="13">
        <v>0</v>
      </c>
      <c r="E43" s="13">
        <v>4</v>
      </c>
      <c r="F43" s="14">
        <v>8</v>
      </c>
      <c r="G43" s="12">
        <v>0</v>
      </c>
      <c r="H43" s="13">
        <v>0</v>
      </c>
      <c r="I43" s="13">
        <v>0</v>
      </c>
      <c r="J43" s="14">
        <v>0</v>
      </c>
      <c r="N43" s="65" t="s">
        <v>6</v>
      </c>
      <c r="O43" s="66"/>
      <c r="P43" s="66"/>
      <c r="Q43" s="67"/>
      <c r="R43" s="65" t="s">
        <v>85</v>
      </c>
      <c r="S43" s="66"/>
      <c r="T43" s="66"/>
      <c r="U43" s="67"/>
      <c r="W43" s="18"/>
      <c r="X43" s="18"/>
      <c r="Y43" s="13"/>
      <c r="Z43" s="13"/>
      <c r="AA43" s="18"/>
    </row>
    <row r="44" spans="1:27">
      <c r="B44" s="3">
        <v>5</v>
      </c>
      <c r="C44" s="12">
        <v>0</v>
      </c>
      <c r="D44" s="13">
        <v>0</v>
      </c>
      <c r="E44" s="13">
        <v>5</v>
      </c>
      <c r="F44" s="14">
        <v>4</v>
      </c>
      <c r="G44" s="12">
        <v>0</v>
      </c>
      <c r="H44" s="13">
        <v>0</v>
      </c>
      <c r="I44" s="13">
        <v>0</v>
      </c>
      <c r="J44" s="14">
        <v>0</v>
      </c>
      <c r="N44" s="6" t="s">
        <v>2</v>
      </c>
      <c r="O44" s="7" t="s">
        <v>3</v>
      </c>
      <c r="P44" s="7" t="s">
        <v>4</v>
      </c>
      <c r="Q44" s="8" t="s">
        <v>5</v>
      </c>
      <c r="R44" s="6" t="s">
        <v>2</v>
      </c>
      <c r="S44" s="7" t="s">
        <v>3</v>
      </c>
      <c r="T44" s="7" t="s">
        <v>4</v>
      </c>
      <c r="U44" s="8" t="s">
        <v>5</v>
      </c>
      <c r="W44" s="18"/>
      <c r="X44" s="18"/>
      <c r="Y44" s="13"/>
      <c r="Z44" s="13"/>
      <c r="AA44" s="18"/>
    </row>
    <row r="45" spans="1:27">
      <c r="B45" s="3">
        <v>6</v>
      </c>
      <c r="C45" s="12">
        <v>1</v>
      </c>
      <c r="D45" s="13">
        <v>3</v>
      </c>
      <c r="E45" s="13">
        <v>3</v>
      </c>
      <c r="F45" s="14">
        <v>2</v>
      </c>
      <c r="G45" s="12">
        <v>0</v>
      </c>
      <c r="H45" s="13">
        <v>0</v>
      </c>
      <c r="I45" s="13">
        <v>0</v>
      </c>
      <c r="J45" s="14">
        <v>0</v>
      </c>
      <c r="M45" s="5">
        <v>0</v>
      </c>
      <c r="N45" s="9">
        <f t="shared" ref="N45:U52" si="9">SUM(N3,N17,N31)</f>
        <v>50</v>
      </c>
      <c r="O45" s="10">
        <f t="shared" si="9"/>
        <v>17</v>
      </c>
      <c r="P45" s="10">
        <f t="shared" si="9"/>
        <v>37</v>
      </c>
      <c r="Q45" s="11">
        <f t="shared" si="9"/>
        <v>87</v>
      </c>
      <c r="R45" s="9">
        <f t="shared" si="9"/>
        <v>2</v>
      </c>
      <c r="S45" s="10">
        <f t="shared" si="9"/>
        <v>0</v>
      </c>
      <c r="T45" s="10">
        <f t="shared" si="9"/>
        <v>0</v>
      </c>
      <c r="U45" s="11">
        <f t="shared" si="9"/>
        <v>0</v>
      </c>
      <c r="W45" s="18"/>
      <c r="X45" s="18"/>
      <c r="Y45" s="13"/>
      <c r="Z45" s="13"/>
      <c r="AA45" s="18"/>
    </row>
    <row r="46" spans="1:27">
      <c r="B46" s="4">
        <v>7</v>
      </c>
      <c r="C46" s="15">
        <v>0</v>
      </c>
      <c r="D46" s="16">
        <v>13</v>
      </c>
      <c r="E46" s="16">
        <v>5</v>
      </c>
      <c r="F46" s="17">
        <v>2</v>
      </c>
      <c r="G46" s="15">
        <v>0</v>
      </c>
      <c r="H46" s="16">
        <v>0</v>
      </c>
      <c r="I46" s="16">
        <v>0</v>
      </c>
      <c r="J46" s="17">
        <v>0</v>
      </c>
      <c r="M46" s="3">
        <v>1</v>
      </c>
      <c r="N46" s="12">
        <f t="shared" si="9"/>
        <v>23</v>
      </c>
      <c r="O46" s="13">
        <f t="shared" si="9"/>
        <v>8</v>
      </c>
      <c r="P46" s="13">
        <f t="shared" si="9"/>
        <v>29</v>
      </c>
      <c r="Q46" s="14">
        <f t="shared" si="9"/>
        <v>57</v>
      </c>
      <c r="R46" s="12">
        <f t="shared" si="9"/>
        <v>0</v>
      </c>
      <c r="S46" s="13">
        <f t="shared" si="9"/>
        <v>0</v>
      </c>
      <c r="T46" s="13">
        <f t="shared" si="9"/>
        <v>0</v>
      </c>
      <c r="U46" s="14">
        <f t="shared" si="9"/>
        <v>1</v>
      </c>
      <c r="W46" s="18"/>
      <c r="X46" s="18"/>
      <c r="Y46" s="13"/>
      <c r="Z46" s="13"/>
      <c r="AA46" s="18"/>
    </row>
    <row r="47" spans="1:27">
      <c r="M47" s="3">
        <v>2</v>
      </c>
      <c r="N47" s="12">
        <f t="shared" si="9"/>
        <v>7</v>
      </c>
      <c r="O47" s="13">
        <f t="shared" si="9"/>
        <v>6</v>
      </c>
      <c r="P47" s="13">
        <f t="shared" si="9"/>
        <v>42</v>
      </c>
      <c r="Q47" s="14">
        <f t="shared" si="9"/>
        <v>35</v>
      </c>
      <c r="R47" s="12">
        <f t="shared" si="9"/>
        <v>0</v>
      </c>
      <c r="S47" s="13">
        <f t="shared" si="9"/>
        <v>0</v>
      </c>
      <c r="T47" s="13">
        <f t="shared" si="9"/>
        <v>1</v>
      </c>
      <c r="U47" s="14">
        <f t="shared" si="9"/>
        <v>1</v>
      </c>
      <c r="W47" s="18"/>
      <c r="X47" s="18"/>
      <c r="Y47" s="18"/>
      <c r="Z47" s="18"/>
      <c r="AA47" s="18"/>
    </row>
    <row r="48" spans="1:27">
      <c r="M48" s="3">
        <v>3</v>
      </c>
      <c r="N48" s="12">
        <f t="shared" si="9"/>
        <v>2</v>
      </c>
      <c r="O48" s="13">
        <f t="shared" si="9"/>
        <v>9</v>
      </c>
      <c r="P48" s="13">
        <f t="shared" si="9"/>
        <v>35</v>
      </c>
      <c r="Q48" s="14">
        <f t="shared" si="9"/>
        <v>47</v>
      </c>
      <c r="R48" s="12">
        <f t="shared" si="9"/>
        <v>0</v>
      </c>
      <c r="S48" s="13">
        <f t="shared" si="9"/>
        <v>0</v>
      </c>
      <c r="T48" s="13">
        <f t="shared" si="9"/>
        <v>2</v>
      </c>
      <c r="U48" s="14">
        <f t="shared" si="9"/>
        <v>0</v>
      </c>
      <c r="W48" s="18"/>
      <c r="X48" s="18"/>
      <c r="Y48" s="18"/>
      <c r="Z48" s="18"/>
      <c r="AA48" s="18"/>
    </row>
    <row r="49" spans="1:27">
      <c r="C49" s="79" t="s">
        <v>6</v>
      </c>
      <c r="D49" s="80"/>
      <c r="E49" s="80"/>
      <c r="F49" s="81"/>
      <c r="G49" s="79" t="s">
        <v>85</v>
      </c>
      <c r="H49" s="80"/>
      <c r="I49" s="80"/>
      <c r="J49" s="81"/>
      <c r="M49" s="3">
        <v>4</v>
      </c>
      <c r="N49" s="12">
        <f t="shared" si="9"/>
        <v>2</v>
      </c>
      <c r="O49" s="13">
        <f t="shared" si="9"/>
        <v>5</v>
      </c>
      <c r="P49" s="13">
        <f t="shared" si="9"/>
        <v>29</v>
      </c>
      <c r="Q49" s="14">
        <f t="shared" si="9"/>
        <v>47</v>
      </c>
      <c r="R49" s="12">
        <f t="shared" si="9"/>
        <v>0</v>
      </c>
      <c r="S49" s="13">
        <f t="shared" si="9"/>
        <v>1</v>
      </c>
      <c r="T49" s="13">
        <f t="shared" si="9"/>
        <v>0</v>
      </c>
      <c r="U49" s="14">
        <f t="shared" si="9"/>
        <v>1</v>
      </c>
      <c r="W49" s="18"/>
      <c r="X49" s="18"/>
      <c r="Y49" s="18"/>
      <c r="Z49" s="18"/>
      <c r="AA49" s="18"/>
    </row>
    <row r="50" spans="1:27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M50" s="3">
        <v>5</v>
      </c>
      <c r="N50" s="12">
        <f t="shared" si="9"/>
        <v>1</v>
      </c>
      <c r="O50" s="13">
        <f t="shared" si="9"/>
        <v>11</v>
      </c>
      <c r="P50" s="13">
        <f t="shared" si="9"/>
        <v>35</v>
      </c>
      <c r="Q50" s="14">
        <f t="shared" si="9"/>
        <v>41</v>
      </c>
      <c r="R50" s="12">
        <f t="shared" si="9"/>
        <v>0</v>
      </c>
      <c r="S50" s="13">
        <f t="shared" si="9"/>
        <v>0</v>
      </c>
      <c r="T50" s="13">
        <f t="shared" si="9"/>
        <v>1</v>
      </c>
      <c r="U50" s="14">
        <f t="shared" si="9"/>
        <v>2</v>
      </c>
      <c r="W50" s="18"/>
      <c r="X50" s="18"/>
      <c r="Y50" s="18"/>
      <c r="Z50" s="18"/>
      <c r="AA50" s="18"/>
    </row>
    <row r="51" spans="1:27">
      <c r="A51" t="s">
        <v>70</v>
      </c>
      <c r="B51" s="5">
        <v>0</v>
      </c>
      <c r="C51" s="9">
        <v>4</v>
      </c>
      <c r="D51" s="10">
        <v>1</v>
      </c>
      <c r="E51" s="10">
        <v>0</v>
      </c>
      <c r="F51" s="11">
        <v>8</v>
      </c>
      <c r="G51" s="9">
        <v>0</v>
      </c>
      <c r="H51" s="10">
        <v>0</v>
      </c>
      <c r="I51" s="10">
        <v>0</v>
      </c>
      <c r="J51" s="11">
        <v>0</v>
      </c>
      <c r="M51" s="3">
        <v>6</v>
      </c>
      <c r="N51" s="12">
        <f t="shared" si="9"/>
        <v>3</v>
      </c>
      <c r="O51" s="13">
        <f t="shared" si="9"/>
        <v>29</v>
      </c>
      <c r="P51" s="13">
        <f t="shared" si="9"/>
        <v>35</v>
      </c>
      <c r="Q51" s="14">
        <f t="shared" si="9"/>
        <v>33</v>
      </c>
      <c r="R51" s="12">
        <f t="shared" si="9"/>
        <v>0</v>
      </c>
      <c r="S51" s="13">
        <f t="shared" si="9"/>
        <v>2</v>
      </c>
      <c r="T51" s="13">
        <f t="shared" si="9"/>
        <v>0</v>
      </c>
      <c r="U51" s="14">
        <f t="shared" si="9"/>
        <v>0</v>
      </c>
      <c r="W51" s="18"/>
      <c r="X51" s="18"/>
      <c r="Y51" s="18"/>
      <c r="Z51" s="18"/>
      <c r="AA51" s="18"/>
    </row>
    <row r="52" spans="1:27">
      <c r="B52" s="3">
        <v>1</v>
      </c>
      <c r="C52" s="12">
        <v>0</v>
      </c>
      <c r="D52" s="13">
        <v>1</v>
      </c>
      <c r="E52" s="13">
        <v>0</v>
      </c>
      <c r="F52" s="14">
        <v>4</v>
      </c>
      <c r="G52" s="12">
        <v>0</v>
      </c>
      <c r="H52" s="13">
        <v>0</v>
      </c>
      <c r="I52" s="13">
        <v>0</v>
      </c>
      <c r="J52" s="14">
        <v>0</v>
      </c>
      <c r="M52" s="4">
        <v>7</v>
      </c>
      <c r="N52" s="12">
        <f t="shared" si="9"/>
        <v>8</v>
      </c>
      <c r="O52" s="13">
        <f t="shared" si="9"/>
        <v>101</v>
      </c>
      <c r="P52" s="13">
        <f t="shared" si="9"/>
        <v>31</v>
      </c>
      <c r="Q52" s="14">
        <f t="shared" si="9"/>
        <v>31</v>
      </c>
      <c r="R52" s="12">
        <f t="shared" si="9"/>
        <v>2</v>
      </c>
      <c r="S52" s="13">
        <f t="shared" si="9"/>
        <v>4</v>
      </c>
      <c r="T52" s="13">
        <f t="shared" si="9"/>
        <v>1</v>
      </c>
      <c r="U52" s="14">
        <f t="shared" si="9"/>
        <v>1</v>
      </c>
      <c r="W52" s="18"/>
      <c r="X52" s="18"/>
      <c r="Y52" s="18"/>
      <c r="Z52" s="18"/>
      <c r="AA52" s="18"/>
    </row>
    <row r="53" spans="1:27">
      <c r="B53" s="3">
        <v>2</v>
      </c>
      <c r="C53" s="12">
        <v>0</v>
      </c>
      <c r="D53" s="13">
        <v>0</v>
      </c>
      <c r="E53" s="13">
        <v>1</v>
      </c>
      <c r="F53" s="14">
        <v>4</v>
      </c>
      <c r="G53" s="12">
        <v>0</v>
      </c>
      <c r="H53" s="13">
        <v>0</v>
      </c>
      <c r="I53" s="13">
        <v>0</v>
      </c>
      <c r="J53" s="14">
        <v>0</v>
      </c>
      <c r="M53" s="46" t="s">
        <v>74</v>
      </c>
      <c r="N53" s="43">
        <f>SUM(N45:N52)</f>
        <v>96</v>
      </c>
      <c r="O53" s="44">
        <f t="shared" ref="O53:U53" si="10">SUM(O45:O52)</f>
        <v>186</v>
      </c>
      <c r="P53" s="44">
        <f t="shared" si="10"/>
        <v>273</v>
      </c>
      <c r="Q53" s="44">
        <f t="shared" si="10"/>
        <v>378</v>
      </c>
      <c r="R53" s="43">
        <f t="shared" si="10"/>
        <v>4</v>
      </c>
      <c r="S53" s="44">
        <f t="shared" si="10"/>
        <v>7</v>
      </c>
      <c r="T53" s="44">
        <f t="shared" si="10"/>
        <v>5</v>
      </c>
      <c r="U53" s="45">
        <f t="shared" si="10"/>
        <v>6</v>
      </c>
      <c r="W53" s="18"/>
      <c r="X53" s="18"/>
      <c r="Y53" s="18"/>
      <c r="Z53" s="18"/>
      <c r="AA53" s="18"/>
    </row>
    <row r="54" spans="1:27">
      <c r="B54" s="3">
        <v>3</v>
      </c>
      <c r="C54" s="12">
        <v>0</v>
      </c>
      <c r="D54" s="13">
        <v>1</v>
      </c>
      <c r="E54" s="13">
        <v>0</v>
      </c>
      <c r="F54" s="14">
        <v>2</v>
      </c>
      <c r="G54" s="12">
        <v>0</v>
      </c>
      <c r="H54" s="13">
        <v>0</v>
      </c>
      <c r="I54" s="13">
        <v>0</v>
      </c>
      <c r="J54" s="14">
        <v>0</v>
      </c>
      <c r="N54" s="41">
        <f>N53+O53</f>
        <v>282</v>
      </c>
      <c r="P54" s="42">
        <f>P53+Q53</f>
        <v>651</v>
      </c>
      <c r="R54" s="41">
        <f>R53+S53</f>
        <v>11</v>
      </c>
      <c r="T54" s="42">
        <f>T53+U53</f>
        <v>11</v>
      </c>
      <c r="W54" s="18"/>
      <c r="X54" s="18"/>
      <c r="Y54" s="18"/>
      <c r="Z54" s="18"/>
      <c r="AA54" s="18"/>
    </row>
    <row r="55" spans="1:27">
      <c r="B55" s="3">
        <v>4</v>
      </c>
      <c r="C55" s="12">
        <v>1</v>
      </c>
      <c r="D55" s="13">
        <v>0</v>
      </c>
      <c r="E55" s="13">
        <v>0</v>
      </c>
      <c r="F55" s="14">
        <v>2</v>
      </c>
      <c r="G55" s="12">
        <v>0</v>
      </c>
      <c r="H55" s="13">
        <v>0</v>
      </c>
      <c r="I55" s="13">
        <v>0</v>
      </c>
      <c r="J55" s="14">
        <v>0</v>
      </c>
      <c r="W55" s="18"/>
      <c r="X55" s="18"/>
      <c r="Y55" s="18"/>
      <c r="Z55" s="18"/>
      <c r="AA55" s="18"/>
    </row>
    <row r="56" spans="1:27">
      <c r="B56" s="3">
        <v>5</v>
      </c>
      <c r="C56" s="12">
        <v>0</v>
      </c>
      <c r="D56" s="13">
        <v>1</v>
      </c>
      <c r="E56" s="13">
        <v>2</v>
      </c>
      <c r="F56" s="14">
        <v>1</v>
      </c>
      <c r="G56" s="12">
        <v>0</v>
      </c>
      <c r="H56" s="13">
        <v>0</v>
      </c>
      <c r="I56" s="13">
        <v>0</v>
      </c>
      <c r="J56" s="14">
        <v>0</v>
      </c>
      <c r="W56" s="18"/>
      <c r="X56" s="18"/>
      <c r="Y56" s="18"/>
      <c r="Z56" s="18"/>
      <c r="AA56" s="18"/>
    </row>
    <row r="57" spans="1:27">
      <c r="B57" s="3">
        <v>6</v>
      </c>
      <c r="C57" s="12">
        <v>0</v>
      </c>
      <c r="D57" s="13">
        <v>4</v>
      </c>
      <c r="E57" s="13">
        <v>1</v>
      </c>
      <c r="F57" s="14">
        <v>2</v>
      </c>
      <c r="G57" s="12">
        <v>0</v>
      </c>
      <c r="H57" s="13">
        <v>0</v>
      </c>
      <c r="I57" s="13">
        <v>0</v>
      </c>
      <c r="J57" s="14">
        <v>0</v>
      </c>
      <c r="W57" s="18"/>
      <c r="X57" s="18"/>
      <c r="Y57" s="18"/>
      <c r="Z57" s="18"/>
      <c r="AA57" s="18"/>
    </row>
    <row r="58" spans="1:27">
      <c r="B58" s="4">
        <v>7</v>
      </c>
      <c r="C58" s="15">
        <v>0</v>
      </c>
      <c r="D58" s="16">
        <v>13</v>
      </c>
      <c r="E58" s="16">
        <v>3</v>
      </c>
      <c r="F58" s="17">
        <v>1</v>
      </c>
      <c r="G58" s="15">
        <v>0</v>
      </c>
      <c r="H58" s="16">
        <v>0</v>
      </c>
      <c r="I58" s="16">
        <v>1</v>
      </c>
      <c r="J58" s="17">
        <v>0</v>
      </c>
      <c r="W58" s="18"/>
      <c r="X58" s="18"/>
      <c r="Y58" s="18"/>
      <c r="Z58" s="18"/>
      <c r="AA58" s="18"/>
    </row>
    <row r="59" spans="1:27">
      <c r="W59" s="18"/>
      <c r="X59" s="18"/>
      <c r="Y59" s="18"/>
      <c r="Z59" s="18"/>
      <c r="AA59" s="18"/>
    </row>
    <row r="60" spans="1:27">
      <c r="W60" s="18"/>
      <c r="X60" s="18"/>
      <c r="Y60" s="18"/>
      <c r="Z60" s="18"/>
      <c r="AA60" s="18"/>
    </row>
    <row r="61" spans="1:27">
      <c r="C61" s="79" t="s">
        <v>6</v>
      </c>
      <c r="D61" s="80"/>
      <c r="E61" s="80"/>
      <c r="F61" s="81"/>
      <c r="G61" s="79" t="s">
        <v>85</v>
      </c>
      <c r="H61" s="80"/>
      <c r="I61" s="80"/>
      <c r="J61" s="81"/>
      <c r="W61" s="18"/>
      <c r="X61" s="18"/>
      <c r="Y61" s="18"/>
      <c r="Z61" s="18"/>
      <c r="AA61" s="18"/>
    </row>
    <row r="62" spans="1:27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W62" s="18"/>
      <c r="X62" s="18"/>
      <c r="Y62" s="18"/>
      <c r="Z62" s="18"/>
      <c r="AA62" s="18"/>
    </row>
    <row r="63" spans="1:27">
      <c r="A63" t="s">
        <v>70</v>
      </c>
      <c r="B63" s="5">
        <v>0</v>
      </c>
      <c r="C63" s="9">
        <v>4</v>
      </c>
      <c r="D63" s="10">
        <v>1</v>
      </c>
      <c r="E63" s="10">
        <v>4</v>
      </c>
      <c r="F63" s="11">
        <v>6</v>
      </c>
      <c r="G63" s="9">
        <v>0</v>
      </c>
      <c r="H63" s="10">
        <v>0</v>
      </c>
      <c r="I63" s="10">
        <v>0</v>
      </c>
      <c r="J63" s="11">
        <v>0</v>
      </c>
      <c r="W63" s="18"/>
      <c r="X63" s="18"/>
      <c r="Y63" s="18"/>
      <c r="Z63" s="18"/>
      <c r="AA63" s="18"/>
    </row>
    <row r="64" spans="1:27">
      <c r="B64" s="3">
        <v>1</v>
      </c>
      <c r="C64" s="12">
        <v>4</v>
      </c>
      <c r="D64" s="13">
        <v>0</v>
      </c>
      <c r="E64" s="13">
        <v>0</v>
      </c>
      <c r="F64" s="14">
        <v>6</v>
      </c>
      <c r="G64" s="12">
        <v>0</v>
      </c>
      <c r="H64" s="13">
        <v>0</v>
      </c>
      <c r="I64" s="13">
        <v>0</v>
      </c>
      <c r="J64" s="14">
        <v>0</v>
      </c>
      <c r="W64" s="18"/>
      <c r="X64" s="18"/>
      <c r="Y64" s="18"/>
      <c r="Z64" s="18"/>
      <c r="AA64" s="18"/>
    </row>
    <row r="65" spans="1:27">
      <c r="B65" s="3">
        <v>2</v>
      </c>
      <c r="C65" s="12">
        <v>2</v>
      </c>
      <c r="D65" s="13">
        <v>0</v>
      </c>
      <c r="E65" s="13">
        <v>0</v>
      </c>
      <c r="F65" s="14">
        <v>4</v>
      </c>
      <c r="G65" s="12">
        <v>0</v>
      </c>
      <c r="H65" s="13">
        <v>0</v>
      </c>
      <c r="I65" s="13">
        <v>0</v>
      </c>
      <c r="J65" s="14">
        <v>0</v>
      </c>
      <c r="W65" s="18"/>
      <c r="X65" s="18"/>
      <c r="Y65" s="18"/>
      <c r="Z65" s="18"/>
      <c r="AA65" s="18"/>
    </row>
    <row r="66" spans="1:27">
      <c r="B66" s="3">
        <v>3</v>
      </c>
      <c r="C66" s="12">
        <v>0</v>
      </c>
      <c r="D66" s="13">
        <v>2</v>
      </c>
      <c r="E66" s="13">
        <v>1</v>
      </c>
      <c r="F66" s="14">
        <v>5</v>
      </c>
      <c r="G66" s="12">
        <v>0</v>
      </c>
      <c r="H66" s="13">
        <v>0</v>
      </c>
      <c r="I66" s="13">
        <v>1</v>
      </c>
      <c r="J66" s="14">
        <v>0</v>
      </c>
      <c r="W66" s="18"/>
      <c r="X66" s="18"/>
      <c r="Y66" s="18"/>
      <c r="Z66" s="18"/>
      <c r="AA66" s="18"/>
    </row>
    <row r="67" spans="1:27">
      <c r="B67" s="3">
        <v>4</v>
      </c>
      <c r="C67" s="12">
        <v>0</v>
      </c>
      <c r="D67" s="13">
        <v>1</v>
      </c>
      <c r="E67" s="13">
        <v>2</v>
      </c>
      <c r="F67" s="14">
        <v>4</v>
      </c>
      <c r="G67" s="12">
        <v>0</v>
      </c>
      <c r="H67" s="13">
        <v>0</v>
      </c>
      <c r="I67" s="13">
        <v>0</v>
      </c>
      <c r="J67" s="14">
        <v>0</v>
      </c>
      <c r="W67" s="18"/>
      <c r="X67" s="18"/>
      <c r="Y67" s="18"/>
      <c r="Z67" s="18"/>
      <c r="AA67" s="18"/>
    </row>
    <row r="68" spans="1:27">
      <c r="B68" s="3">
        <v>5</v>
      </c>
      <c r="C68" s="12">
        <v>0</v>
      </c>
      <c r="D68" s="13">
        <v>0</v>
      </c>
      <c r="E68" s="13">
        <v>0</v>
      </c>
      <c r="F68" s="14">
        <v>3</v>
      </c>
      <c r="G68" s="12">
        <v>0</v>
      </c>
      <c r="H68" s="13">
        <v>0</v>
      </c>
      <c r="I68" s="13">
        <v>0</v>
      </c>
      <c r="J68" s="14">
        <v>0</v>
      </c>
      <c r="W68" s="18"/>
      <c r="X68" s="18"/>
      <c r="Y68" s="18"/>
      <c r="Z68" s="18"/>
      <c r="AA68" s="18"/>
    </row>
    <row r="69" spans="1:27">
      <c r="B69" s="3">
        <v>6</v>
      </c>
      <c r="C69" s="12">
        <v>0</v>
      </c>
      <c r="D69" s="13">
        <v>2</v>
      </c>
      <c r="E69" s="13">
        <v>1</v>
      </c>
      <c r="F69" s="14">
        <v>0</v>
      </c>
      <c r="G69" s="12">
        <v>0</v>
      </c>
      <c r="H69" s="13">
        <v>0</v>
      </c>
      <c r="I69" s="13">
        <v>0</v>
      </c>
      <c r="J69" s="14">
        <v>0</v>
      </c>
      <c r="W69" s="18"/>
      <c r="X69" s="18"/>
      <c r="Y69" s="18"/>
      <c r="Z69" s="18"/>
      <c r="AA69" s="18"/>
    </row>
    <row r="70" spans="1:27">
      <c r="B70" s="4">
        <v>7</v>
      </c>
      <c r="C70" s="15">
        <v>1</v>
      </c>
      <c r="D70" s="16">
        <v>11</v>
      </c>
      <c r="E70" s="16">
        <v>1</v>
      </c>
      <c r="F70" s="17">
        <v>2</v>
      </c>
      <c r="G70" s="15">
        <v>1</v>
      </c>
      <c r="H70" s="16">
        <v>0</v>
      </c>
      <c r="I70" s="16">
        <v>0</v>
      </c>
      <c r="J70" s="17">
        <v>0</v>
      </c>
      <c r="W70" s="18"/>
      <c r="X70" s="18"/>
      <c r="Y70" s="18"/>
      <c r="Z70" s="18"/>
      <c r="AA70" s="18"/>
    </row>
    <row r="71" spans="1:27">
      <c r="W71" s="18"/>
      <c r="X71" s="18"/>
      <c r="Y71" s="18"/>
      <c r="Z71" s="18"/>
      <c r="AA71" s="18"/>
    </row>
    <row r="72" spans="1:27">
      <c r="W72" s="18"/>
      <c r="X72" s="18"/>
      <c r="Y72" s="18"/>
      <c r="Z72" s="18"/>
      <c r="AA72" s="18"/>
    </row>
    <row r="73" spans="1:27">
      <c r="C73" s="79" t="s">
        <v>6</v>
      </c>
      <c r="D73" s="80"/>
      <c r="E73" s="80"/>
      <c r="F73" s="81"/>
      <c r="G73" s="79" t="s">
        <v>85</v>
      </c>
      <c r="H73" s="80"/>
      <c r="I73" s="80"/>
      <c r="J73" s="81"/>
      <c r="W73" s="18"/>
      <c r="X73" s="18"/>
      <c r="Y73" s="18"/>
      <c r="Z73" s="18"/>
      <c r="AA73" s="18"/>
    </row>
    <row r="74" spans="1:27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W74" s="18"/>
      <c r="X74" s="18"/>
      <c r="Y74" s="18"/>
      <c r="Z74" s="18"/>
      <c r="AA74" s="18"/>
    </row>
    <row r="75" spans="1:27">
      <c r="A75" t="s">
        <v>70</v>
      </c>
      <c r="B75" s="5">
        <v>0</v>
      </c>
      <c r="C75" s="27">
        <v>6</v>
      </c>
      <c r="D75" s="28">
        <v>2</v>
      </c>
      <c r="E75" s="28">
        <v>3</v>
      </c>
      <c r="F75" s="29">
        <v>8</v>
      </c>
      <c r="G75" s="27">
        <v>0</v>
      </c>
      <c r="H75" s="28">
        <v>0</v>
      </c>
      <c r="I75" s="28">
        <v>0</v>
      </c>
      <c r="J75" s="29">
        <v>0</v>
      </c>
      <c r="W75" s="18"/>
      <c r="X75" s="18"/>
      <c r="Y75" s="18"/>
      <c r="Z75" s="18"/>
      <c r="AA75" s="18"/>
    </row>
    <row r="76" spans="1:27">
      <c r="B76" s="3">
        <v>1</v>
      </c>
      <c r="C76" s="30">
        <v>4</v>
      </c>
      <c r="D76" s="31">
        <v>0</v>
      </c>
      <c r="E76" s="31">
        <v>5</v>
      </c>
      <c r="F76" s="32">
        <v>4</v>
      </c>
      <c r="G76" s="30">
        <v>0</v>
      </c>
      <c r="H76" s="31">
        <v>0</v>
      </c>
      <c r="I76" s="31">
        <v>0</v>
      </c>
      <c r="J76" s="32">
        <v>0</v>
      </c>
      <c r="W76" s="18"/>
      <c r="X76" s="18"/>
      <c r="Y76" s="18"/>
      <c r="Z76" s="18"/>
      <c r="AA76" s="18"/>
    </row>
    <row r="77" spans="1:27">
      <c r="B77" s="3">
        <v>2</v>
      </c>
      <c r="C77" s="30">
        <v>1</v>
      </c>
      <c r="D77" s="31">
        <v>1</v>
      </c>
      <c r="E77" s="31">
        <v>4</v>
      </c>
      <c r="F77" s="32">
        <v>0</v>
      </c>
      <c r="G77" s="30">
        <v>0</v>
      </c>
      <c r="H77" s="31">
        <v>0</v>
      </c>
      <c r="I77" s="31">
        <v>0</v>
      </c>
      <c r="J77" s="32">
        <v>0</v>
      </c>
      <c r="W77" s="18"/>
      <c r="X77" s="18"/>
      <c r="Y77" s="18"/>
      <c r="Z77" s="18"/>
      <c r="AA77" s="18"/>
    </row>
    <row r="78" spans="1:27">
      <c r="B78" s="3">
        <v>3</v>
      </c>
      <c r="C78" s="30">
        <v>0</v>
      </c>
      <c r="D78" s="31">
        <v>1</v>
      </c>
      <c r="E78" s="31">
        <v>5</v>
      </c>
      <c r="F78" s="32">
        <v>4</v>
      </c>
      <c r="G78" s="30">
        <v>0</v>
      </c>
      <c r="H78" s="31">
        <v>0</v>
      </c>
      <c r="I78" s="31">
        <v>0</v>
      </c>
      <c r="J78" s="32">
        <v>0</v>
      </c>
      <c r="W78" s="18"/>
      <c r="X78" s="18"/>
      <c r="Y78" s="18"/>
      <c r="Z78" s="18"/>
      <c r="AA78" s="18"/>
    </row>
    <row r="79" spans="1:27">
      <c r="B79" s="3">
        <v>4</v>
      </c>
      <c r="C79" s="30">
        <v>0</v>
      </c>
      <c r="D79" s="31">
        <v>0</v>
      </c>
      <c r="E79" s="31">
        <v>4</v>
      </c>
      <c r="F79" s="32">
        <v>8</v>
      </c>
      <c r="G79" s="30">
        <v>0</v>
      </c>
      <c r="H79" s="31">
        <v>0</v>
      </c>
      <c r="I79" s="31">
        <v>0</v>
      </c>
      <c r="J79" s="32">
        <v>0</v>
      </c>
      <c r="W79" s="18"/>
      <c r="X79" s="18"/>
      <c r="Y79" s="18"/>
      <c r="Z79" s="18"/>
      <c r="AA79" s="18"/>
    </row>
    <row r="80" spans="1:27">
      <c r="B80" s="3">
        <v>5</v>
      </c>
      <c r="C80" s="30">
        <v>0</v>
      </c>
      <c r="D80" s="31">
        <v>0</v>
      </c>
      <c r="E80" s="31">
        <v>5</v>
      </c>
      <c r="F80" s="32">
        <v>4</v>
      </c>
      <c r="G80" s="30">
        <v>0</v>
      </c>
      <c r="H80" s="31">
        <v>0</v>
      </c>
      <c r="I80" s="31">
        <v>0</v>
      </c>
      <c r="J80" s="32">
        <v>0</v>
      </c>
      <c r="W80" s="18"/>
      <c r="X80" s="18"/>
      <c r="Y80" s="18"/>
      <c r="Z80" s="18"/>
      <c r="AA80" s="18"/>
    </row>
    <row r="81" spans="1:27">
      <c r="B81" s="3">
        <v>6</v>
      </c>
      <c r="C81" s="30">
        <v>1</v>
      </c>
      <c r="D81" s="31">
        <v>3</v>
      </c>
      <c r="E81" s="31">
        <v>3</v>
      </c>
      <c r="F81" s="32">
        <v>2</v>
      </c>
      <c r="G81" s="30">
        <v>0</v>
      </c>
      <c r="H81" s="31">
        <v>0</v>
      </c>
      <c r="I81" s="31">
        <v>0</v>
      </c>
      <c r="J81" s="32">
        <v>0</v>
      </c>
      <c r="W81" s="18"/>
      <c r="X81" s="18"/>
      <c r="Y81" s="18"/>
      <c r="Z81" s="18"/>
      <c r="AA81" s="18"/>
    </row>
    <row r="82" spans="1:27">
      <c r="B82" s="4">
        <v>7</v>
      </c>
      <c r="C82" s="33">
        <v>0</v>
      </c>
      <c r="D82" s="34">
        <v>13</v>
      </c>
      <c r="E82" s="34">
        <v>5</v>
      </c>
      <c r="F82" s="35">
        <v>2</v>
      </c>
      <c r="G82" s="33">
        <v>0</v>
      </c>
      <c r="H82" s="34">
        <v>0</v>
      </c>
      <c r="I82" s="34">
        <v>0</v>
      </c>
      <c r="J82" s="35">
        <v>0</v>
      </c>
      <c r="W82" s="18"/>
      <c r="X82" s="18"/>
      <c r="Y82" s="18"/>
      <c r="Z82" s="18"/>
      <c r="AA82" s="18"/>
    </row>
    <row r="83" spans="1:27">
      <c r="W83" s="18"/>
      <c r="X83" s="18"/>
      <c r="Y83" s="18"/>
      <c r="Z83" s="18"/>
      <c r="AA83" s="18"/>
    </row>
    <row r="84" spans="1:27">
      <c r="W84" s="18"/>
      <c r="X84" s="18"/>
      <c r="Y84" s="18"/>
      <c r="Z84" s="18"/>
      <c r="AA84" s="18"/>
    </row>
    <row r="85" spans="1:27">
      <c r="C85" s="79" t="s">
        <v>6</v>
      </c>
      <c r="D85" s="80"/>
      <c r="E85" s="80"/>
      <c r="F85" s="81"/>
      <c r="G85" s="79" t="s">
        <v>85</v>
      </c>
      <c r="H85" s="80"/>
      <c r="I85" s="80"/>
      <c r="J85" s="81"/>
      <c r="W85" s="18"/>
      <c r="X85" s="18"/>
      <c r="Y85" s="18"/>
      <c r="Z85" s="18"/>
      <c r="AA85" s="18"/>
    </row>
    <row r="86" spans="1:27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  <c r="W86" s="18"/>
      <c r="X86" s="18"/>
      <c r="Y86" s="18"/>
      <c r="Z86" s="18"/>
      <c r="AA86" s="18"/>
    </row>
    <row r="87" spans="1:27">
      <c r="A87" t="s">
        <v>70</v>
      </c>
      <c r="B87" s="5">
        <v>0</v>
      </c>
      <c r="C87" s="9">
        <v>6</v>
      </c>
      <c r="D87" s="10">
        <v>1</v>
      </c>
      <c r="E87" s="10">
        <v>0</v>
      </c>
      <c r="F87" s="11">
        <v>11</v>
      </c>
      <c r="G87" s="9">
        <v>0</v>
      </c>
      <c r="H87" s="10">
        <v>0</v>
      </c>
      <c r="I87" s="10">
        <v>0</v>
      </c>
      <c r="J87" s="11">
        <v>0</v>
      </c>
    </row>
    <row r="88" spans="1:27">
      <c r="B88" s="3">
        <v>1</v>
      </c>
      <c r="C88" s="12">
        <v>0</v>
      </c>
      <c r="D88" s="13">
        <v>1</v>
      </c>
      <c r="E88" s="13">
        <v>2</v>
      </c>
      <c r="F88" s="14">
        <v>4</v>
      </c>
      <c r="G88" s="12">
        <v>0</v>
      </c>
      <c r="H88" s="13">
        <v>0</v>
      </c>
      <c r="I88" s="13">
        <v>0</v>
      </c>
      <c r="J88" s="14">
        <v>0</v>
      </c>
    </row>
    <row r="89" spans="1:27">
      <c r="B89" s="3">
        <v>2</v>
      </c>
      <c r="C89" s="12">
        <v>1</v>
      </c>
      <c r="D89" s="13">
        <v>1</v>
      </c>
      <c r="E89" s="13">
        <v>3</v>
      </c>
      <c r="F89" s="14">
        <v>3</v>
      </c>
      <c r="G89" s="12">
        <v>0</v>
      </c>
      <c r="H89" s="13">
        <v>0</v>
      </c>
      <c r="I89" s="13">
        <v>1</v>
      </c>
      <c r="J89" s="14">
        <v>0</v>
      </c>
    </row>
    <row r="90" spans="1:27">
      <c r="B90" s="3">
        <v>3</v>
      </c>
      <c r="C90" s="12">
        <v>0</v>
      </c>
      <c r="D90" s="13">
        <v>1</v>
      </c>
      <c r="E90" s="13">
        <v>3</v>
      </c>
      <c r="F90" s="14">
        <v>5</v>
      </c>
      <c r="G90" s="12">
        <v>0</v>
      </c>
      <c r="H90" s="13">
        <v>0</v>
      </c>
      <c r="I90" s="13">
        <v>0</v>
      </c>
      <c r="J90" s="14">
        <v>0</v>
      </c>
    </row>
    <row r="91" spans="1:27">
      <c r="B91" s="3">
        <v>4</v>
      </c>
      <c r="C91" s="12">
        <v>0</v>
      </c>
      <c r="D91" s="13">
        <v>0</v>
      </c>
      <c r="E91" s="13">
        <v>2</v>
      </c>
      <c r="F91" s="14">
        <v>1</v>
      </c>
      <c r="G91" s="12">
        <v>0</v>
      </c>
      <c r="H91" s="13">
        <v>0</v>
      </c>
      <c r="I91" s="13">
        <v>0</v>
      </c>
      <c r="J91" s="14">
        <v>0</v>
      </c>
    </row>
    <row r="92" spans="1:27">
      <c r="B92" s="3">
        <v>5</v>
      </c>
      <c r="C92" s="12">
        <v>0</v>
      </c>
      <c r="D92" s="13">
        <v>0</v>
      </c>
      <c r="E92" s="13">
        <v>1</v>
      </c>
      <c r="F92" s="14">
        <v>1</v>
      </c>
      <c r="G92" s="12">
        <v>0</v>
      </c>
      <c r="H92" s="13">
        <v>0</v>
      </c>
      <c r="I92" s="13">
        <v>0</v>
      </c>
      <c r="J92" s="14">
        <v>0</v>
      </c>
    </row>
    <row r="93" spans="1:27">
      <c r="B93" s="3">
        <v>6</v>
      </c>
      <c r="C93" s="12">
        <v>0</v>
      </c>
      <c r="D93" s="13">
        <v>4</v>
      </c>
      <c r="E93" s="13">
        <v>1</v>
      </c>
      <c r="F93" s="14">
        <v>0</v>
      </c>
      <c r="G93" s="12">
        <v>0</v>
      </c>
      <c r="H93" s="13">
        <v>0</v>
      </c>
      <c r="I93" s="13">
        <v>0</v>
      </c>
      <c r="J93" s="14">
        <v>0</v>
      </c>
    </row>
    <row r="94" spans="1:27">
      <c r="B94" s="4">
        <v>7</v>
      </c>
      <c r="C94" s="15">
        <v>0</v>
      </c>
      <c r="D94" s="16">
        <v>12</v>
      </c>
      <c r="E94" s="16">
        <v>2</v>
      </c>
      <c r="F94" s="17">
        <v>1</v>
      </c>
      <c r="G94" s="15">
        <v>0</v>
      </c>
      <c r="H94" s="16">
        <v>1</v>
      </c>
      <c r="I94" s="16">
        <v>0</v>
      </c>
      <c r="J94" s="17">
        <v>0</v>
      </c>
    </row>
    <row r="97" spans="1:10">
      <c r="C97" s="79" t="s">
        <v>6</v>
      </c>
      <c r="D97" s="80"/>
      <c r="E97" s="80"/>
      <c r="F97" s="81"/>
      <c r="G97" s="79" t="s">
        <v>85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70</v>
      </c>
      <c r="B99" s="5">
        <v>0</v>
      </c>
      <c r="C99" s="9">
        <v>4</v>
      </c>
      <c r="D99" s="10">
        <v>1</v>
      </c>
      <c r="E99" s="10">
        <v>0</v>
      </c>
      <c r="F99" s="11">
        <v>6</v>
      </c>
      <c r="G99" s="9">
        <v>1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3</v>
      </c>
      <c r="D100" s="13">
        <v>1</v>
      </c>
      <c r="E100" s="13">
        <v>1</v>
      </c>
      <c r="F100" s="14">
        <v>2</v>
      </c>
      <c r="G100" s="12">
        <v>0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0</v>
      </c>
      <c r="D101" s="13">
        <v>2</v>
      </c>
      <c r="E101" s="13">
        <v>1</v>
      </c>
      <c r="F101" s="14">
        <v>0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0</v>
      </c>
      <c r="F102" s="14">
        <v>1</v>
      </c>
      <c r="G102" s="12">
        <v>0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1</v>
      </c>
      <c r="F103" s="14">
        <v>3</v>
      </c>
      <c r="G103" s="12">
        <v>0</v>
      </c>
      <c r="H103" s="13">
        <v>0</v>
      </c>
      <c r="I103" s="13">
        <v>0</v>
      </c>
      <c r="J103" s="14">
        <v>1</v>
      </c>
    </row>
    <row r="104" spans="1:10">
      <c r="B104" s="3">
        <v>5</v>
      </c>
      <c r="C104" s="12">
        <v>0</v>
      </c>
      <c r="D104" s="13">
        <v>0</v>
      </c>
      <c r="E104" s="13">
        <v>0</v>
      </c>
      <c r="F104" s="14">
        <v>2</v>
      </c>
      <c r="G104" s="12">
        <v>0</v>
      </c>
      <c r="H104" s="13">
        <v>0</v>
      </c>
      <c r="I104" s="13">
        <v>0</v>
      </c>
      <c r="J104" s="14">
        <v>1</v>
      </c>
    </row>
    <row r="105" spans="1:10">
      <c r="B105" s="3">
        <v>6</v>
      </c>
      <c r="C105" s="12">
        <v>0</v>
      </c>
      <c r="D105" s="13">
        <v>1</v>
      </c>
      <c r="E105" s="13">
        <v>3</v>
      </c>
      <c r="F105" s="14">
        <v>2</v>
      </c>
      <c r="G105" s="12">
        <v>0</v>
      </c>
      <c r="H105" s="13">
        <v>1</v>
      </c>
      <c r="I105" s="13">
        <v>0</v>
      </c>
      <c r="J105" s="14">
        <v>0</v>
      </c>
    </row>
    <row r="106" spans="1:10">
      <c r="B106" s="4">
        <v>7</v>
      </c>
      <c r="C106" s="15">
        <v>3</v>
      </c>
      <c r="D106" s="16">
        <v>3</v>
      </c>
      <c r="E106" s="16">
        <v>4</v>
      </c>
      <c r="F106" s="17">
        <v>0</v>
      </c>
      <c r="G106" s="15">
        <v>0</v>
      </c>
      <c r="H106" s="16">
        <v>1</v>
      </c>
      <c r="I106" s="16">
        <v>0</v>
      </c>
      <c r="J106" s="17">
        <v>0</v>
      </c>
    </row>
  </sheetData>
  <mergeCells count="26">
    <mergeCell ref="C85:F85"/>
    <mergeCell ref="G85:J85"/>
    <mergeCell ref="C97:F97"/>
    <mergeCell ref="G97:J97"/>
    <mergeCell ref="C49:F49"/>
    <mergeCell ref="G49:J49"/>
    <mergeCell ref="C61:F61"/>
    <mergeCell ref="G61:J61"/>
    <mergeCell ref="C73:F73"/>
    <mergeCell ref="G73:J73"/>
    <mergeCell ref="C37:F37"/>
    <mergeCell ref="G37:J37"/>
    <mergeCell ref="Y37:Z37"/>
    <mergeCell ref="C1:F1"/>
    <mergeCell ref="G1:J1"/>
    <mergeCell ref="N1:Q1"/>
    <mergeCell ref="R1:U1"/>
    <mergeCell ref="Y1:Z1"/>
    <mergeCell ref="C13:F13"/>
    <mergeCell ref="G13:J13"/>
    <mergeCell ref="Y13:Z13"/>
    <mergeCell ref="N15:Q15"/>
    <mergeCell ref="R15:U15"/>
    <mergeCell ref="C25:F25"/>
    <mergeCell ref="G25:J25"/>
    <mergeCell ref="Y25:Z25"/>
  </mergeCells>
  <pageMargins left="0.7" right="0.7" top="0.75" bottom="0.75" header="0.3" footer="0.3"/>
  <pageSetup paperSize="9" orientation="portrait" r:id="rId1"/>
  <ignoredErrors>
    <ignoredError sqref="Z3 Y4:Z4 Y5:Z5 Z6 N11:T11 N12:U16 N25:U30 N39:U54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336"/>
  <sheetViews>
    <sheetView topLeftCell="I1" workbookViewId="0">
      <selection activeCell="N28" sqref="N28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20" t="s">
        <v>6</v>
      </c>
      <c r="D1" s="21"/>
      <c r="E1" s="21"/>
      <c r="F1" s="22"/>
      <c r="G1" s="20" t="s">
        <v>24</v>
      </c>
      <c r="H1" s="21"/>
      <c r="I1" s="21"/>
      <c r="J1" s="22"/>
      <c r="N1" s="20" t="s">
        <v>6</v>
      </c>
      <c r="O1" s="21"/>
      <c r="P1" s="21"/>
      <c r="Q1" s="22"/>
      <c r="R1" s="20" t="s">
        <v>24</v>
      </c>
      <c r="S1" s="21"/>
      <c r="T1" s="21"/>
      <c r="U1" s="22"/>
      <c r="Y1" s="20" t="s">
        <v>6</v>
      </c>
      <c r="Z1" s="21"/>
      <c r="AA1" s="21"/>
      <c r="AB1" s="22"/>
      <c r="AC1" s="20" t="s">
        <v>24</v>
      </c>
      <c r="AD1" s="21"/>
      <c r="AE1" s="21"/>
      <c r="AF1" s="22"/>
    </row>
    <row r="2" spans="1:32">
      <c r="A2" s="1" t="s">
        <v>10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30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314.84300000000002</v>
      </c>
      <c r="D3" s="10">
        <v>668.68100000000004</v>
      </c>
      <c r="E3" s="10">
        <v>469.05399999999997</v>
      </c>
      <c r="F3" s="11">
        <v>784.548</v>
      </c>
      <c r="G3" s="9">
        <v>196.77699999999999</v>
      </c>
      <c r="H3" s="10">
        <v>308.62200000000001</v>
      </c>
      <c r="I3" s="10">
        <v>201.023</v>
      </c>
      <c r="J3" s="11">
        <v>516.65300000000002</v>
      </c>
      <c r="L3" t="s">
        <v>1</v>
      </c>
      <c r="M3" s="5">
        <v>0</v>
      </c>
      <c r="N3" s="9">
        <f>AVERAGE(C3,C39,C75,C111,C147,C183,C219)</f>
        <v>522.11028571428574</v>
      </c>
      <c r="O3" s="10">
        <f t="shared" ref="O3:U10" si="0">AVERAGE(D3,D39,D75,D111,D147,D183,D219)</f>
        <v>167.68884285714284</v>
      </c>
      <c r="P3" s="10">
        <f t="shared" si="0"/>
        <v>311.7826571428572</v>
      </c>
      <c r="Q3" s="11">
        <f t="shared" si="0"/>
        <v>670.89285714285711</v>
      </c>
      <c r="R3" s="9">
        <f t="shared" si="0"/>
        <v>98.50111428571428</v>
      </c>
      <c r="S3" s="10">
        <f t="shared" si="0"/>
        <v>44.088857142857144</v>
      </c>
      <c r="T3" s="10">
        <f t="shared" si="0"/>
        <v>93.682428571428559</v>
      </c>
      <c r="U3" s="11">
        <f t="shared" si="0"/>
        <v>291.01557142857143</v>
      </c>
      <c r="X3" s="5">
        <v>0</v>
      </c>
      <c r="Y3" s="9">
        <f>STDEV(C3,C39,C75,C111,C147,C183,C219)</f>
        <v>197.20926576500278</v>
      </c>
      <c r="Z3" s="10">
        <f t="shared" ref="Z3:AF10" si="1">STDEV(D3,D39,D75,D111,D147,D183,D219)</f>
        <v>223.68981504316687</v>
      </c>
      <c r="AA3" s="10">
        <f t="shared" si="1"/>
        <v>190.53516067049009</v>
      </c>
      <c r="AB3" s="11">
        <f t="shared" si="1"/>
        <v>150.09175382459526</v>
      </c>
      <c r="AC3" s="9">
        <f t="shared" si="1"/>
        <v>68.784149499925462</v>
      </c>
      <c r="AD3" s="10">
        <f t="shared" si="1"/>
        <v>116.64815158905373</v>
      </c>
      <c r="AE3" s="10">
        <f t="shared" si="1"/>
        <v>121.70613023982146</v>
      </c>
      <c r="AF3" s="11">
        <f t="shared" si="1"/>
        <v>153.03839318382077</v>
      </c>
    </row>
    <row r="4" spans="1:32">
      <c r="B4" s="3">
        <v>1</v>
      </c>
      <c r="C4" s="12">
        <v>0</v>
      </c>
      <c r="D4" s="13">
        <v>308.87</v>
      </c>
      <c r="E4" s="13">
        <v>231.381</v>
      </c>
      <c r="F4" s="14">
        <v>388.387</v>
      </c>
      <c r="G4" s="12">
        <v>0</v>
      </c>
      <c r="H4" s="13">
        <v>88.248699999999999</v>
      </c>
      <c r="I4" s="13">
        <v>132.21799999999999</v>
      </c>
      <c r="J4" s="14">
        <v>135.935</v>
      </c>
      <c r="M4" s="3">
        <v>1</v>
      </c>
      <c r="N4" s="12">
        <f t="shared" ref="N4:N10" si="2">AVERAGE(C4,C40,C76,C112,C148,C184,C220)</f>
        <v>54.868114285714277</v>
      </c>
      <c r="O4" s="13">
        <f t="shared" si="0"/>
        <v>98.304600000000008</v>
      </c>
      <c r="P4" s="13">
        <f t="shared" si="0"/>
        <v>157.70915714285715</v>
      </c>
      <c r="Q4" s="14">
        <f t="shared" si="0"/>
        <v>397.70671428571421</v>
      </c>
      <c r="R4" s="12">
        <f t="shared" si="0"/>
        <v>6.3710142857142857</v>
      </c>
      <c r="S4" s="13">
        <f t="shared" si="0"/>
        <v>12.606957142857143</v>
      </c>
      <c r="T4" s="13">
        <f t="shared" si="0"/>
        <v>24.394728571428569</v>
      </c>
      <c r="U4" s="14">
        <f t="shared" si="0"/>
        <v>153.8826</v>
      </c>
      <c r="X4" s="3">
        <v>1</v>
      </c>
      <c r="Y4" s="12">
        <f t="shared" ref="Y4:Y10" si="3">STDEV(C4,C40,C76,C112,C148,C184,C220)</f>
        <v>53.227672703066432</v>
      </c>
      <c r="Z4" s="13">
        <f t="shared" si="1"/>
        <v>112.43831592127897</v>
      </c>
      <c r="AA4" s="13">
        <f t="shared" si="1"/>
        <v>59.989325961425685</v>
      </c>
      <c r="AB4" s="14">
        <f t="shared" si="1"/>
        <v>141.65453240509021</v>
      </c>
      <c r="AC4" s="12">
        <f t="shared" si="1"/>
        <v>16.856119399239805</v>
      </c>
      <c r="AD4" s="13">
        <f t="shared" si="1"/>
        <v>33.354873389249391</v>
      </c>
      <c r="AE4" s="13">
        <f t="shared" si="1"/>
        <v>49.668240663248589</v>
      </c>
      <c r="AF4" s="14">
        <f t="shared" si="1"/>
        <v>123.38112405732895</v>
      </c>
    </row>
    <row r="5" spans="1:32">
      <c r="B5" s="3">
        <v>2</v>
      </c>
      <c r="C5" s="12">
        <v>46.068800000000003</v>
      </c>
      <c r="D5" s="13">
        <v>227.697</v>
      </c>
      <c r="E5" s="13">
        <v>97.850200000000001</v>
      </c>
      <c r="F5" s="14">
        <v>335.10300000000001</v>
      </c>
      <c r="G5" s="12">
        <v>46.068800000000003</v>
      </c>
      <c r="H5" s="13">
        <v>75.899199999999993</v>
      </c>
      <c r="I5" s="13">
        <v>65.233500000000006</v>
      </c>
      <c r="J5" s="14">
        <v>137.983</v>
      </c>
      <c r="M5" s="3">
        <v>2</v>
      </c>
      <c r="N5" s="12">
        <f t="shared" si="2"/>
        <v>57.585000000000001</v>
      </c>
      <c r="O5" s="13">
        <f t="shared" si="0"/>
        <v>50.884171428571435</v>
      </c>
      <c r="P5" s="13">
        <f t="shared" si="0"/>
        <v>224.61452857142859</v>
      </c>
      <c r="Q5" s="14">
        <f t="shared" si="0"/>
        <v>287.5968428571428</v>
      </c>
      <c r="R5" s="12">
        <f t="shared" si="0"/>
        <v>30.1995</v>
      </c>
      <c r="S5" s="13">
        <f t="shared" si="0"/>
        <v>10.842742857142856</v>
      </c>
      <c r="T5" s="13">
        <f t="shared" si="0"/>
        <v>39.247985714285718</v>
      </c>
      <c r="U5" s="14">
        <f t="shared" si="0"/>
        <v>74.092742857142866</v>
      </c>
      <c r="X5" s="3">
        <v>2</v>
      </c>
      <c r="Y5" s="12">
        <f t="shared" si="3"/>
        <v>46.107426539622303</v>
      </c>
      <c r="Z5" s="13">
        <f t="shared" si="1"/>
        <v>81.667863356518922</v>
      </c>
      <c r="AA5" s="13">
        <f t="shared" si="1"/>
        <v>171.91636881767747</v>
      </c>
      <c r="AB5" s="14">
        <f t="shared" si="1"/>
        <v>132.34485872638282</v>
      </c>
      <c r="AC5" s="12">
        <f t="shared" si="1"/>
        <v>42.258133577612412</v>
      </c>
      <c r="AD5" s="13">
        <f t="shared" si="1"/>
        <v>28.687201129821936</v>
      </c>
      <c r="AE5" s="13">
        <f t="shared" si="1"/>
        <v>55.261379459812879</v>
      </c>
      <c r="AF5" s="14">
        <f t="shared" si="1"/>
        <v>69.631901771622296</v>
      </c>
    </row>
    <row r="6" spans="1:32">
      <c r="B6" s="3">
        <v>3</v>
      </c>
      <c r="C6" s="12">
        <v>0</v>
      </c>
      <c r="D6" s="13">
        <v>33.107399999999998</v>
      </c>
      <c r="E6" s="13">
        <v>354.096</v>
      </c>
      <c r="F6" s="14">
        <v>280.18799999999999</v>
      </c>
      <c r="G6" s="12">
        <v>0</v>
      </c>
      <c r="H6" s="13">
        <v>33.107399999999998</v>
      </c>
      <c r="I6" s="13">
        <v>128.762</v>
      </c>
      <c r="J6" s="14">
        <v>80.053700000000006</v>
      </c>
      <c r="M6" s="3">
        <v>3</v>
      </c>
      <c r="N6" s="12">
        <f t="shared" si="2"/>
        <v>42.040885714285714</v>
      </c>
      <c r="O6" s="13">
        <f t="shared" si="0"/>
        <v>24.587957142857142</v>
      </c>
      <c r="P6" s="13">
        <f t="shared" si="0"/>
        <v>265.07057142857144</v>
      </c>
      <c r="Q6" s="14">
        <f t="shared" si="0"/>
        <v>289.21728571428577</v>
      </c>
      <c r="R6" s="12">
        <f t="shared" si="0"/>
        <v>15.290285714285714</v>
      </c>
      <c r="S6" s="13">
        <f t="shared" si="0"/>
        <v>4.7296285714285711</v>
      </c>
      <c r="T6" s="13">
        <f t="shared" si="0"/>
        <v>62.116857142857143</v>
      </c>
      <c r="U6" s="14">
        <f t="shared" si="0"/>
        <v>53.190671428571434</v>
      </c>
      <c r="X6" s="3">
        <v>3</v>
      </c>
      <c r="Y6" s="12">
        <f t="shared" si="3"/>
        <v>56.725931469579486</v>
      </c>
      <c r="Z6" s="13">
        <f t="shared" si="1"/>
        <v>23.483237742828194</v>
      </c>
      <c r="AA6" s="13">
        <f t="shared" si="1"/>
        <v>146.8064637312871</v>
      </c>
      <c r="AB6" s="14">
        <f t="shared" si="1"/>
        <v>96.771743311626793</v>
      </c>
      <c r="AC6" s="12">
        <f t="shared" si="1"/>
        <v>40.454293475123606</v>
      </c>
      <c r="AD6" s="13">
        <f t="shared" si="1"/>
        <v>12.51342099370569</v>
      </c>
      <c r="AE6" s="13">
        <f t="shared" si="1"/>
        <v>78.655751204067656</v>
      </c>
      <c r="AF6" s="14">
        <f t="shared" si="1"/>
        <v>35.643468093921214</v>
      </c>
    </row>
    <row r="7" spans="1:32">
      <c r="B7" s="3">
        <v>4</v>
      </c>
      <c r="C7" s="12">
        <v>0</v>
      </c>
      <c r="D7" s="13">
        <v>29.361000000000001</v>
      </c>
      <c r="E7" s="13">
        <v>127.102</v>
      </c>
      <c r="F7" s="14">
        <v>365.83800000000002</v>
      </c>
      <c r="G7" s="12">
        <v>0</v>
      </c>
      <c r="H7" s="13">
        <v>0</v>
      </c>
      <c r="I7" s="13">
        <v>63.550800000000002</v>
      </c>
      <c r="J7" s="14">
        <v>40.648699999999998</v>
      </c>
      <c r="M7" s="3">
        <v>4</v>
      </c>
      <c r="N7" s="12">
        <f t="shared" si="2"/>
        <v>10.359071428571427</v>
      </c>
      <c r="O7" s="13">
        <f t="shared" si="0"/>
        <v>23.449742857142862</v>
      </c>
      <c r="P7" s="13">
        <f t="shared" si="0"/>
        <v>212.34422857142854</v>
      </c>
      <c r="Q7" s="14">
        <f t="shared" si="0"/>
        <v>247.96785714285716</v>
      </c>
      <c r="R7" s="12">
        <f t="shared" si="0"/>
        <v>0</v>
      </c>
      <c r="S7" s="13">
        <f t="shared" si="0"/>
        <v>9.2147428571428573</v>
      </c>
      <c r="T7" s="13">
        <f t="shared" si="0"/>
        <v>47.435142857142864</v>
      </c>
      <c r="U7" s="14">
        <f t="shared" si="0"/>
        <v>36.635414285714283</v>
      </c>
      <c r="X7" s="3">
        <v>4</v>
      </c>
      <c r="Y7" s="12">
        <f t="shared" si="3"/>
        <v>27.407526813554597</v>
      </c>
      <c r="Z7" s="13">
        <f t="shared" si="1"/>
        <v>31.920053014725042</v>
      </c>
      <c r="AA7" s="13">
        <f t="shared" si="1"/>
        <v>108.53469512663862</v>
      </c>
      <c r="AB7" s="14">
        <f t="shared" si="1"/>
        <v>98.145246424926285</v>
      </c>
      <c r="AC7" s="12">
        <f t="shared" si="1"/>
        <v>0</v>
      </c>
      <c r="AD7" s="13">
        <f t="shared" si="1"/>
        <v>24.379917995408789</v>
      </c>
      <c r="AE7" s="13">
        <f t="shared" si="1"/>
        <v>52.829984760419819</v>
      </c>
      <c r="AF7" s="14">
        <f t="shared" si="1"/>
        <v>38.849447845987399</v>
      </c>
    </row>
    <row r="8" spans="1:32">
      <c r="B8" s="3">
        <v>5</v>
      </c>
      <c r="C8" s="12">
        <v>0</v>
      </c>
      <c r="D8" s="13">
        <v>26.3764</v>
      </c>
      <c r="E8" s="13">
        <v>250.96600000000001</v>
      </c>
      <c r="F8" s="14">
        <v>309.66899999999998</v>
      </c>
      <c r="G8" s="12">
        <v>0</v>
      </c>
      <c r="H8" s="13">
        <v>0</v>
      </c>
      <c r="I8" s="13">
        <v>62.741599999999998</v>
      </c>
      <c r="J8" s="14">
        <v>20.644600000000001</v>
      </c>
      <c r="M8" s="3">
        <v>5</v>
      </c>
      <c r="N8" s="12">
        <f t="shared" si="2"/>
        <v>37.214285714285715</v>
      </c>
      <c r="O8" s="13">
        <f t="shared" si="0"/>
        <v>74.105985714285708</v>
      </c>
      <c r="P8" s="13">
        <f t="shared" si="0"/>
        <v>227.13889999999998</v>
      </c>
      <c r="Q8" s="14">
        <f t="shared" si="0"/>
        <v>252.2773</v>
      </c>
      <c r="R8" s="12">
        <f t="shared" si="0"/>
        <v>0</v>
      </c>
      <c r="S8" s="13">
        <f t="shared" si="0"/>
        <v>9.418628571428572</v>
      </c>
      <c r="T8" s="13">
        <f t="shared" si="0"/>
        <v>28.366514285714288</v>
      </c>
      <c r="U8" s="14">
        <f t="shared" si="0"/>
        <v>26.69565714285714</v>
      </c>
      <c r="X8" s="3">
        <v>5</v>
      </c>
      <c r="Y8" s="12">
        <f t="shared" si="3"/>
        <v>65.248721639365698</v>
      </c>
      <c r="Z8" s="13">
        <f t="shared" si="1"/>
        <v>93.338498339545964</v>
      </c>
      <c r="AA8" s="13">
        <f t="shared" si="1"/>
        <v>164.68764039958597</v>
      </c>
      <c r="AB8" s="14">
        <f t="shared" si="1"/>
        <v>99.850533166645278</v>
      </c>
      <c r="AC8" s="12">
        <f t="shared" si="1"/>
        <v>0</v>
      </c>
      <c r="AD8" s="13">
        <f t="shared" si="1"/>
        <v>24.919348891287555</v>
      </c>
      <c r="AE8" s="13">
        <f t="shared" si="1"/>
        <v>52.839463499529366</v>
      </c>
      <c r="AF8" s="14">
        <f t="shared" si="1"/>
        <v>34.07423931177614</v>
      </c>
    </row>
    <row r="9" spans="1:32">
      <c r="B9" s="3">
        <v>6</v>
      </c>
      <c r="C9" s="12">
        <v>63.491199999999999</v>
      </c>
      <c r="D9" s="13">
        <v>23.942399999999999</v>
      </c>
      <c r="E9" s="13">
        <v>309.76400000000001</v>
      </c>
      <c r="F9" s="14">
        <v>272.68799999999999</v>
      </c>
      <c r="G9" s="12">
        <v>0</v>
      </c>
      <c r="H9" s="13">
        <v>0</v>
      </c>
      <c r="I9" s="13">
        <v>61.952800000000003</v>
      </c>
      <c r="J9" s="14">
        <v>62.927999999999997</v>
      </c>
      <c r="M9" s="3">
        <v>6</v>
      </c>
      <c r="N9" s="12">
        <f t="shared" si="2"/>
        <v>75.919785714285709</v>
      </c>
      <c r="O9" s="13">
        <f t="shared" si="0"/>
        <v>270.99131428571428</v>
      </c>
      <c r="P9" s="13">
        <f t="shared" si="0"/>
        <v>444.36828571428572</v>
      </c>
      <c r="Q9" s="14">
        <f t="shared" si="0"/>
        <v>300.01071428571424</v>
      </c>
      <c r="R9" s="12">
        <f t="shared" si="0"/>
        <v>0</v>
      </c>
      <c r="S9" s="13">
        <f t="shared" si="0"/>
        <v>31.737085714285712</v>
      </c>
      <c r="T9" s="13">
        <f t="shared" si="0"/>
        <v>85.559657142857148</v>
      </c>
      <c r="U9" s="14">
        <f t="shared" si="0"/>
        <v>40.371514285714284</v>
      </c>
      <c r="X9" s="3">
        <v>6</v>
      </c>
      <c r="Y9" s="12">
        <f t="shared" si="3"/>
        <v>120.79348607686354</v>
      </c>
      <c r="Z9" s="13">
        <f t="shared" si="1"/>
        <v>185.19094089088543</v>
      </c>
      <c r="AA9" s="13">
        <f t="shared" si="1"/>
        <v>222.08361582349573</v>
      </c>
      <c r="AB9" s="14">
        <f t="shared" si="1"/>
        <v>87.54604373835582</v>
      </c>
      <c r="AC9" s="12">
        <f t="shared" si="1"/>
        <v>0</v>
      </c>
      <c r="AD9" s="13">
        <f t="shared" si="1"/>
        <v>51.068006863248165</v>
      </c>
      <c r="AE9" s="13">
        <f t="shared" si="1"/>
        <v>49.249606140924534</v>
      </c>
      <c r="AF9" s="14">
        <f t="shared" si="1"/>
        <v>34.092566811179843</v>
      </c>
    </row>
    <row r="10" spans="1:32">
      <c r="B10" s="4">
        <v>7</v>
      </c>
      <c r="C10" s="15">
        <v>0</v>
      </c>
      <c r="D10" s="16">
        <v>109.599</v>
      </c>
      <c r="E10" s="16">
        <v>214.142</v>
      </c>
      <c r="F10" s="17">
        <v>383.72</v>
      </c>
      <c r="G10" s="15">
        <v>0</v>
      </c>
      <c r="H10" s="16">
        <v>65.759699999999995</v>
      </c>
      <c r="I10" s="16">
        <v>61.183500000000002</v>
      </c>
      <c r="J10" s="17">
        <v>0</v>
      </c>
      <c r="M10" s="4">
        <v>7</v>
      </c>
      <c r="N10" s="15">
        <f t="shared" si="2"/>
        <v>55.395228571428575</v>
      </c>
      <c r="O10" s="16">
        <f t="shared" si="0"/>
        <v>776.93157142857137</v>
      </c>
      <c r="P10" s="16">
        <f t="shared" si="0"/>
        <v>440.17242857142861</v>
      </c>
      <c r="Q10" s="17">
        <f t="shared" si="0"/>
        <v>218.45071428571433</v>
      </c>
      <c r="R10" s="15">
        <f t="shared" si="0"/>
        <v>0</v>
      </c>
      <c r="S10" s="16">
        <f t="shared" si="0"/>
        <v>254.04575714285713</v>
      </c>
      <c r="T10" s="16">
        <f t="shared" si="0"/>
        <v>125.86467142857143</v>
      </c>
      <c r="U10" s="17">
        <f t="shared" si="0"/>
        <v>31.376099999999997</v>
      </c>
      <c r="X10" s="4">
        <v>7</v>
      </c>
      <c r="Y10" s="15">
        <f t="shared" si="3"/>
        <v>61.534052579708892</v>
      </c>
      <c r="Z10" s="16">
        <f t="shared" si="1"/>
        <v>486.1212601518464</v>
      </c>
      <c r="AA10" s="16">
        <f t="shared" si="1"/>
        <v>177.84094172214387</v>
      </c>
      <c r="AB10" s="17">
        <f t="shared" si="1"/>
        <v>114.73805762941703</v>
      </c>
      <c r="AC10" s="15">
        <f t="shared" si="1"/>
        <v>0</v>
      </c>
      <c r="AD10" s="16">
        <f t="shared" si="1"/>
        <v>265.08961948657952</v>
      </c>
      <c r="AE10" s="16">
        <f t="shared" si="1"/>
        <v>89.893706605203349</v>
      </c>
      <c r="AF10" s="17">
        <f t="shared" si="1"/>
        <v>43.955733610114315</v>
      </c>
    </row>
    <row r="13" spans="1:32">
      <c r="C13" s="20" t="s">
        <v>6</v>
      </c>
      <c r="D13" s="21"/>
      <c r="E13" s="21"/>
      <c r="F13" s="22"/>
      <c r="G13" s="20" t="s">
        <v>24</v>
      </c>
      <c r="H13" s="21"/>
      <c r="I13" s="21"/>
      <c r="J13" s="22"/>
      <c r="N13" s="20" t="s">
        <v>6</v>
      </c>
      <c r="O13" s="21"/>
      <c r="P13" s="21"/>
      <c r="Q13" s="22"/>
      <c r="R13" s="20" t="s">
        <v>24</v>
      </c>
      <c r="S13" s="21"/>
      <c r="T13" s="21"/>
      <c r="U13" s="22"/>
      <c r="Y13" s="20" t="s">
        <v>6</v>
      </c>
      <c r="Z13" s="21"/>
      <c r="AA13" s="21"/>
      <c r="AB13" s="22"/>
      <c r="AC13" s="20" t="s">
        <v>24</v>
      </c>
      <c r="AD13" s="21"/>
      <c r="AE13" s="21"/>
      <c r="AF13" s="22"/>
    </row>
    <row r="14" spans="1:32">
      <c r="A14" s="1" t="s">
        <v>11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31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358.91300000000001</v>
      </c>
      <c r="D15" s="10">
        <v>705.29</v>
      </c>
      <c r="E15" s="10">
        <v>769.57799999999997</v>
      </c>
      <c r="F15" s="11">
        <v>570.52300000000002</v>
      </c>
      <c r="G15" s="9">
        <v>119.63800000000001</v>
      </c>
      <c r="H15" s="10">
        <v>313.46199999999999</v>
      </c>
      <c r="I15" s="10">
        <v>384.78899999999999</v>
      </c>
      <c r="J15" s="11">
        <v>475.43599999999998</v>
      </c>
      <c r="L15" t="s">
        <v>1</v>
      </c>
      <c r="M15" s="5">
        <v>0</v>
      </c>
      <c r="N15" s="9">
        <f>AVERAGE(C15,C51,C87,C123,C159,C195,C231)</f>
        <v>364.4802857142858</v>
      </c>
      <c r="O15" s="10">
        <f t="shared" ref="O15:U22" si="4">AVERAGE(D15,D51,D87,D123,D159,D195,D231)</f>
        <v>148.9936142857143</v>
      </c>
      <c r="P15" s="10">
        <f t="shared" si="4"/>
        <v>209.75299999999996</v>
      </c>
      <c r="Q15" s="11">
        <f t="shared" si="4"/>
        <v>725.70828571428569</v>
      </c>
      <c r="R15" s="9">
        <f t="shared" si="4"/>
        <v>194.68200000000002</v>
      </c>
      <c r="S15" s="10">
        <f t="shared" si="4"/>
        <v>44.780285714285711</v>
      </c>
      <c r="T15" s="10">
        <f t="shared" si="4"/>
        <v>86.298999999999992</v>
      </c>
      <c r="U15" s="11">
        <f t="shared" si="4"/>
        <v>392.89971428571425</v>
      </c>
      <c r="X15" s="5">
        <v>0</v>
      </c>
      <c r="Y15" s="9">
        <f>STDEV(C15,C51,C87,C123,C159,C195,C231)</f>
        <v>336.20147569858273</v>
      </c>
      <c r="Z15" s="10">
        <f t="shared" ref="Z15:AF22" si="5">STDEV(D15,D51,D87,D123,D159,D195,D231)</f>
        <v>249.67286530546608</v>
      </c>
      <c r="AA15" s="10">
        <f t="shared" si="5"/>
        <v>274.25449370915823</v>
      </c>
      <c r="AB15" s="11">
        <f t="shared" si="5"/>
        <v>123.56238771124823</v>
      </c>
      <c r="AC15" s="9">
        <f t="shared" si="5"/>
        <v>122.93000547194868</v>
      </c>
      <c r="AD15" s="10">
        <f t="shared" si="5"/>
        <v>118.47749963841838</v>
      </c>
      <c r="AE15" s="10">
        <f t="shared" si="5"/>
        <v>154.93234928509926</v>
      </c>
      <c r="AF15" s="11">
        <f t="shared" si="5"/>
        <v>111.23993368947197</v>
      </c>
    </row>
    <row r="16" spans="1:32">
      <c r="B16" s="3">
        <v>1</v>
      </c>
      <c r="C16" s="12">
        <v>241.28200000000001</v>
      </c>
      <c r="D16" s="13">
        <v>373.267</v>
      </c>
      <c r="E16" s="13">
        <v>0</v>
      </c>
      <c r="F16" s="14">
        <v>571.33699999999999</v>
      </c>
      <c r="G16" s="12">
        <v>120.64100000000001</v>
      </c>
      <c r="H16" s="13">
        <v>223.96</v>
      </c>
      <c r="I16" s="13">
        <v>0</v>
      </c>
      <c r="J16" s="14">
        <v>190.446</v>
      </c>
      <c r="M16" s="3">
        <v>1</v>
      </c>
      <c r="N16" s="12">
        <f t="shared" ref="N16:N22" si="6">AVERAGE(C16,C52,C88,C124,C160,C196,C232)</f>
        <v>198.12857142857143</v>
      </c>
      <c r="O16" s="13">
        <f t="shared" si="4"/>
        <v>63.288585714285716</v>
      </c>
      <c r="P16" s="13">
        <f t="shared" si="4"/>
        <v>286.50285714285718</v>
      </c>
      <c r="Q16" s="14">
        <f t="shared" si="4"/>
        <v>534.71628571428585</v>
      </c>
      <c r="R16" s="12">
        <f t="shared" si="4"/>
        <v>33.273285714285713</v>
      </c>
      <c r="S16" s="13">
        <f t="shared" si="4"/>
        <v>31.994285714285716</v>
      </c>
      <c r="T16" s="13">
        <f t="shared" si="4"/>
        <v>154.70185714285714</v>
      </c>
      <c r="U16" s="14">
        <f t="shared" si="4"/>
        <v>250.39571428571432</v>
      </c>
      <c r="X16" s="3">
        <v>1</v>
      </c>
      <c r="Y16" s="12">
        <f t="shared" ref="Y16:Y22" si="7">STDEV(C16,C52,C88,C124,C160,C196,C232)</f>
        <v>104.01775019975693</v>
      </c>
      <c r="Z16" s="13">
        <f t="shared" si="5"/>
        <v>139.13760136199016</v>
      </c>
      <c r="AA16" s="13">
        <f t="shared" si="5"/>
        <v>343.14062286105997</v>
      </c>
      <c r="AB16" s="14">
        <f t="shared" si="5"/>
        <v>75.573465426506345</v>
      </c>
      <c r="AC16" s="12">
        <f t="shared" si="5"/>
        <v>56.87628690035443</v>
      </c>
      <c r="AD16" s="13">
        <f t="shared" si="5"/>
        <v>84.648923375146524</v>
      </c>
      <c r="AE16" s="13">
        <f t="shared" si="5"/>
        <v>155.54366031806907</v>
      </c>
      <c r="AF16" s="14">
        <f t="shared" si="5"/>
        <v>79.226574246932799</v>
      </c>
    </row>
    <row r="17" spans="1:32">
      <c r="B17" s="3">
        <v>2</v>
      </c>
      <c r="C17" s="12">
        <v>243.32300000000001</v>
      </c>
      <c r="D17" s="13">
        <v>0</v>
      </c>
      <c r="E17" s="13">
        <v>384.601</v>
      </c>
      <c r="F17" s="14">
        <v>190.71700000000001</v>
      </c>
      <c r="G17" s="12">
        <v>121.661</v>
      </c>
      <c r="H17" s="13">
        <v>0</v>
      </c>
      <c r="I17" s="13">
        <v>192.3</v>
      </c>
      <c r="J17" s="14">
        <v>95.3583</v>
      </c>
      <c r="M17" s="3">
        <v>2</v>
      </c>
      <c r="N17" s="12">
        <f t="shared" si="6"/>
        <v>93.388571428571439</v>
      </c>
      <c r="O17" s="13">
        <f t="shared" si="4"/>
        <v>0</v>
      </c>
      <c r="P17" s="13">
        <f t="shared" si="4"/>
        <v>285.51400000000001</v>
      </c>
      <c r="Q17" s="14">
        <f t="shared" si="4"/>
        <v>394.19500000000005</v>
      </c>
      <c r="R17" s="12">
        <f t="shared" si="4"/>
        <v>56.16328571428572</v>
      </c>
      <c r="S17" s="13">
        <f t="shared" si="4"/>
        <v>0</v>
      </c>
      <c r="T17" s="13">
        <f t="shared" si="4"/>
        <v>130.68114285714287</v>
      </c>
      <c r="U17" s="14">
        <f t="shared" si="4"/>
        <v>189.99514285714284</v>
      </c>
      <c r="X17" s="3">
        <v>2</v>
      </c>
      <c r="Y17" s="12">
        <f t="shared" si="7"/>
        <v>124.44537913727071</v>
      </c>
      <c r="Z17" s="13">
        <f t="shared" si="5"/>
        <v>0</v>
      </c>
      <c r="AA17" s="13">
        <f t="shared" si="5"/>
        <v>184.21185277373803</v>
      </c>
      <c r="AB17" s="14">
        <f t="shared" si="5"/>
        <v>97.095352770699634</v>
      </c>
      <c r="AC17" s="12">
        <f t="shared" si="5"/>
        <v>70.228906320010154</v>
      </c>
      <c r="AD17" s="13">
        <f t="shared" si="5"/>
        <v>0</v>
      </c>
      <c r="AE17" s="13">
        <f t="shared" si="5"/>
        <v>126.19736998768845</v>
      </c>
      <c r="AF17" s="14">
        <f t="shared" si="5"/>
        <v>91.03222668194411</v>
      </c>
    </row>
    <row r="18" spans="1:32">
      <c r="B18" s="3">
        <v>3</v>
      </c>
      <c r="C18" s="12">
        <v>0</v>
      </c>
      <c r="D18" s="13">
        <v>0</v>
      </c>
      <c r="E18" s="13">
        <v>192.25299999999999</v>
      </c>
      <c r="F18" s="14">
        <v>381.97800000000001</v>
      </c>
      <c r="G18" s="12">
        <v>0</v>
      </c>
      <c r="H18" s="13">
        <v>0</v>
      </c>
      <c r="I18" s="13">
        <v>192.25299999999999</v>
      </c>
      <c r="J18" s="14">
        <v>95.494399999999999</v>
      </c>
      <c r="M18" s="3">
        <v>3</v>
      </c>
      <c r="N18" s="12">
        <f t="shared" si="6"/>
        <v>19.952285714285715</v>
      </c>
      <c r="O18" s="13">
        <f t="shared" si="4"/>
        <v>17.899142857142856</v>
      </c>
      <c r="P18" s="13">
        <f t="shared" si="4"/>
        <v>115.19200000000001</v>
      </c>
      <c r="Q18" s="14">
        <f t="shared" si="4"/>
        <v>145.47774285714289</v>
      </c>
      <c r="R18" s="12">
        <f t="shared" si="4"/>
        <v>0</v>
      </c>
      <c r="S18" s="13">
        <f t="shared" si="4"/>
        <v>0</v>
      </c>
      <c r="T18" s="13">
        <f t="shared" si="4"/>
        <v>58.922142857142852</v>
      </c>
      <c r="U18" s="14">
        <f t="shared" si="4"/>
        <v>44.762200000000007</v>
      </c>
      <c r="X18" s="3">
        <v>3</v>
      </c>
      <c r="Y18" s="12">
        <f t="shared" si="7"/>
        <v>52.788786087306732</v>
      </c>
      <c r="Z18" s="13">
        <f t="shared" si="5"/>
        <v>47.356680681218116</v>
      </c>
      <c r="AA18" s="13">
        <f t="shared" si="5"/>
        <v>156.90459048202933</v>
      </c>
      <c r="AB18" s="14">
        <f t="shared" si="5"/>
        <v>145.55807777881259</v>
      </c>
      <c r="AC18" s="12">
        <f t="shared" si="5"/>
        <v>0</v>
      </c>
      <c r="AD18" s="13">
        <f t="shared" si="5"/>
        <v>0</v>
      </c>
      <c r="AE18" s="13">
        <f t="shared" si="5"/>
        <v>100.95164220296859</v>
      </c>
      <c r="AF18" s="14">
        <f t="shared" si="5"/>
        <v>56.240189619286781</v>
      </c>
    </row>
    <row r="19" spans="1:32">
      <c r="B19" s="3">
        <v>4</v>
      </c>
      <c r="C19" s="12">
        <v>0</v>
      </c>
      <c r="D19" s="13">
        <v>0</v>
      </c>
      <c r="E19" s="13">
        <v>0</v>
      </c>
      <c r="F19" s="14">
        <v>95.631100000000004</v>
      </c>
      <c r="G19" s="12">
        <v>0</v>
      </c>
      <c r="H19" s="13">
        <v>0</v>
      </c>
      <c r="I19" s="13">
        <v>0</v>
      </c>
      <c r="J19" s="14">
        <v>0</v>
      </c>
      <c r="M19" s="3">
        <v>4</v>
      </c>
      <c r="N19" s="12">
        <f t="shared" si="6"/>
        <v>15.415285714285714</v>
      </c>
      <c r="O19" s="13">
        <f t="shared" si="4"/>
        <v>24.372857142857146</v>
      </c>
      <c r="P19" s="13">
        <f t="shared" si="4"/>
        <v>214.09800000000001</v>
      </c>
      <c r="Q19" s="14">
        <f t="shared" si="4"/>
        <v>260.65844285714286</v>
      </c>
      <c r="R19" s="12">
        <f t="shared" si="4"/>
        <v>0</v>
      </c>
      <c r="S19" s="13">
        <f t="shared" si="4"/>
        <v>24.372857142857146</v>
      </c>
      <c r="T19" s="13">
        <f t="shared" si="4"/>
        <v>68.80085714285714</v>
      </c>
      <c r="U19" s="14">
        <f t="shared" si="4"/>
        <v>116.11611428571427</v>
      </c>
      <c r="X19" s="3">
        <v>4</v>
      </c>
      <c r="Y19" s="12">
        <f t="shared" si="7"/>
        <v>40.785012389006681</v>
      </c>
      <c r="Z19" s="13">
        <f t="shared" si="5"/>
        <v>64.484518740104264</v>
      </c>
      <c r="AA19" s="13">
        <f t="shared" si="5"/>
        <v>238.99060599739062</v>
      </c>
      <c r="AB19" s="14">
        <f t="shared" si="5"/>
        <v>206.0089470210122</v>
      </c>
      <c r="AC19" s="12">
        <f t="shared" si="5"/>
        <v>0</v>
      </c>
      <c r="AD19" s="13">
        <f t="shared" si="5"/>
        <v>64.484518740104264</v>
      </c>
      <c r="AE19" s="13">
        <f t="shared" si="5"/>
        <v>117.50092608206482</v>
      </c>
      <c r="AF19" s="14">
        <f t="shared" si="5"/>
        <v>149.004305363832</v>
      </c>
    </row>
    <row r="20" spans="1:32">
      <c r="B20" s="3">
        <v>5</v>
      </c>
      <c r="C20" s="12">
        <v>249.65700000000001</v>
      </c>
      <c r="D20" s="13">
        <v>0</v>
      </c>
      <c r="E20" s="13">
        <v>384.31799999999998</v>
      </c>
      <c r="F20" s="14">
        <v>191.536</v>
      </c>
      <c r="G20" s="12">
        <v>0</v>
      </c>
      <c r="H20" s="13">
        <v>0</v>
      </c>
      <c r="I20" s="13">
        <v>384.31799999999998</v>
      </c>
      <c r="J20" s="14">
        <v>95.768000000000001</v>
      </c>
      <c r="M20" s="3">
        <v>5</v>
      </c>
      <c r="N20" s="12">
        <f t="shared" si="6"/>
        <v>35.665285714285716</v>
      </c>
      <c r="O20" s="13">
        <f t="shared" si="4"/>
        <v>71.806128571428573</v>
      </c>
      <c r="P20" s="13">
        <f t="shared" si="4"/>
        <v>184.26314285714284</v>
      </c>
      <c r="Q20" s="14">
        <f t="shared" si="4"/>
        <v>224.94214285714287</v>
      </c>
      <c r="R20" s="12">
        <f t="shared" si="4"/>
        <v>0</v>
      </c>
      <c r="S20" s="13">
        <f t="shared" si="4"/>
        <v>0</v>
      </c>
      <c r="T20" s="13">
        <f t="shared" si="4"/>
        <v>159.57514285714282</v>
      </c>
      <c r="U20" s="14">
        <f t="shared" si="4"/>
        <v>81.697900000000004</v>
      </c>
      <c r="X20" s="3">
        <v>5</v>
      </c>
      <c r="Y20" s="12">
        <f t="shared" si="7"/>
        <v>94.361476438064642</v>
      </c>
      <c r="Z20" s="13">
        <f t="shared" si="5"/>
        <v>75.560901198673605</v>
      </c>
      <c r="AA20" s="13">
        <f t="shared" si="5"/>
        <v>191.33399677651695</v>
      </c>
      <c r="AB20" s="14">
        <f t="shared" si="5"/>
        <v>140.45714772061089</v>
      </c>
      <c r="AC20" s="12">
        <f t="shared" si="5"/>
        <v>0</v>
      </c>
      <c r="AD20" s="13">
        <f t="shared" si="5"/>
        <v>0</v>
      </c>
      <c r="AE20" s="13">
        <f t="shared" si="5"/>
        <v>203.80038324418385</v>
      </c>
      <c r="AF20" s="14">
        <f t="shared" si="5"/>
        <v>99.240526535130812</v>
      </c>
    </row>
    <row r="21" spans="1:32">
      <c r="B21" s="3">
        <v>6</v>
      </c>
      <c r="C21" s="12">
        <v>0</v>
      </c>
      <c r="D21" s="13">
        <v>177.46700000000001</v>
      </c>
      <c r="E21" s="13">
        <v>192.11199999999999</v>
      </c>
      <c r="F21" s="14">
        <v>95.9054</v>
      </c>
      <c r="G21" s="12">
        <v>0</v>
      </c>
      <c r="H21" s="13">
        <v>0</v>
      </c>
      <c r="I21" s="13">
        <v>192.11199999999999</v>
      </c>
      <c r="J21" s="14">
        <v>0</v>
      </c>
      <c r="M21" s="3">
        <v>6</v>
      </c>
      <c r="N21" s="12">
        <f t="shared" si="6"/>
        <v>59.623285714285707</v>
      </c>
      <c r="O21" s="13">
        <f t="shared" si="4"/>
        <v>286.77114285714282</v>
      </c>
      <c r="P21" s="13">
        <f t="shared" si="4"/>
        <v>448.79214285714295</v>
      </c>
      <c r="Q21" s="14">
        <f t="shared" si="4"/>
        <v>224.50348571428569</v>
      </c>
      <c r="R21" s="12">
        <f t="shared" si="4"/>
        <v>20.281000000000002</v>
      </c>
      <c r="S21" s="13">
        <f t="shared" si="4"/>
        <v>59.80097142857143</v>
      </c>
      <c r="T21" s="13">
        <f t="shared" si="4"/>
        <v>185.46928571428572</v>
      </c>
      <c r="U21" s="14">
        <f t="shared" si="4"/>
        <v>41.799285714285716</v>
      </c>
      <c r="X21" s="3">
        <v>6</v>
      </c>
      <c r="Y21" s="12">
        <f t="shared" si="7"/>
        <v>75.80169291582321</v>
      </c>
      <c r="Z21" s="13">
        <f t="shared" si="5"/>
        <v>121.51177924304102</v>
      </c>
      <c r="AA21" s="13">
        <f t="shared" si="5"/>
        <v>248.48061081395491</v>
      </c>
      <c r="AB21" s="14">
        <f t="shared" si="5"/>
        <v>151.17633330270795</v>
      </c>
      <c r="AC21" s="12">
        <f t="shared" si="5"/>
        <v>53.658482339700967</v>
      </c>
      <c r="AD21" s="13">
        <f t="shared" si="5"/>
        <v>63.67966204047449</v>
      </c>
      <c r="AE21" s="13">
        <f t="shared" si="5"/>
        <v>236.35049755163359</v>
      </c>
      <c r="AF21" s="14">
        <f t="shared" si="5"/>
        <v>52.669590811378953</v>
      </c>
    </row>
    <row r="22" spans="1:32">
      <c r="B22" s="4">
        <v>7</v>
      </c>
      <c r="C22" s="15">
        <v>0</v>
      </c>
      <c r="D22" s="16">
        <v>0</v>
      </c>
      <c r="E22" s="16">
        <v>192.065</v>
      </c>
      <c r="F22" s="17">
        <v>192.08600000000001</v>
      </c>
      <c r="G22" s="15">
        <v>0</v>
      </c>
      <c r="H22" s="16">
        <v>0</v>
      </c>
      <c r="I22" s="16">
        <v>0</v>
      </c>
      <c r="J22" s="17">
        <v>192.08600000000001</v>
      </c>
      <c r="M22" s="4">
        <v>7</v>
      </c>
      <c r="N22" s="15">
        <f t="shared" si="6"/>
        <v>59.793999999999997</v>
      </c>
      <c r="O22" s="16">
        <f t="shared" si="4"/>
        <v>1061.1294285714284</v>
      </c>
      <c r="P22" s="16">
        <f t="shared" si="4"/>
        <v>644.1617142857142</v>
      </c>
      <c r="Q22" s="17">
        <f t="shared" si="4"/>
        <v>135.25924285714285</v>
      </c>
      <c r="R22" s="15">
        <f t="shared" si="4"/>
        <v>0</v>
      </c>
      <c r="S22" s="16">
        <f t="shared" si="4"/>
        <v>342.89157142857141</v>
      </c>
      <c r="T22" s="16">
        <f t="shared" si="4"/>
        <v>274.48899999999998</v>
      </c>
      <c r="U22" s="17">
        <f t="shared" si="4"/>
        <v>57.684428571428569</v>
      </c>
      <c r="X22" s="4">
        <v>7</v>
      </c>
      <c r="Y22" s="15">
        <f t="shared" si="7"/>
        <v>76.188354519134577</v>
      </c>
      <c r="Z22" s="16">
        <v>220.03</v>
      </c>
      <c r="AA22" s="16">
        <f t="shared" si="5"/>
        <v>377.86935733518385</v>
      </c>
      <c r="AB22" s="17">
        <f t="shared" si="5"/>
        <v>146.92945727937902</v>
      </c>
      <c r="AC22" s="15">
        <f t="shared" si="5"/>
        <v>0</v>
      </c>
      <c r="AD22" s="16">
        <f t="shared" si="5"/>
        <v>170.62560415019507</v>
      </c>
      <c r="AE22" s="16">
        <f t="shared" si="5"/>
        <v>221.50295370114887</v>
      </c>
      <c r="AF22" s="17">
        <f t="shared" si="5"/>
        <v>77.478380988628359</v>
      </c>
    </row>
    <row r="25" spans="1:32">
      <c r="C25" s="20" t="s">
        <v>6</v>
      </c>
      <c r="D25" s="21"/>
      <c r="E25" s="21"/>
      <c r="F25" s="22"/>
      <c r="G25" s="20" t="s">
        <v>24</v>
      </c>
      <c r="H25" s="21"/>
      <c r="I25" s="21"/>
      <c r="J25" s="22"/>
      <c r="N25" s="20" t="s">
        <v>6</v>
      </c>
      <c r="O25" s="21"/>
      <c r="P25" s="21"/>
      <c r="Q25" s="22"/>
      <c r="R25" s="20" t="s">
        <v>24</v>
      </c>
      <c r="S25" s="21"/>
      <c r="T25" s="21"/>
      <c r="U25" s="22"/>
      <c r="Y25" s="20" t="s">
        <v>6</v>
      </c>
      <c r="Z25" s="21"/>
      <c r="AA25" s="21"/>
      <c r="AB25" s="22"/>
      <c r="AC25" s="20" t="s">
        <v>24</v>
      </c>
      <c r="AD25" s="21"/>
      <c r="AE25" s="21"/>
      <c r="AF25" s="22"/>
    </row>
    <row r="26" spans="1:32">
      <c r="A26" s="1" t="s">
        <v>12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32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654.452</v>
      </c>
      <c r="D27" s="10">
        <v>1080.6199999999999</v>
      </c>
      <c r="E27" s="10">
        <v>134.76</v>
      </c>
      <c r="F27" s="11">
        <v>1157.51</v>
      </c>
      <c r="G27" s="9">
        <v>373.97300000000001</v>
      </c>
      <c r="H27" s="10">
        <v>317.83100000000002</v>
      </c>
      <c r="I27" s="10">
        <v>134.76</v>
      </c>
      <c r="J27" s="11">
        <v>631.36699999999996</v>
      </c>
      <c r="L27" t="s">
        <v>1</v>
      </c>
      <c r="M27" s="5">
        <v>0</v>
      </c>
      <c r="N27" s="9">
        <f>AVERAGE(C27,C63,C99,C135,C171,C207,C243)</f>
        <v>440.88600000000002</v>
      </c>
      <c r="O27" s="10">
        <f t="shared" ref="O27:U34" si="8">AVERAGE(D27,D63,D99,D135,D171,D207,D243)</f>
        <v>186.34048571428568</v>
      </c>
      <c r="P27" s="10">
        <f t="shared" si="8"/>
        <v>222.3904285714286</v>
      </c>
      <c r="Q27" s="11">
        <f t="shared" si="8"/>
        <v>656.49857142857138</v>
      </c>
      <c r="R27" s="9">
        <f t="shared" si="8"/>
        <v>292.49899999999997</v>
      </c>
      <c r="S27" s="10">
        <f t="shared" si="8"/>
        <v>45.404428571428575</v>
      </c>
      <c r="T27" s="10">
        <f t="shared" si="8"/>
        <v>122.56600000000002</v>
      </c>
      <c r="U27" s="11">
        <f t="shared" si="8"/>
        <v>227.89099999999999</v>
      </c>
      <c r="X27" s="5">
        <v>0</v>
      </c>
      <c r="Y27" s="9">
        <f>STDEV(C27,C63,C99,C135,C171,C207,C243)</f>
        <v>231.72838871474789</v>
      </c>
      <c r="Z27" s="10">
        <f t="shared" ref="Z27:AF34" si="9">STDEV(D27,D63,D99,D135,D171,D207,D243)</f>
        <v>398.47718781805406</v>
      </c>
      <c r="AA27" s="10">
        <f t="shared" si="9"/>
        <v>202.71078592159907</v>
      </c>
      <c r="AB27" s="11">
        <f t="shared" si="9"/>
        <v>355.06189783747914</v>
      </c>
      <c r="AC27" s="9">
        <f t="shared" si="9"/>
        <v>179.51724830593116</v>
      </c>
      <c r="AD27" s="10">
        <f t="shared" si="9"/>
        <v>120.12882642099571</v>
      </c>
      <c r="AE27" s="10">
        <f t="shared" si="9"/>
        <v>131.78345491879216</v>
      </c>
      <c r="AF27" s="11">
        <f t="shared" si="9"/>
        <v>212.50804853071648</v>
      </c>
    </row>
    <row r="28" spans="1:32">
      <c r="B28" s="3">
        <v>1</v>
      </c>
      <c r="C28" s="12">
        <v>624.79200000000003</v>
      </c>
      <c r="D28" s="13">
        <v>187.48599999999999</v>
      </c>
      <c r="E28" s="13">
        <v>534.76400000000001</v>
      </c>
      <c r="F28" s="14">
        <v>632.51700000000005</v>
      </c>
      <c r="G28" s="12">
        <v>357.024</v>
      </c>
      <c r="H28" s="13">
        <v>124.991</v>
      </c>
      <c r="I28" s="13">
        <v>267.38200000000001</v>
      </c>
      <c r="J28" s="14">
        <v>105.419</v>
      </c>
      <c r="M28" s="3">
        <v>1</v>
      </c>
      <c r="N28" s="12">
        <f t="shared" ref="N28:N34" si="10">AVERAGE(C28,C64,C100,C136,C172,C208,C244)</f>
        <v>343.04858571428571</v>
      </c>
      <c r="O28" s="13">
        <f t="shared" si="8"/>
        <v>93.144628571428555</v>
      </c>
      <c r="P28" s="13">
        <f t="shared" si="8"/>
        <v>186.6297142857143</v>
      </c>
      <c r="Q28" s="14">
        <f t="shared" si="8"/>
        <v>648.68842857142852</v>
      </c>
      <c r="R28" s="12">
        <f t="shared" si="8"/>
        <v>106.27611428571429</v>
      </c>
      <c r="S28" s="13">
        <f t="shared" si="8"/>
        <v>28.673685714285714</v>
      </c>
      <c r="T28" s="13">
        <f t="shared" si="8"/>
        <v>81.287999999999997</v>
      </c>
      <c r="U28" s="14">
        <f t="shared" si="8"/>
        <v>270.68985714285708</v>
      </c>
      <c r="X28" s="3">
        <v>1</v>
      </c>
      <c r="Y28" s="12">
        <f t="shared" ref="Y28:Y34" si="11">STDEV(C28,C64,C100,C136,C172,C208,C244)</f>
        <v>213.04906501093777</v>
      </c>
      <c r="Z28" s="13">
        <f t="shared" si="9"/>
        <v>73.247971559666524</v>
      </c>
      <c r="AA28" s="13">
        <f t="shared" si="9"/>
        <v>206.61550592401841</v>
      </c>
      <c r="AB28" s="14">
        <f t="shared" si="9"/>
        <v>224.7261926603552</v>
      </c>
      <c r="AC28" s="12">
        <f t="shared" si="9"/>
        <v>153.32568928099241</v>
      </c>
      <c r="AD28" s="13">
        <f t="shared" si="9"/>
        <v>50.993028361643994</v>
      </c>
      <c r="AE28" s="13">
        <f t="shared" si="9"/>
        <v>108.65691732390228</v>
      </c>
      <c r="AF28" s="14">
        <f t="shared" si="9"/>
        <v>109.4542660329398</v>
      </c>
    </row>
    <row r="29" spans="1:32">
      <c r="B29" s="3">
        <v>2</v>
      </c>
      <c r="C29" s="12">
        <v>170.77199999999999</v>
      </c>
      <c r="D29" s="13">
        <v>122.92</v>
      </c>
      <c r="E29" s="13">
        <v>530.55499999999995</v>
      </c>
      <c r="F29" s="14">
        <v>316.83600000000001</v>
      </c>
      <c r="G29" s="12">
        <v>0</v>
      </c>
      <c r="H29" s="13">
        <v>122.92</v>
      </c>
      <c r="I29" s="13">
        <v>397.916</v>
      </c>
      <c r="J29" s="14">
        <v>105.61199999999999</v>
      </c>
      <c r="M29" s="3">
        <v>2</v>
      </c>
      <c r="N29" s="12">
        <f t="shared" si="10"/>
        <v>79.663557142857144</v>
      </c>
      <c r="O29" s="13">
        <f t="shared" si="8"/>
        <v>28.749300000000002</v>
      </c>
      <c r="P29" s="13">
        <f t="shared" si="8"/>
        <v>143.11957142857142</v>
      </c>
      <c r="Q29" s="14">
        <f t="shared" si="8"/>
        <v>590.58842857142849</v>
      </c>
      <c r="R29" s="12">
        <f t="shared" si="8"/>
        <v>51.460699999999996</v>
      </c>
      <c r="S29" s="13">
        <f t="shared" si="8"/>
        <v>17.559999999999999</v>
      </c>
      <c r="T29" s="13">
        <f t="shared" si="8"/>
        <v>56.845142857142854</v>
      </c>
      <c r="U29" s="14">
        <f t="shared" si="8"/>
        <v>104.22485714285713</v>
      </c>
      <c r="X29" s="3">
        <v>2</v>
      </c>
      <c r="Y29" s="12">
        <f t="shared" si="11"/>
        <v>114.36813662790665</v>
      </c>
      <c r="Z29" s="13">
        <f t="shared" si="9"/>
        <v>50.758401499292056</v>
      </c>
      <c r="AA29" s="13">
        <f t="shared" si="9"/>
        <v>210.58434974918174</v>
      </c>
      <c r="AB29" s="14">
        <f t="shared" si="9"/>
        <v>394.24537073835006</v>
      </c>
      <c r="AC29" s="12">
        <f t="shared" si="9"/>
        <v>100.35174767750684</v>
      </c>
      <c r="AD29" s="13">
        <f t="shared" si="9"/>
        <v>46.459393022294215</v>
      </c>
      <c r="AE29" s="13">
        <f t="shared" si="9"/>
        <v>150.39811124193966</v>
      </c>
      <c r="AF29" s="14">
        <f t="shared" si="9"/>
        <v>161.75458954274796</v>
      </c>
    </row>
    <row r="30" spans="1:32">
      <c r="B30" s="3">
        <v>3</v>
      </c>
      <c r="C30" s="12">
        <v>0</v>
      </c>
      <c r="D30" s="13">
        <v>0</v>
      </c>
      <c r="E30" s="13">
        <v>0</v>
      </c>
      <c r="F30" s="14">
        <v>105.80500000000001</v>
      </c>
      <c r="G30" s="12">
        <v>0</v>
      </c>
      <c r="H30" s="13">
        <v>0</v>
      </c>
      <c r="I30" s="13">
        <v>0</v>
      </c>
      <c r="J30" s="14">
        <v>0</v>
      </c>
      <c r="M30" s="3">
        <v>3</v>
      </c>
      <c r="N30" s="12">
        <f t="shared" si="10"/>
        <v>54.565300000000001</v>
      </c>
      <c r="O30" s="13">
        <f t="shared" si="8"/>
        <v>42.733214285714283</v>
      </c>
      <c r="P30" s="13">
        <f t="shared" si="8"/>
        <v>287.58071428571429</v>
      </c>
      <c r="Q30" s="14">
        <f t="shared" si="8"/>
        <v>180.91028571428569</v>
      </c>
      <c r="R30" s="12">
        <f t="shared" si="8"/>
        <v>0</v>
      </c>
      <c r="S30" s="13">
        <f t="shared" si="8"/>
        <v>10.5708</v>
      </c>
      <c r="T30" s="13">
        <f t="shared" si="8"/>
        <v>113.36085714285716</v>
      </c>
      <c r="U30" s="14">
        <f t="shared" si="8"/>
        <v>48.182428571428581</v>
      </c>
      <c r="X30" s="3">
        <v>3</v>
      </c>
      <c r="Y30" s="12">
        <f t="shared" si="11"/>
        <v>110.43657149874161</v>
      </c>
      <c r="Z30" s="13">
        <f t="shared" si="9"/>
        <v>57.971398862784866</v>
      </c>
      <c r="AA30" s="13">
        <f t="shared" si="9"/>
        <v>239.21500532694731</v>
      </c>
      <c r="AB30" s="14">
        <f t="shared" si="9"/>
        <v>113.26676638760716</v>
      </c>
      <c r="AC30" s="12">
        <f t="shared" si="9"/>
        <v>0</v>
      </c>
      <c r="AD30" s="13">
        <f t="shared" si="9"/>
        <v>27.967707959001576</v>
      </c>
      <c r="AE30" s="13">
        <f t="shared" si="9"/>
        <v>203.57755396116124</v>
      </c>
      <c r="AF30" s="14">
        <f t="shared" si="9"/>
        <v>83.756977070285799</v>
      </c>
    </row>
    <row r="31" spans="1:32">
      <c r="B31" s="3">
        <v>4</v>
      </c>
      <c r="C31" s="12">
        <v>78.572999999999993</v>
      </c>
      <c r="D31" s="13">
        <v>0</v>
      </c>
      <c r="E31" s="13">
        <v>0</v>
      </c>
      <c r="F31" s="14">
        <v>317.99700000000001</v>
      </c>
      <c r="G31" s="12">
        <v>0</v>
      </c>
      <c r="H31" s="13">
        <v>0</v>
      </c>
      <c r="I31" s="13">
        <v>0</v>
      </c>
      <c r="J31" s="14">
        <v>105.999</v>
      </c>
      <c r="M31" s="3">
        <v>4</v>
      </c>
      <c r="N31" s="12">
        <f t="shared" si="10"/>
        <v>108.96541428571427</v>
      </c>
      <c r="O31" s="13">
        <f t="shared" si="8"/>
        <v>12.0542</v>
      </c>
      <c r="P31" s="13">
        <f t="shared" si="8"/>
        <v>122.13742857142857</v>
      </c>
      <c r="Q31" s="14">
        <f t="shared" si="8"/>
        <v>346.9785714285714</v>
      </c>
      <c r="R31" s="12">
        <f t="shared" si="8"/>
        <v>0</v>
      </c>
      <c r="S31" s="13">
        <f t="shared" si="8"/>
        <v>12.0542</v>
      </c>
      <c r="T31" s="13">
        <f t="shared" si="8"/>
        <v>41.946714285714286</v>
      </c>
      <c r="U31" s="14">
        <f t="shared" si="8"/>
        <v>98.561428571428578</v>
      </c>
      <c r="X31" s="3">
        <v>4</v>
      </c>
      <c r="Y31" s="12">
        <f t="shared" si="11"/>
        <v>217.30487805408654</v>
      </c>
      <c r="Z31" s="13">
        <f t="shared" si="9"/>
        <v>31.89241545383479</v>
      </c>
      <c r="AA31" s="13">
        <f t="shared" si="9"/>
        <v>124.78915367244751</v>
      </c>
      <c r="AB31" s="14">
        <f t="shared" si="9"/>
        <v>259.65018425492985</v>
      </c>
      <c r="AC31" s="12">
        <f t="shared" si="9"/>
        <v>0</v>
      </c>
      <c r="AD31" s="13">
        <f t="shared" si="9"/>
        <v>31.89241545383479</v>
      </c>
      <c r="AE31" s="13">
        <f t="shared" si="9"/>
        <v>110.98057431628037</v>
      </c>
      <c r="AF31" s="14">
        <f t="shared" si="9"/>
        <v>143.04969993660379</v>
      </c>
    </row>
    <row r="32" spans="1:32">
      <c r="B32" s="3">
        <v>5</v>
      </c>
      <c r="C32" s="12">
        <v>0</v>
      </c>
      <c r="D32" s="13">
        <v>0</v>
      </c>
      <c r="E32" s="13">
        <v>259.15899999999999</v>
      </c>
      <c r="F32" s="14">
        <v>212.387</v>
      </c>
      <c r="G32" s="12">
        <v>0</v>
      </c>
      <c r="H32" s="13">
        <v>0</v>
      </c>
      <c r="I32" s="13">
        <v>0</v>
      </c>
      <c r="J32" s="14">
        <v>0</v>
      </c>
      <c r="M32" s="3">
        <v>5</v>
      </c>
      <c r="N32" s="12">
        <f t="shared" si="10"/>
        <v>11.399157142857144</v>
      </c>
      <c r="O32" s="13">
        <f t="shared" si="8"/>
        <v>120.6919142857143</v>
      </c>
      <c r="P32" s="13">
        <f t="shared" si="8"/>
        <v>262.74271428571427</v>
      </c>
      <c r="Q32" s="14">
        <f t="shared" si="8"/>
        <v>320.44</v>
      </c>
      <c r="R32" s="12">
        <f t="shared" si="8"/>
        <v>0</v>
      </c>
      <c r="S32" s="13">
        <f t="shared" si="8"/>
        <v>49.620642857142862</v>
      </c>
      <c r="T32" s="13">
        <f t="shared" si="8"/>
        <v>131.18171428571429</v>
      </c>
      <c r="U32" s="14">
        <f t="shared" si="8"/>
        <v>62.612285714285704</v>
      </c>
      <c r="X32" s="3">
        <v>5</v>
      </c>
      <c r="Y32" s="12">
        <f t="shared" si="11"/>
        <v>30.159334955745578</v>
      </c>
      <c r="Z32" s="13">
        <f t="shared" si="9"/>
        <v>120.71183977715178</v>
      </c>
      <c r="AA32" s="13">
        <f t="shared" si="9"/>
        <v>126.36020253850276</v>
      </c>
      <c r="AB32" s="14">
        <f t="shared" si="9"/>
        <v>243.90725088852935</v>
      </c>
      <c r="AC32" s="12">
        <f t="shared" si="9"/>
        <v>0</v>
      </c>
      <c r="AD32" s="13">
        <f t="shared" si="9"/>
        <v>47.080804346210883</v>
      </c>
      <c r="AE32" s="13">
        <f t="shared" si="9"/>
        <v>102.25880974226503</v>
      </c>
      <c r="AF32" s="14">
        <f t="shared" si="9"/>
        <v>107.73345278311389</v>
      </c>
    </row>
    <row r="33" spans="1:32">
      <c r="B33" s="3">
        <v>6</v>
      </c>
      <c r="C33" s="12">
        <v>0</v>
      </c>
      <c r="D33" s="13">
        <v>0</v>
      </c>
      <c r="E33" s="13">
        <v>257.18200000000002</v>
      </c>
      <c r="F33" s="14">
        <v>106.389</v>
      </c>
      <c r="G33" s="12">
        <v>0</v>
      </c>
      <c r="H33" s="13">
        <v>0</v>
      </c>
      <c r="I33" s="13">
        <v>128.59100000000001</v>
      </c>
      <c r="J33" s="14">
        <v>0</v>
      </c>
      <c r="M33" s="3">
        <v>6</v>
      </c>
      <c r="N33" s="12">
        <f t="shared" si="10"/>
        <v>25.066414285714284</v>
      </c>
      <c r="O33" s="13">
        <f t="shared" si="8"/>
        <v>240.60214285714287</v>
      </c>
      <c r="P33" s="13">
        <f t="shared" si="8"/>
        <v>445.76385714285726</v>
      </c>
      <c r="Q33" s="14">
        <f t="shared" si="8"/>
        <v>203.03928571428574</v>
      </c>
      <c r="R33" s="12">
        <f t="shared" si="8"/>
        <v>0</v>
      </c>
      <c r="S33" s="13">
        <f t="shared" si="8"/>
        <v>35.914285714285711</v>
      </c>
      <c r="T33" s="13">
        <f t="shared" si="8"/>
        <v>198.47914285714288</v>
      </c>
      <c r="U33" s="14">
        <f t="shared" si="8"/>
        <v>0</v>
      </c>
      <c r="X33" s="3">
        <v>6</v>
      </c>
      <c r="Y33" s="12">
        <f t="shared" si="11"/>
        <v>42.817380388592532</v>
      </c>
      <c r="Z33" s="13">
        <f t="shared" si="9"/>
        <v>154.22950488306762</v>
      </c>
      <c r="AA33" s="13">
        <f t="shared" si="9"/>
        <v>236.23410499786598</v>
      </c>
      <c r="AB33" s="14">
        <f t="shared" si="9"/>
        <v>219.03847572570001</v>
      </c>
      <c r="AC33" s="12">
        <f t="shared" si="9"/>
        <v>0</v>
      </c>
      <c r="AD33" s="13">
        <f t="shared" si="9"/>
        <v>62.711579065629991</v>
      </c>
      <c r="AE33" s="13">
        <f t="shared" si="9"/>
        <v>197.48902447176533</v>
      </c>
      <c r="AF33" s="14">
        <f t="shared" si="9"/>
        <v>0</v>
      </c>
    </row>
    <row r="34" spans="1:32">
      <c r="B34" s="4">
        <v>7</v>
      </c>
      <c r="C34" s="15">
        <v>0</v>
      </c>
      <c r="D34" s="16">
        <v>56.758800000000001</v>
      </c>
      <c r="E34" s="16">
        <v>127.617</v>
      </c>
      <c r="F34" s="17">
        <v>319.75400000000002</v>
      </c>
      <c r="G34" s="15">
        <v>0</v>
      </c>
      <c r="H34" s="16">
        <v>0</v>
      </c>
      <c r="I34" s="16">
        <v>127.617</v>
      </c>
      <c r="J34" s="17">
        <v>106.58499999999999</v>
      </c>
      <c r="M34" s="4">
        <v>7</v>
      </c>
      <c r="N34" s="15">
        <f t="shared" si="10"/>
        <v>44.969114285714291</v>
      </c>
      <c r="O34" s="16">
        <f t="shared" si="8"/>
        <v>535.94525714285714</v>
      </c>
      <c r="P34" s="16">
        <f t="shared" si="8"/>
        <v>474.68942857142849</v>
      </c>
      <c r="Q34" s="17">
        <f t="shared" si="8"/>
        <v>190.64742857142861</v>
      </c>
      <c r="R34" s="15">
        <f t="shared" si="8"/>
        <v>11.962371428571428</v>
      </c>
      <c r="S34" s="16">
        <f t="shared" si="8"/>
        <v>232.76971428571429</v>
      </c>
      <c r="T34" s="16">
        <f t="shared" si="8"/>
        <v>181.10542857142858</v>
      </c>
      <c r="U34" s="17">
        <f t="shared" si="8"/>
        <v>67.143142857142848</v>
      </c>
      <c r="X34" s="4">
        <v>7</v>
      </c>
      <c r="Y34" s="15">
        <f t="shared" si="11"/>
        <v>59.648752180170781</v>
      </c>
      <c r="Z34" s="16">
        <f t="shared" si="9"/>
        <v>234.22711719610143</v>
      </c>
      <c r="AA34" s="16">
        <f t="shared" si="9"/>
        <v>314.61991498624565</v>
      </c>
      <c r="AB34" s="17">
        <f t="shared" si="9"/>
        <v>103.49309662461729</v>
      </c>
      <c r="AC34" s="15">
        <f t="shared" si="9"/>
        <v>31.649459890584456</v>
      </c>
      <c r="AD34" s="16">
        <f t="shared" si="9"/>
        <v>147.23080159703258</v>
      </c>
      <c r="AE34" s="16">
        <f t="shared" si="9"/>
        <v>200.60903624202069</v>
      </c>
      <c r="AF34" s="17">
        <f t="shared" si="9"/>
        <v>91.197889084540705</v>
      </c>
    </row>
    <row r="37" spans="1:32">
      <c r="C37" s="20" t="s">
        <v>6</v>
      </c>
      <c r="D37" s="21"/>
      <c r="E37" s="21"/>
      <c r="F37" s="22"/>
      <c r="G37" s="20" t="s">
        <v>24</v>
      </c>
      <c r="H37" s="21"/>
      <c r="I37" s="21"/>
      <c r="J37" s="22"/>
      <c r="N37" s="20" t="s">
        <v>6</v>
      </c>
      <c r="O37" s="21"/>
      <c r="P37" s="21"/>
      <c r="Q37" s="22"/>
      <c r="R37" s="20" t="s">
        <v>24</v>
      </c>
      <c r="S37" s="21"/>
      <c r="T37" s="21"/>
      <c r="U37" s="22"/>
      <c r="Y37" s="20" t="s">
        <v>6</v>
      </c>
      <c r="Z37" s="21"/>
      <c r="AA37" s="21"/>
      <c r="AB37" s="22"/>
      <c r="AC37" s="20" t="s">
        <v>24</v>
      </c>
      <c r="AD37" s="21"/>
      <c r="AE37" s="21"/>
      <c r="AF37" s="22"/>
    </row>
    <row r="38" spans="1:32">
      <c r="A38" s="1" t="s">
        <v>13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349.60899999999998</v>
      </c>
      <c r="D39" s="10">
        <v>125.658</v>
      </c>
      <c r="E39" s="10">
        <v>304.50200000000001</v>
      </c>
      <c r="F39" s="11">
        <v>358.38</v>
      </c>
      <c r="G39" s="9">
        <v>174.80500000000001</v>
      </c>
      <c r="H39" s="10">
        <v>0</v>
      </c>
      <c r="I39" s="10">
        <v>0</v>
      </c>
      <c r="J39" s="11">
        <v>114.03</v>
      </c>
      <c r="L39" t="s">
        <v>1</v>
      </c>
      <c r="M39" s="5">
        <v>0</v>
      </c>
      <c r="N39" s="9">
        <f>AVERAGE(N3,N15,N27)</f>
        <v>442.4921904761905</v>
      </c>
      <c r="O39" s="10">
        <f t="shared" ref="O39:U39" si="12">AVERAGE(O3,O15,O27)</f>
        <v>167.6743142857143</v>
      </c>
      <c r="P39" s="10">
        <f t="shared" si="12"/>
        <v>247.97536190476194</v>
      </c>
      <c r="Q39" s="11">
        <f t="shared" si="12"/>
        <v>684.36657142857132</v>
      </c>
      <c r="R39" s="9">
        <f t="shared" si="12"/>
        <v>195.22737142857144</v>
      </c>
      <c r="S39" s="10">
        <f t="shared" si="12"/>
        <v>44.757857142857148</v>
      </c>
      <c r="T39" s="10">
        <f t="shared" si="12"/>
        <v>100.84914285714285</v>
      </c>
      <c r="U39" s="11">
        <f t="shared" si="12"/>
        <v>303.93542857142853</v>
      </c>
      <c r="W39" t="s">
        <v>36</v>
      </c>
      <c r="X39" s="5">
        <v>0</v>
      </c>
      <c r="Y39" s="9">
        <f>STDEV(AVERAGE(C3,C15,C27),AVERAGE(C39,C51,C63),AVERAGE(C75,C87,C99),AVERAGE(C111,C123,C135),AVERAGE(C147,C159,C171),AVERAGE(C183,C195,C207),AVERAGE(C219,C231,C243))</f>
        <v>176.78933865781838</v>
      </c>
      <c r="Z39" s="10">
        <f t="shared" ref="Z39:AF46" si="13">STDEV(AVERAGE(D3,D15,D27),AVERAGE(D39,D51,D63),AVERAGE(D75,D87,D99),AVERAGE(D111,D123,D135),AVERAGE(D147,D159,D171),AVERAGE(D183,D195,D207),AVERAGE(D219,D231,D243))</f>
        <v>288.47205468688009</v>
      </c>
      <c r="AA39" s="10">
        <f t="shared" si="13"/>
        <v>151.94918471694245</v>
      </c>
      <c r="AB39" s="11">
        <f t="shared" si="13"/>
        <v>174.86085815814866</v>
      </c>
      <c r="AC39" s="9">
        <f t="shared" si="13"/>
        <v>72.034229675688181</v>
      </c>
      <c r="AD39" s="10">
        <f t="shared" si="13"/>
        <v>118.41815921615594</v>
      </c>
      <c r="AE39" s="10">
        <f t="shared" si="13"/>
        <v>71.556789483975351</v>
      </c>
      <c r="AF39" s="11">
        <f t="shared" si="13"/>
        <v>140.40707364378639</v>
      </c>
    </row>
    <row r="40" spans="1:32">
      <c r="B40" s="3">
        <v>1</v>
      </c>
      <c r="C40" s="12">
        <v>89.194199999999995</v>
      </c>
      <c r="D40" s="13">
        <v>43.026800000000001</v>
      </c>
      <c r="E40" s="13">
        <v>192.72499999999999</v>
      </c>
      <c r="F40" s="14">
        <v>399.41399999999999</v>
      </c>
      <c r="G40" s="12">
        <v>44.597099999999998</v>
      </c>
      <c r="H40" s="13">
        <v>0</v>
      </c>
      <c r="I40" s="13">
        <v>38.545099999999998</v>
      </c>
      <c r="J40" s="14">
        <v>49.926699999999997</v>
      </c>
      <c r="M40" s="3">
        <v>1</v>
      </c>
      <c r="N40" s="12">
        <f t="shared" ref="N40:U46" si="14">AVERAGE(N4,N16,N28)</f>
        <v>198.68175714285712</v>
      </c>
      <c r="O40" s="13">
        <f t="shared" si="14"/>
        <v>84.912604761904745</v>
      </c>
      <c r="P40" s="13">
        <f t="shared" si="14"/>
        <v>210.28057619047618</v>
      </c>
      <c r="Q40" s="14">
        <f t="shared" si="14"/>
        <v>527.03714285714284</v>
      </c>
      <c r="R40" s="12">
        <f t="shared" si="14"/>
        <v>48.640138095238093</v>
      </c>
      <c r="S40" s="13">
        <f t="shared" si="14"/>
        <v>24.42497619047619</v>
      </c>
      <c r="T40" s="13">
        <f t="shared" si="14"/>
        <v>86.794861904761902</v>
      </c>
      <c r="U40" s="14">
        <f t="shared" si="14"/>
        <v>224.98939047619047</v>
      </c>
      <c r="W40" t="s">
        <v>35</v>
      </c>
      <c r="X40" s="3">
        <v>1</v>
      </c>
      <c r="Y40" s="12">
        <f t="shared" ref="Y40:Y46" si="15">STDEV(AVERAGE(C4,C16,C28),AVERAGE(C40,C52,C64),AVERAGE(C76,C88,C100),AVERAGE(C112,C124,C136),AVERAGE(C148,C160,C172),AVERAGE(C184,C196,C208),AVERAGE(C220,C232,C244))</f>
        <v>88.323723084132354</v>
      </c>
      <c r="Z40" s="13">
        <f t="shared" si="13"/>
        <v>99.852274463589509</v>
      </c>
      <c r="AA40" s="13">
        <f t="shared" si="13"/>
        <v>120.27593573274304</v>
      </c>
      <c r="AB40" s="14">
        <f t="shared" si="13"/>
        <v>125.77200025293548</v>
      </c>
      <c r="AC40" s="12">
        <f t="shared" si="13"/>
        <v>60.303422340270608</v>
      </c>
      <c r="AD40" s="13">
        <f t="shared" si="13"/>
        <v>54.312763133249007</v>
      </c>
      <c r="AE40" s="13">
        <f t="shared" si="13"/>
        <v>50.167035911193501</v>
      </c>
      <c r="AF40" s="14">
        <f t="shared" si="13"/>
        <v>61.426901938509232</v>
      </c>
    </row>
    <row r="41" spans="1:32">
      <c r="B41" s="3">
        <v>2</v>
      </c>
      <c r="C41" s="12">
        <v>0</v>
      </c>
      <c r="D41" s="13">
        <v>22.1158</v>
      </c>
      <c r="E41" s="13">
        <v>78.079499999999996</v>
      </c>
      <c r="F41" s="14">
        <v>272.16000000000003</v>
      </c>
      <c r="G41" s="12">
        <v>0</v>
      </c>
      <c r="H41" s="13">
        <v>0</v>
      </c>
      <c r="I41" s="13">
        <v>0</v>
      </c>
      <c r="J41" s="14">
        <v>0</v>
      </c>
      <c r="M41" s="3">
        <v>2</v>
      </c>
      <c r="N41" s="12">
        <f t="shared" si="14"/>
        <v>76.879042857142863</v>
      </c>
      <c r="O41" s="13">
        <f t="shared" si="14"/>
        <v>26.544490476190479</v>
      </c>
      <c r="P41" s="13">
        <f t="shared" si="14"/>
        <v>217.74936666666667</v>
      </c>
      <c r="Q41" s="14">
        <f t="shared" si="14"/>
        <v>424.12675714285712</v>
      </c>
      <c r="R41" s="12">
        <f t="shared" si="14"/>
        <v>45.941161904761906</v>
      </c>
      <c r="S41" s="13">
        <f t="shared" si="14"/>
        <v>9.4675809523809509</v>
      </c>
      <c r="T41" s="13">
        <f t="shared" si="14"/>
        <v>75.591423809523818</v>
      </c>
      <c r="U41" s="14">
        <f t="shared" si="14"/>
        <v>122.77091428571426</v>
      </c>
      <c r="X41" s="3">
        <v>2</v>
      </c>
      <c r="Y41" s="12">
        <f t="shared" si="15"/>
        <v>54.847453392918908</v>
      </c>
      <c r="Z41" s="13">
        <f t="shared" si="13"/>
        <v>41.044912508484579</v>
      </c>
      <c r="AA41" s="13">
        <f t="shared" si="13"/>
        <v>148.50017626117611</v>
      </c>
      <c r="AB41" s="14">
        <f t="shared" si="13"/>
        <v>162.403159741856</v>
      </c>
      <c r="AC41" s="12">
        <f t="shared" si="13"/>
        <v>31.241052090184795</v>
      </c>
      <c r="AD41" s="13">
        <f t="shared" si="13"/>
        <v>25.048864717372052</v>
      </c>
      <c r="AE41" s="13">
        <f t="shared" si="13"/>
        <v>74.380616276849764</v>
      </c>
      <c r="AF41" s="14">
        <f t="shared" si="13"/>
        <v>62.304652432991517</v>
      </c>
    </row>
    <row r="42" spans="1:32">
      <c r="B42" s="3">
        <v>3</v>
      </c>
      <c r="C42" s="12">
        <v>0</v>
      </c>
      <c r="D42" s="13">
        <v>45.506</v>
      </c>
      <c r="E42" s="13">
        <v>118.642</v>
      </c>
      <c r="F42" s="14">
        <v>313.09800000000001</v>
      </c>
      <c r="G42" s="12">
        <v>0</v>
      </c>
      <c r="H42" s="13">
        <v>0</v>
      </c>
      <c r="I42" s="13">
        <v>0</v>
      </c>
      <c r="J42" s="14">
        <v>17.394300000000001</v>
      </c>
      <c r="M42" s="3">
        <v>3</v>
      </c>
      <c r="N42" s="12">
        <f t="shared" si="14"/>
        <v>38.852823809523812</v>
      </c>
      <c r="O42" s="13">
        <f t="shared" si="14"/>
        <v>28.406771428571428</v>
      </c>
      <c r="P42" s="13">
        <f t="shared" si="14"/>
        <v>222.61442857142856</v>
      </c>
      <c r="Q42" s="14">
        <f t="shared" si="14"/>
        <v>205.20177142857145</v>
      </c>
      <c r="R42" s="12">
        <f t="shared" si="14"/>
        <v>5.0967619047619044</v>
      </c>
      <c r="S42" s="13">
        <f t="shared" si="14"/>
        <v>5.1001428571428571</v>
      </c>
      <c r="T42" s="13">
        <f t="shared" si="14"/>
        <v>78.133285714285719</v>
      </c>
      <c r="U42" s="14">
        <f t="shared" si="14"/>
        <v>48.711766666666676</v>
      </c>
      <c r="X42" s="3">
        <v>3</v>
      </c>
      <c r="Y42" s="12">
        <f t="shared" si="15"/>
        <v>42.287143816332978</v>
      </c>
      <c r="Z42" s="13">
        <f t="shared" si="13"/>
        <v>31.999011156969566</v>
      </c>
      <c r="AA42" s="13">
        <f t="shared" si="13"/>
        <v>89.037484293750026</v>
      </c>
      <c r="AB42" s="14">
        <f t="shared" si="13"/>
        <v>76.241909637648348</v>
      </c>
      <c r="AC42" s="12">
        <f t="shared" si="13"/>
        <v>13.484764491707868</v>
      </c>
      <c r="AD42" s="13">
        <f t="shared" si="13"/>
        <v>9.5575517483745358</v>
      </c>
      <c r="AE42" s="13">
        <f t="shared" si="13"/>
        <v>68.319464478620588</v>
      </c>
      <c r="AF42" s="14">
        <f t="shared" si="13"/>
        <v>25.408423017013106</v>
      </c>
    </row>
    <row r="43" spans="1:32">
      <c r="B43" s="3">
        <v>4</v>
      </c>
      <c r="C43" s="12">
        <v>0</v>
      </c>
      <c r="D43" s="13">
        <v>70.284000000000006</v>
      </c>
      <c r="E43" s="13">
        <v>200.34100000000001</v>
      </c>
      <c r="F43" s="14">
        <v>284.74400000000003</v>
      </c>
      <c r="G43" s="12">
        <v>0</v>
      </c>
      <c r="H43" s="13">
        <v>0</v>
      </c>
      <c r="I43" s="13">
        <v>0</v>
      </c>
      <c r="J43" s="14">
        <v>0</v>
      </c>
      <c r="M43" s="3">
        <v>4</v>
      </c>
      <c r="N43" s="12">
        <f t="shared" si="14"/>
        <v>44.913257142857141</v>
      </c>
      <c r="O43" s="13">
        <f t="shared" si="14"/>
        <v>19.958933333333338</v>
      </c>
      <c r="P43" s="13">
        <f t="shared" si="14"/>
        <v>182.85988571428572</v>
      </c>
      <c r="Q43" s="14">
        <f t="shared" si="14"/>
        <v>285.20162380952382</v>
      </c>
      <c r="R43" s="12">
        <f t="shared" si="14"/>
        <v>0</v>
      </c>
      <c r="S43" s="13">
        <f t="shared" si="14"/>
        <v>15.213933333333335</v>
      </c>
      <c r="T43" s="13">
        <f t="shared" si="14"/>
        <v>52.72757142857143</v>
      </c>
      <c r="U43" s="14">
        <f t="shared" si="14"/>
        <v>83.770985714285715</v>
      </c>
      <c r="X43" s="3">
        <v>4</v>
      </c>
      <c r="Y43" s="12">
        <f t="shared" si="15"/>
        <v>68.888151030371176</v>
      </c>
      <c r="Z43" s="13">
        <f t="shared" si="13"/>
        <v>28.25262711085794</v>
      </c>
      <c r="AA43" s="13">
        <f t="shared" si="13"/>
        <v>118.68075135247391</v>
      </c>
      <c r="AB43" s="14">
        <f t="shared" si="13"/>
        <v>126.95153999569884</v>
      </c>
      <c r="AC43" s="12">
        <f t="shared" si="13"/>
        <v>0</v>
      </c>
      <c r="AD43" s="13">
        <f t="shared" si="13"/>
        <v>29.757004344424089</v>
      </c>
      <c r="AE43" s="13">
        <f t="shared" si="13"/>
        <v>48.763376779605686</v>
      </c>
      <c r="AF43" s="14">
        <f t="shared" si="13"/>
        <v>72.216793269968406</v>
      </c>
    </row>
    <row r="44" spans="1:32">
      <c r="B44" s="3">
        <v>5</v>
      </c>
      <c r="C44" s="12">
        <v>0</v>
      </c>
      <c r="D44" s="13">
        <v>120.721</v>
      </c>
      <c r="E44" s="13">
        <v>81.206199999999995</v>
      </c>
      <c r="F44" s="14">
        <v>273.26499999999999</v>
      </c>
      <c r="G44" s="12">
        <v>0</v>
      </c>
      <c r="H44" s="13">
        <v>0</v>
      </c>
      <c r="I44" s="13">
        <v>0</v>
      </c>
      <c r="J44" s="14">
        <v>0</v>
      </c>
      <c r="M44" s="3">
        <v>5</v>
      </c>
      <c r="N44" s="12">
        <f t="shared" si="14"/>
        <v>28.092909523809528</v>
      </c>
      <c r="O44" s="13">
        <f t="shared" si="14"/>
        <v>88.868009523809519</v>
      </c>
      <c r="P44" s="13">
        <f t="shared" si="14"/>
        <v>224.71491904761902</v>
      </c>
      <c r="Q44" s="14">
        <f t="shared" si="14"/>
        <v>265.88648095238096</v>
      </c>
      <c r="R44" s="12">
        <f t="shared" si="14"/>
        <v>0</v>
      </c>
      <c r="S44" s="13">
        <f t="shared" si="14"/>
        <v>19.679757142857145</v>
      </c>
      <c r="T44" s="13">
        <f t="shared" si="14"/>
        <v>106.37445714285714</v>
      </c>
      <c r="U44" s="14">
        <f t="shared" si="14"/>
        <v>57.00194761904762</v>
      </c>
      <c r="X44" s="3">
        <v>5</v>
      </c>
      <c r="Y44" s="12">
        <f t="shared" si="15"/>
        <v>31.685398815862563</v>
      </c>
      <c r="Z44" s="13">
        <f t="shared" si="13"/>
        <v>67.327572599461959</v>
      </c>
      <c r="AA44" s="13">
        <f t="shared" si="13"/>
        <v>59.528417721217814</v>
      </c>
      <c r="AB44" s="14">
        <f t="shared" si="13"/>
        <v>57.084995712702018</v>
      </c>
      <c r="AC44" s="12">
        <f t="shared" si="13"/>
        <v>0</v>
      </c>
      <c r="AD44" s="13">
        <f t="shared" si="13"/>
        <v>19.407277568047185</v>
      </c>
      <c r="AE44" s="13">
        <f t="shared" si="13"/>
        <v>80.97012368730168</v>
      </c>
      <c r="AF44" s="14">
        <f t="shared" si="13"/>
        <v>55.673716124836112</v>
      </c>
    </row>
    <row r="45" spans="1:32">
      <c r="B45" s="3">
        <v>6</v>
      </c>
      <c r="C45" s="12">
        <v>49.676499999999997</v>
      </c>
      <c r="D45" s="13">
        <v>348.678</v>
      </c>
      <c r="E45" s="13">
        <v>411.52300000000002</v>
      </c>
      <c r="F45" s="14">
        <v>242.571</v>
      </c>
      <c r="G45" s="12">
        <v>0</v>
      </c>
      <c r="H45" s="13">
        <v>24.9056</v>
      </c>
      <c r="I45" s="13">
        <v>123.45699999999999</v>
      </c>
      <c r="J45" s="14">
        <v>37.318600000000004</v>
      </c>
      <c r="M45" s="3">
        <v>6</v>
      </c>
      <c r="N45" s="12">
        <f t="shared" si="14"/>
        <v>53.536495238095227</v>
      </c>
      <c r="O45" s="13">
        <f t="shared" si="14"/>
        <v>266.12153333333333</v>
      </c>
      <c r="P45" s="13">
        <f t="shared" si="14"/>
        <v>446.30809523809529</v>
      </c>
      <c r="Q45" s="14">
        <f t="shared" si="14"/>
        <v>242.51782857142857</v>
      </c>
      <c r="R45" s="12">
        <f t="shared" si="14"/>
        <v>6.7603333333333344</v>
      </c>
      <c r="S45" s="13">
        <f t="shared" si="14"/>
        <v>42.484114285714284</v>
      </c>
      <c r="T45" s="13">
        <f t="shared" si="14"/>
        <v>156.50269523809524</v>
      </c>
      <c r="U45" s="14">
        <f t="shared" si="14"/>
        <v>27.390266666666665</v>
      </c>
      <c r="X45" s="3">
        <v>6</v>
      </c>
      <c r="Y45" s="12">
        <f t="shared" si="15"/>
        <v>45.534115657914207</v>
      </c>
      <c r="Z45" s="13">
        <f t="shared" si="13"/>
        <v>107.37360040863204</v>
      </c>
      <c r="AA45" s="13">
        <f t="shared" si="13"/>
        <v>174.70473727795641</v>
      </c>
      <c r="AB45" s="14">
        <f t="shared" si="13"/>
        <v>105.20225772756055</v>
      </c>
      <c r="AC45" s="12">
        <f t="shared" si="13"/>
        <v>17.886160779900322</v>
      </c>
      <c r="AD45" s="13">
        <f t="shared" si="13"/>
        <v>41.404041342039065</v>
      </c>
      <c r="AE45" s="13">
        <f t="shared" si="13"/>
        <v>62.252278890547096</v>
      </c>
      <c r="AF45" s="14">
        <f t="shared" si="13"/>
        <v>26.015516814728233</v>
      </c>
    </row>
    <row r="46" spans="1:32">
      <c r="B46" s="4">
        <v>7</v>
      </c>
      <c r="C46" s="15">
        <v>50.8521</v>
      </c>
      <c r="D46" s="16">
        <v>411.464</v>
      </c>
      <c r="E46" s="16">
        <v>208.584</v>
      </c>
      <c r="F46" s="17">
        <v>114.562</v>
      </c>
      <c r="G46" s="15">
        <v>0</v>
      </c>
      <c r="H46" s="16">
        <v>77.149600000000007</v>
      </c>
      <c r="I46" s="16">
        <v>0</v>
      </c>
      <c r="J46" s="17">
        <v>0</v>
      </c>
      <c r="M46" s="4">
        <v>7</v>
      </c>
      <c r="N46" s="15">
        <f t="shared" si="14"/>
        <v>53.386114285714285</v>
      </c>
      <c r="O46" s="16">
        <f t="shared" si="14"/>
        <v>791.33541904761898</v>
      </c>
      <c r="P46" s="16">
        <f t="shared" si="14"/>
        <v>519.67452380952375</v>
      </c>
      <c r="Q46" s="17">
        <f t="shared" si="14"/>
        <v>181.45246190476192</v>
      </c>
      <c r="R46" s="15">
        <f t="shared" si="14"/>
        <v>3.9874571428571426</v>
      </c>
      <c r="S46" s="16">
        <f t="shared" si="14"/>
        <v>276.56901428571427</v>
      </c>
      <c r="T46" s="16">
        <f t="shared" si="14"/>
        <v>193.81969999999998</v>
      </c>
      <c r="U46" s="17">
        <f t="shared" si="14"/>
        <v>52.067890476190463</v>
      </c>
      <c r="X46" s="4">
        <v>7</v>
      </c>
      <c r="Y46" s="15">
        <f t="shared" si="15"/>
        <v>31.366376256134981</v>
      </c>
      <c r="Z46" s="16">
        <f t="shared" si="13"/>
        <v>367.79047635714329</v>
      </c>
      <c r="AA46" s="16">
        <f t="shared" si="13"/>
        <v>214.6824774676812</v>
      </c>
      <c r="AB46" s="17">
        <f t="shared" si="13"/>
        <v>95.825098921270495</v>
      </c>
      <c r="AC46" s="15">
        <f t="shared" si="13"/>
        <v>10.549819963528153</v>
      </c>
      <c r="AD46" s="16">
        <f t="shared" si="13"/>
        <v>120.43192615398927</v>
      </c>
      <c r="AE46" s="16">
        <f t="shared" si="13"/>
        <v>107.290864824794</v>
      </c>
      <c r="AF46" s="17">
        <f t="shared" si="13"/>
        <v>45.070902045048285</v>
      </c>
    </row>
    <row r="49" spans="1:21">
      <c r="C49" s="20" t="s">
        <v>6</v>
      </c>
      <c r="D49" s="21"/>
      <c r="E49" s="21"/>
      <c r="F49" s="22"/>
      <c r="G49" s="20" t="s">
        <v>24</v>
      </c>
      <c r="H49" s="21"/>
      <c r="I49" s="21"/>
      <c r="J49" s="22"/>
      <c r="U49">
        <v>0</v>
      </c>
    </row>
    <row r="50" spans="1:21">
      <c r="A50" s="1" t="s">
        <v>14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L50" s="1"/>
      <c r="U50">
        <v>1</v>
      </c>
    </row>
    <row r="51" spans="1:21">
      <c r="A51" t="s">
        <v>1</v>
      </c>
      <c r="B51" s="5">
        <v>0</v>
      </c>
      <c r="C51" s="9">
        <v>224.95699999999999</v>
      </c>
      <c r="D51" s="10">
        <v>57.611699999999999</v>
      </c>
      <c r="E51" s="10">
        <v>219.304</v>
      </c>
      <c r="F51" s="11">
        <v>584.03300000000002</v>
      </c>
      <c r="G51" s="9">
        <v>224.95699999999999</v>
      </c>
      <c r="H51" s="10">
        <v>0</v>
      </c>
      <c r="I51" s="10">
        <v>219.304</v>
      </c>
      <c r="J51" s="11">
        <v>350.42</v>
      </c>
      <c r="U51">
        <v>2</v>
      </c>
    </row>
    <row r="52" spans="1:21">
      <c r="B52" s="3">
        <v>1</v>
      </c>
      <c r="C52" s="12">
        <v>224.54300000000001</v>
      </c>
      <c r="D52" s="13">
        <v>0</v>
      </c>
      <c r="E52" s="13">
        <v>439.20400000000001</v>
      </c>
      <c r="F52" s="14">
        <v>585.63900000000001</v>
      </c>
      <c r="G52" s="12">
        <v>112.27200000000001</v>
      </c>
      <c r="H52" s="13">
        <v>0</v>
      </c>
      <c r="I52" s="13">
        <v>219.602</v>
      </c>
      <c r="J52" s="14">
        <v>234.255</v>
      </c>
      <c r="U52">
        <v>3</v>
      </c>
    </row>
    <row r="53" spans="1:21">
      <c r="B53" s="3">
        <v>2</v>
      </c>
      <c r="C53" s="12">
        <v>0</v>
      </c>
      <c r="D53" s="13">
        <v>0</v>
      </c>
      <c r="E53" s="13">
        <v>0</v>
      </c>
      <c r="F53" s="14">
        <v>469.80200000000002</v>
      </c>
      <c r="G53" s="12">
        <v>0</v>
      </c>
      <c r="H53" s="13">
        <v>0</v>
      </c>
      <c r="I53" s="13">
        <v>0</v>
      </c>
      <c r="J53" s="14">
        <v>352.35199999999998</v>
      </c>
      <c r="U53">
        <v>4</v>
      </c>
    </row>
    <row r="54" spans="1:21">
      <c r="B54" s="3">
        <v>3</v>
      </c>
      <c r="C54" s="12">
        <v>0</v>
      </c>
      <c r="D54" s="13">
        <v>0</v>
      </c>
      <c r="E54" s="13">
        <v>220.202</v>
      </c>
      <c r="F54" s="14">
        <v>117.77500000000001</v>
      </c>
      <c r="G54" s="12">
        <v>0</v>
      </c>
      <c r="H54" s="13">
        <v>0</v>
      </c>
      <c r="I54" s="13">
        <v>220.202</v>
      </c>
      <c r="J54" s="14">
        <v>117.77500000000001</v>
      </c>
      <c r="U54">
        <v>5</v>
      </c>
    </row>
    <row r="55" spans="1:21">
      <c r="B55" s="3">
        <v>4</v>
      </c>
      <c r="C55" s="12">
        <v>0</v>
      </c>
      <c r="D55" s="13">
        <v>0</v>
      </c>
      <c r="E55" s="13">
        <v>0</v>
      </c>
      <c r="F55" s="14">
        <v>590.50800000000004</v>
      </c>
      <c r="G55" s="12">
        <v>0</v>
      </c>
      <c r="H55" s="13">
        <v>0</v>
      </c>
      <c r="I55" s="13">
        <v>0</v>
      </c>
      <c r="J55" s="14">
        <v>236.203</v>
      </c>
      <c r="U55">
        <v>6</v>
      </c>
    </row>
    <row r="56" spans="1:21">
      <c r="B56" s="3">
        <v>5</v>
      </c>
      <c r="C56" s="12">
        <v>0</v>
      </c>
      <c r="D56" s="13">
        <v>77.803799999999995</v>
      </c>
      <c r="E56" s="13">
        <v>441.608</v>
      </c>
      <c r="F56" s="14">
        <v>118.43</v>
      </c>
      <c r="G56" s="12">
        <v>0</v>
      </c>
      <c r="H56" s="13">
        <v>0</v>
      </c>
      <c r="I56" s="13">
        <v>441.608</v>
      </c>
      <c r="J56" s="14">
        <v>118.43</v>
      </c>
      <c r="U56">
        <v>7</v>
      </c>
    </row>
    <row r="57" spans="1:21">
      <c r="B57" s="3">
        <v>6</v>
      </c>
      <c r="C57" s="12">
        <v>0</v>
      </c>
      <c r="D57" s="13">
        <v>334.67500000000001</v>
      </c>
      <c r="E57" s="13">
        <v>663.32</v>
      </c>
      <c r="F57" s="14">
        <v>356.28</v>
      </c>
      <c r="G57" s="12">
        <v>0</v>
      </c>
      <c r="H57" s="13">
        <v>167.33799999999999</v>
      </c>
      <c r="I57" s="13">
        <v>663.32</v>
      </c>
      <c r="J57" s="14">
        <v>0</v>
      </c>
      <c r="U57">
        <v>8</v>
      </c>
    </row>
    <row r="58" spans="1:21">
      <c r="B58" s="4">
        <v>7</v>
      </c>
      <c r="C58" s="15">
        <v>111.04600000000001</v>
      </c>
      <c r="D58" s="16">
        <v>1538.33</v>
      </c>
      <c r="E58" s="16">
        <v>1107.05</v>
      </c>
      <c r="F58" s="17">
        <v>0</v>
      </c>
      <c r="G58" s="15">
        <v>0</v>
      </c>
      <c r="H58" s="16">
        <v>542.94100000000003</v>
      </c>
      <c r="I58" s="16">
        <v>442.82</v>
      </c>
      <c r="J58" s="17">
        <v>0</v>
      </c>
      <c r="U58">
        <v>9</v>
      </c>
    </row>
    <row r="59" spans="1:21">
      <c r="U59">
        <v>10</v>
      </c>
    </row>
    <row r="60" spans="1:21">
      <c r="U60">
        <v>11</v>
      </c>
    </row>
    <row r="61" spans="1:21">
      <c r="C61" s="20" t="s">
        <v>6</v>
      </c>
      <c r="D61" s="21"/>
      <c r="E61" s="21"/>
      <c r="F61" s="22"/>
      <c r="G61" s="20" t="s">
        <v>24</v>
      </c>
      <c r="H61" s="21"/>
      <c r="I61" s="21"/>
      <c r="J61" s="22"/>
      <c r="U61">
        <v>12</v>
      </c>
    </row>
    <row r="62" spans="1:21">
      <c r="A62" s="1" t="s">
        <v>15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U62">
        <v>13</v>
      </c>
    </row>
    <row r="63" spans="1:21">
      <c r="A63" t="s">
        <v>1</v>
      </c>
      <c r="B63" s="5">
        <v>0</v>
      </c>
      <c r="C63" s="9">
        <v>0</v>
      </c>
      <c r="D63" s="10">
        <v>0</v>
      </c>
      <c r="E63" s="10">
        <v>0</v>
      </c>
      <c r="F63" s="11">
        <v>0</v>
      </c>
      <c r="G63" s="9">
        <v>0</v>
      </c>
      <c r="H63" s="10">
        <v>0</v>
      </c>
      <c r="I63" s="10">
        <v>0</v>
      </c>
      <c r="J63" s="11">
        <v>0</v>
      </c>
      <c r="U63">
        <v>14</v>
      </c>
    </row>
    <row r="64" spans="1:21">
      <c r="B64" s="3">
        <v>1</v>
      </c>
      <c r="C64" s="12">
        <v>575.51700000000005</v>
      </c>
      <c r="D64" s="13">
        <v>0</v>
      </c>
      <c r="E64" s="13">
        <v>0</v>
      </c>
      <c r="F64" s="14">
        <v>890.41600000000005</v>
      </c>
      <c r="G64" s="12">
        <v>0</v>
      </c>
      <c r="H64" s="13">
        <v>0</v>
      </c>
      <c r="I64" s="13">
        <v>0</v>
      </c>
      <c r="J64" s="14">
        <v>445.20800000000003</v>
      </c>
      <c r="U64">
        <v>15</v>
      </c>
    </row>
    <row r="65" spans="1:21">
      <c r="B65" s="3">
        <v>2</v>
      </c>
      <c r="C65" s="12">
        <v>290.66300000000001</v>
      </c>
      <c r="D65" s="13">
        <v>0</v>
      </c>
      <c r="E65" s="13">
        <v>0</v>
      </c>
      <c r="F65" s="14">
        <v>1116.45</v>
      </c>
      <c r="G65" s="12">
        <v>264.01499999999999</v>
      </c>
      <c r="H65" s="13">
        <v>0</v>
      </c>
      <c r="I65" s="13">
        <v>0</v>
      </c>
      <c r="J65" s="14">
        <v>0</v>
      </c>
      <c r="U65">
        <v>16</v>
      </c>
    </row>
    <row r="66" spans="1:21">
      <c r="B66" s="3">
        <v>3</v>
      </c>
      <c r="C66" s="12">
        <v>293.62700000000001</v>
      </c>
      <c r="D66" s="13">
        <v>145.19</v>
      </c>
      <c r="E66" s="13">
        <v>593.30399999999997</v>
      </c>
      <c r="F66" s="14">
        <v>223.97900000000001</v>
      </c>
      <c r="G66" s="12">
        <v>0</v>
      </c>
      <c r="H66" s="13">
        <v>0</v>
      </c>
      <c r="I66" s="13">
        <v>0</v>
      </c>
      <c r="J66" s="14">
        <v>0</v>
      </c>
      <c r="U66">
        <v>17</v>
      </c>
    </row>
    <row r="67" spans="1:21">
      <c r="B67" s="3">
        <v>4</v>
      </c>
      <c r="C67" s="12">
        <v>593.30399999999997</v>
      </c>
      <c r="D67" s="13">
        <v>0</v>
      </c>
      <c r="E67" s="13">
        <v>293.62700000000001</v>
      </c>
      <c r="F67" s="14">
        <v>674.02300000000002</v>
      </c>
      <c r="G67" s="12">
        <v>0</v>
      </c>
      <c r="H67" s="13">
        <v>0</v>
      </c>
      <c r="I67" s="13">
        <v>293.62700000000001</v>
      </c>
      <c r="J67" s="14">
        <v>224.67400000000001</v>
      </c>
      <c r="U67">
        <v>18</v>
      </c>
    </row>
    <row r="68" spans="1:21">
      <c r="B68" s="3">
        <v>5</v>
      </c>
      <c r="C68" s="12">
        <v>0</v>
      </c>
      <c r="D68" s="13">
        <v>0</v>
      </c>
      <c r="E68" s="13">
        <v>290.66300000000001</v>
      </c>
      <c r="F68" s="14">
        <v>225.37299999999999</v>
      </c>
      <c r="G68" s="12">
        <v>0</v>
      </c>
      <c r="H68" s="13">
        <v>0</v>
      </c>
      <c r="I68" s="13">
        <v>290.66300000000001</v>
      </c>
      <c r="J68" s="14">
        <v>0</v>
      </c>
      <c r="U68">
        <v>19</v>
      </c>
    </row>
    <row r="69" spans="1:21">
      <c r="B69" s="3">
        <v>6</v>
      </c>
      <c r="C69" s="12">
        <v>0</v>
      </c>
      <c r="D69" s="13">
        <v>444.99299999999999</v>
      </c>
      <c r="E69" s="13">
        <v>575.51700000000005</v>
      </c>
      <c r="F69" s="14">
        <v>678.22699999999998</v>
      </c>
      <c r="G69" s="12">
        <v>0</v>
      </c>
      <c r="H69" s="13">
        <v>148.33099999999999</v>
      </c>
      <c r="I69" s="13">
        <v>0</v>
      </c>
      <c r="J69" s="14">
        <v>0</v>
      </c>
      <c r="U69">
        <v>20</v>
      </c>
    </row>
    <row r="70" spans="1:21">
      <c r="B70" s="4">
        <v>7</v>
      </c>
      <c r="C70" s="15">
        <v>0</v>
      </c>
      <c r="D70" s="16">
        <v>448.22500000000002</v>
      </c>
      <c r="E70" s="16">
        <v>0</v>
      </c>
      <c r="F70" s="17">
        <v>226.78299999999999</v>
      </c>
      <c r="G70" s="15">
        <v>0</v>
      </c>
      <c r="H70" s="16">
        <v>298.81700000000001</v>
      </c>
      <c r="I70" s="16">
        <v>0</v>
      </c>
      <c r="J70" s="17">
        <v>226.78299999999999</v>
      </c>
      <c r="U70">
        <v>21</v>
      </c>
    </row>
    <row r="71" spans="1:21">
      <c r="U71">
        <v>22</v>
      </c>
    </row>
    <row r="72" spans="1:21">
      <c r="U72">
        <v>23</v>
      </c>
    </row>
    <row r="73" spans="1:21">
      <c r="C73" s="20" t="s">
        <v>6</v>
      </c>
      <c r="D73" s="21"/>
      <c r="E73" s="21"/>
      <c r="F73" s="22"/>
      <c r="G73" s="20" t="s">
        <v>24</v>
      </c>
      <c r="H73" s="21"/>
      <c r="I73" s="21"/>
      <c r="J73" s="22"/>
      <c r="U73">
        <v>24</v>
      </c>
    </row>
    <row r="74" spans="1:21">
      <c r="A74" s="1" t="s">
        <v>41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U74">
        <v>25</v>
      </c>
    </row>
    <row r="75" spans="1:21">
      <c r="A75" t="s">
        <v>1</v>
      </c>
      <c r="B75" s="5">
        <v>0</v>
      </c>
      <c r="C75" s="9">
        <v>664.68200000000002</v>
      </c>
      <c r="D75" s="10">
        <v>59.3626</v>
      </c>
      <c r="E75" s="10">
        <v>426.56700000000001</v>
      </c>
      <c r="F75" s="11">
        <v>604.52</v>
      </c>
      <c r="G75" s="9">
        <v>0</v>
      </c>
      <c r="H75" s="10">
        <v>0</v>
      </c>
      <c r="I75" s="10">
        <v>284.37799999999999</v>
      </c>
      <c r="J75" s="11">
        <v>226.69499999999999</v>
      </c>
      <c r="U75">
        <v>26</v>
      </c>
    </row>
    <row r="76" spans="1:21">
      <c r="B76" s="3">
        <v>1</v>
      </c>
      <c r="C76" s="12">
        <v>109.502</v>
      </c>
      <c r="D76" s="13">
        <v>181.708</v>
      </c>
      <c r="E76" s="13">
        <v>142.53200000000001</v>
      </c>
      <c r="F76" s="14">
        <v>380.214</v>
      </c>
      <c r="G76" s="12">
        <v>0</v>
      </c>
      <c r="H76" s="13">
        <v>0</v>
      </c>
      <c r="I76" s="13">
        <v>0</v>
      </c>
      <c r="J76" s="14">
        <v>152.08600000000001</v>
      </c>
      <c r="U76">
        <v>27</v>
      </c>
    </row>
    <row r="77" spans="1:21">
      <c r="B77" s="3">
        <v>2</v>
      </c>
      <c r="C77" s="12">
        <v>108.253</v>
      </c>
      <c r="D77" s="13">
        <v>61.8262</v>
      </c>
      <c r="E77" s="13">
        <v>285.721</v>
      </c>
      <c r="F77" s="14">
        <v>229.58</v>
      </c>
      <c r="G77" s="12">
        <v>108.253</v>
      </c>
      <c r="H77" s="13">
        <v>0</v>
      </c>
      <c r="I77" s="13">
        <v>142.86099999999999</v>
      </c>
      <c r="J77" s="14">
        <v>0</v>
      </c>
      <c r="U77">
        <v>28</v>
      </c>
    </row>
    <row r="78" spans="1:21">
      <c r="B78" s="3">
        <v>3</v>
      </c>
      <c r="C78" s="12">
        <v>107.032</v>
      </c>
      <c r="D78" s="13">
        <v>0</v>
      </c>
      <c r="E78" s="13">
        <v>143.19200000000001</v>
      </c>
      <c r="F78" s="14">
        <v>462.04300000000001</v>
      </c>
      <c r="G78" s="12">
        <v>107.032</v>
      </c>
      <c r="H78" s="13">
        <v>0</v>
      </c>
      <c r="I78" s="13">
        <v>0</v>
      </c>
      <c r="J78" s="14">
        <v>77.007099999999994</v>
      </c>
      <c r="U78">
        <v>29</v>
      </c>
    </row>
    <row r="79" spans="1:21">
      <c r="B79" s="3">
        <v>4</v>
      </c>
      <c r="C79" s="12">
        <v>0</v>
      </c>
      <c r="D79" s="13">
        <v>64.503200000000007</v>
      </c>
      <c r="E79" s="13">
        <v>143.524</v>
      </c>
      <c r="F79" s="14">
        <v>154.98500000000001</v>
      </c>
      <c r="G79" s="12">
        <v>0</v>
      </c>
      <c r="H79" s="13">
        <v>64.503200000000007</v>
      </c>
      <c r="I79" s="13">
        <v>143.524</v>
      </c>
      <c r="J79" s="14">
        <v>0</v>
      </c>
      <c r="U79">
        <v>30</v>
      </c>
    </row>
    <row r="80" spans="1:21">
      <c r="B80" s="3">
        <v>5</v>
      </c>
      <c r="C80" s="12">
        <v>104.67100000000001</v>
      </c>
      <c r="D80" s="13">
        <v>263.72199999999998</v>
      </c>
      <c r="E80" s="13">
        <v>431.57299999999998</v>
      </c>
      <c r="F80" s="14">
        <v>389.92099999999999</v>
      </c>
      <c r="G80" s="12">
        <v>0</v>
      </c>
      <c r="H80" s="13">
        <v>65.930400000000006</v>
      </c>
      <c r="I80" s="13">
        <v>0</v>
      </c>
      <c r="J80" s="14">
        <v>0</v>
      </c>
      <c r="U80">
        <v>31</v>
      </c>
    </row>
    <row r="81" spans="1:10">
      <c r="B81" s="3">
        <v>6</v>
      </c>
      <c r="C81" s="12">
        <v>0</v>
      </c>
      <c r="D81" s="13">
        <v>404.53399999999999</v>
      </c>
      <c r="E81" s="13">
        <v>720.97</v>
      </c>
      <c r="F81" s="14">
        <v>392.41</v>
      </c>
      <c r="G81" s="12">
        <v>0</v>
      </c>
      <c r="H81" s="13">
        <v>134.845</v>
      </c>
      <c r="I81" s="13">
        <v>0</v>
      </c>
      <c r="J81" s="14">
        <v>0</v>
      </c>
    </row>
    <row r="82" spans="1:10">
      <c r="B82" s="4">
        <v>7</v>
      </c>
      <c r="C82" s="15">
        <v>102.413</v>
      </c>
      <c r="D82" s="16">
        <v>1310.68</v>
      </c>
      <c r="E82" s="16">
        <v>578.12400000000002</v>
      </c>
      <c r="F82" s="17">
        <v>315.94499999999999</v>
      </c>
      <c r="G82" s="15">
        <v>0</v>
      </c>
      <c r="H82" s="16">
        <v>689.83399999999995</v>
      </c>
      <c r="I82" s="16">
        <v>144.53100000000001</v>
      </c>
      <c r="J82" s="17">
        <v>78.986199999999997</v>
      </c>
    </row>
    <row r="85" spans="1:10">
      <c r="C85" s="20" t="s">
        <v>6</v>
      </c>
      <c r="D85" s="21"/>
      <c r="E85" s="21"/>
      <c r="F85" s="22"/>
      <c r="G85" s="20" t="s">
        <v>24</v>
      </c>
      <c r="H85" s="21"/>
      <c r="I85" s="21"/>
      <c r="J85" s="22"/>
    </row>
    <row r="86" spans="1:10">
      <c r="A86" s="1" t="s">
        <v>39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10">
      <c r="A87" t="s">
        <v>1</v>
      </c>
      <c r="B87" s="5">
        <v>0</v>
      </c>
      <c r="C87" s="9">
        <v>153.38300000000001</v>
      </c>
      <c r="D87" s="10">
        <v>72.577399999999997</v>
      </c>
      <c r="E87" s="10">
        <v>0</v>
      </c>
      <c r="F87" s="11">
        <v>812.98099999999999</v>
      </c>
      <c r="G87" s="9">
        <v>153.38300000000001</v>
      </c>
      <c r="H87" s="10">
        <v>0</v>
      </c>
      <c r="I87" s="10">
        <v>0</v>
      </c>
      <c r="J87" s="11">
        <v>406.49</v>
      </c>
    </row>
    <row r="88" spans="1:10">
      <c r="B88" s="3">
        <v>1</v>
      </c>
      <c r="C88" s="12">
        <v>309.82299999999998</v>
      </c>
      <c r="D88" s="13">
        <v>0</v>
      </c>
      <c r="E88" s="13">
        <v>937.34</v>
      </c>
      <c r="F88" s="14">
        <v>407.79500000000002</v>
      </c>
      <c r="G88" s="12">
        <v>0</v>
      </c>
      <c r="H88" s="13">
        <v>0</v>
      </c>
      <c r="I88" s="13">
        <v>234.33500000000001</v>
      </c>
      <c r="J88" s="14">
        <v>271.863</v>
      </c>
    </row>
    <row r="89" spans="1:10">
      <c r="B89" s="3">
        <v>2</v>
      </c>
      <c r="C89" s="12">
        <v>0</v>
      </c>
      <c r="D89" s="13">
        <v>0</v>
      </c>
      <c r="E89" s="13">
        <v>236.17</v>
      </c>
      <c r="F89" s="14">
        <v>409.108</v>
      </c>
      <c r="G89" s="12">
        <v>0</v>
      </c>
      <c r="H89" s="13">
        <v>0</v>
      </c>
      <c r="I89" s="13">
        <v>0</v>
      </c>
      <c r="J89" s="14">
        <v>136.369</v>
      </c>
    </row>
    <row r="90" spans="1:10">
      <c r="B90" s="3">
        <v>3</v>
      </c>
      <c r="C90" s="12">
        <v>0</v>
      </c>
      <c r="D90" s="13">
        <v>0</v>
      </c>
      <c r="E90" s="13">
        <v>0</v>
      </c>
      <c r="F90" s="14">
        <v>136.81</v>
      </c>
      <c r="G90" s="12">
        <v>0</v>
      </c>
      <c r="H90" s="13">
        <v>0</v>
      </c>
      <c r="I90" s="13">
        <v>0</v>
      </c>
      <c r="J90" s="14">
        <v>0</v>
      </c>
    </row>
    <row r="91" spans="1:10">
      <c r="B91" s="3">
        <v>4</v>
      </c>
      <c r="C91" s="12">
        <v>0</v>
      </c>
      <c r="D91" s="13">
        <v>170.61</v>
      </c>
      <c r="E91" s="13">
        <v>479.851</v>
      </c>
      <c r="F91" s="14">
        <v>0</v>
      </c>
      <c r="G91" s="12">
        <v>0</v>
      </c>
      <c r="H91" s="13">
        <v>170.61</v>
      </c>
      <c r="I91" s="13">
        <v>239.92500000000001</v>
      </c>
      <c r="J91" s="14">
        <v>0</v>
      </c>
    </row>
    <row r="92" spans="1:10">
      <c r="B92" s="3">
        <v>5</v>
      </c>
      <c r="C92" s="12">
        <v>0</v>
      </c>
      <c r="D92" s="13">
        <v>89.216099999999997</v>
      </c>
      <c r="E92" s="13">
        <v>0</v>
      </c>
      <c r="F92" s="14">
        <v>413.101</v>
      </c>
      <c r="G92" s="12">
        <v>0</v>
      </c>
      <c r="H92" s="13">
        <v>0</v>
      </c>
      <c r="I92" s="13">
        <v>0</v>
      </c>
      <c r="J92" s="14">
        <v>275.40100000000001</v>
      </c>
    </row>
    <row r="93" spans="1:10">
      <c r="B93" s="3">
        <v>6</v>
      </c>
      <c r="C93" s="12">
        <v>163.03399999999999</v>
      </c>
      <c r="D93" s="13">
        <v>467.517</v>
      </c>
      <c r="E93" s="13">
        <v>487.608</v>
      </c>
      <c r="F93" s="14">
        <v>138.15</v>
      </c>
      <c r="G93" s="12">
        <v>0</v>
      </c>
      <c r="H93" s="13">
        <v>93.503399999999999</v>
      </c>
      <c r="I93" s="13">
        <v>243.804</v>
      </c>
      <c r="J93" s="14">
        <v>0</v>
      </c>
    </row>
    <row r="94" spans="1:10">
      <c r="B94" s="4">
        <v>7</v>
      </c>
      <c r="C94" s="15">
        <v>164.761</v>
      </c>
      <c r="D94" s="16">
        <v>1571.57</v>
      </c>
      <c r="E94" s="16">
        <v>737.37</v>
      </c>
      <c r="F94" s="17">
        <v>138.602</v>
      </c>
      <c r="G94" s="15">
        <v>0</v>
      </c>
      <c r="H94" s="16">
        <v>294.67</v>
      </c>
      <c r="I94" s="16">
        <v>245.79</v>
      </c>
      <c r="J94" s="17">
        <v>0</v>
      </c>
    </row>
    <row r="97" spans="1:10">
      <c r="C97" s="20" t="s">
        <v>6</v>
      </c>
      <c r="D97" s="21"/>
      <c r="E97" s="21"/>
      <c r="F97" s="22"/>
      <c r="G97" s="20" t="s">
        <v>24</v>
      </c>
      <c r="H97" s="21"/>
      <c r="I97" s="21"/>
      <c r="J97" s="22"/>
    </row>
    <row r="98" spans="1:10">
      <c r="A98" s="1" t="s">
        <v>38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398.78199999999998</v>
      </c>
      <c r="D99" s="10">
        <v>0</v>
      </c>
      <c r="E99" s="10">
        <v>157.71799999999999</v>
      </c>
      <c r="F99" s="11">
        <v>842.47199999999998</v>
      </c>
      <c r="G99" s="9">
        <v>299.08600000000001</v>
      </c>
      <c r="H99" s="10">
        <v>0</v>
      </c>
      <c r="I99" s="10">
        <v>0</v>
      </c>
      <c r="J99" s="11">
        <v>120.35299999999999</v>
      </c>
    </row>
    <row r="100" spans="1:10">
      <c r="B100" s="3">
        <v>1</v>
      </c>
      <c r="C100" s="12">
        <v>383.72399999999999</v>
      </c>
      <c r="D100" s="13">
        <v>140.74600000000001</v>
      </c>
      <c r="E100" s="13">
        <v>158.14699999999999</v>
      </c>
      <c r="F100" s="14">
        <v>361.41</v>
      </c>
      <c r="G100" s="12">
        <v>287.79300000000001</v>
      </c>
      <c r="H100" s="13">
        <v>0</v>
      </c>
      <c r="I100" s="13">
        <v>158.14699999999999</v>
      </c>
      <c r="J100" s="14">
        <v>240.94</v>
      </c>
    </row>
    <row r="101" spans="1:10">
      <c r="B101" s="3">
        <v>2</v>
      </c>
      <c r="C101" s="12">
        <v>0</v>
      </c>
      <c r="D101" s="13">
        <v>0</v>
      </c>
      <c r="E101" s="13">
        <v>0</v>
      </c>
      <c r="F101" s="14">
        <v>482.34800000000001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318.02199999999999</v>
      </c>
      <c r="F102" s="14">
        <v>241.40799999999999</v>
      </c>
      <c r="G102" s="12">
        <v>0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0</v>
      </c>
      <c r="F103" s="14">
        <v>241.643</v>
      </c>
      <c r="G103" s="12">
        <v>0</v>
      </c>
      <c r="H103" s="13">
        <v>0</v>
      </c>
      <c r="I103" s="13">
        <v>0</v>
      </c>
      <c r="J103" s="14">
        <v>0</v>
      </c>
    </row>
    <row r="104" spans="1:10">
      <c r="B104" s="3">
        <v>5</v>
      </c>
      <c r="C104" s="12">
        <v>0</v>
      </c>
      <c r="D104" s="13">
        <v>149.495</v>
      </c>
      <c r="E104" s="13">
        <v>159.88499999999999</v>
      </c>
      <c r="F104" s="14">
        <v>241.87799999999999</v>
      </c>
      <c r="G104" s="12">
        <v>0</v>
      </c>
      <c r="H104" s="13">
        <v>74.747399999999999</v>
      </c>
      <c r="I104" s="13">
        <v>159.88499999999999</v>
      </c>
      <c r="J104" s="14">
        <v>241.87799999999999</v>
      </c>
    </row>
    <row r="105" spans="1:10">
      <c r="B105" s="3">
        <v>6</v>
      </c>
      <c r="C105" s="12">
        <v>0</v>
      </c>
      <c r="D105" s="13">
        <v>227.78200000000001</v>
      </c>
      <c r="E105" s="13">
        <v>320.65100000000001</v>
      </c>
      <c r="F105" s="14">
        <v>121.057</v>
      </c>
      <c r="G105" s="12">
        <v>0</v>
      </c>
      <c r="H105" s="13">
        <v>0</v>
      </c>
      <c r="I105" s="13">
        <v>0</v>
      </c>
      <c r="J105" s="14">
        <v>0</v>
      </c>
    </row>
    <row r="106" spans="1:10">
      <c r="B106" s="4">
        <v>7</v>
      </c>
      <c r="C106" s="15">
        <v>0</v>
      </c>
      <c r="D106" s="16">
        <v>617.16099999999994</v>
      </c>
      <c r="E106" s="16">
        <v>803.84100000000001</v>
      </c>
      <c r="F106" s="17">
        <v>0</v>
      </c>
      <c r="G106" s="15">
        <v>0</v>
      </c>
      <c r="H106" s="16">
        <v>154.29</v>
      </c>
      <c r="I106" s="16">
        <v>321.536</v>
      </c>
      <c r="J106" s="17">
        <v>0</v>
      </c>
    </row>
    <row r="109" spans="1:10">
      <c r="C109" s="20" t="s">
        <v>6</v>
      </c>
      <c r="D109" s="21"/>
      <c r="E109" s="21"/>
      <c r="F109" s="22"/>
      <c r="G109" s="20" t="s">
        <v>24</v>
      </c>
      <c r="H109" s="21"/>
      <c r="I109" s="21"/>
      <c r="J109" s="22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1</v>
      </c>
      <c r="B111" s="5">
        <v>0</v>
      </c>
      <c r="C111" s="9">
        <v>366.524</v>
      </c>
      <c r="D111" s="10">
        <v>100.307</v>
      </c>
      <c r="E111" s="10">
        <v>263.28100000000001</v>
      </c>
      <c r="F111" s="11">
        <v>721.39</v>
      </c>
      <c r="G111" s="9">
        <v>73.304900000000004</v>
      </c>
      <c r="H111" s="10">
        <v>0</v>
      </c>
      <c r="I111" s="10">
        <v>0</v>
      </c>
      <c r="J111" s="11">
        <v>315.608</v>
      </c>
    </row>
    <row r="112" spans="1:10">
      <c r="B112" s="3">
        <v>1</v>
      </c>
      <c r="C112" s="12">
        <v>0</v>
      </c>
      <c r="D112" s="13">
        <v>51.8504</v>
      </c>
      <c r="E112" s="13">
        <v>132.45699999999999</v>
      </c>
      <c r="F112" s="14">
        <v>546.28499999999997</v>
      </c>
      <c r="G112" s="12">
        <v>0</v>
      </c>
      <c r="H112" s="13">
        <v>0</v>
      </c>
      <c r="I112" s="13">
        <v>0</v>
      </c>
      <c r="J112" s="14">
        <v>273.14299999999997</v>
      </c>
    </row>
    <row r="113" spans="1:10">
      <c r="B113" s="3">
        <v>2</v>
      </c>
      <c r="C113" s="12">
        <v>0</v>
      </c>
      <c r="D113" s="13">
        <v>0</v>
      </c>
      <c r="E113" s="13">
        <v>399.84800000000001</v>
      </c>
      <c r="F113" s="14">
        <v>321.78399999999999</v>
      </c>
      <c r="G113" s="12">
        <v>0</v>
      </c>
      <c r="H113" s="13">
        <v>0</v>
      </c>
      <c r="I113" s="13">
        <v>66.641400000000004</v>
      </c>
      <c r="J113" s="14">
        <v>183.87700000000001</v>
      </c>
    </row>
    <row r="114" spans="1:10">
      <c r="B114" s="3">
        <v>3</v>
      </c>
      <c r="C114" s="12">
        <v>0</v>
      </c>
      <c r="D114" s="13">
        <v>0</v>
      </c>
      <c r="E114" s="13">
        <v>335.29700000000003</v>
      </c>
      <c r="F114" s="14">
        <v>232.11699999999999</v>
      </c>
      <c r="G114" s="12">
        <v>0</v>
      </c>
      <c r="H114" s="13">
        <v>0</v>
      </c>
      <c r="I114" s="13">
        <v>134.119</v>
      </c>
      <c r="J114" s="14">
        <v>92.846800000000002</v>
      </c>
    </row>
    <row r="115" spans="1:10">
      <c r="B115" s="3">
        <v>4</v>
      </c>
      <c r="C115" s="12">
        <v>0</v>
      </c>
      <c r="D115" s="13">
        <v>0</v>
      </c>
      <c r="E115" s="13">
        <v>337.416</v>
      </c>
      <c r="F115" s="14">
        <v>187.547</v>
      </c>
      <c r="G115" s="12">
        <v>0</v>
      </c>
      <c r="H115" s="13">
        <v>0</v>
      </c>
      <c r="I115" s="13">
        <v>67.483099999999993</v>
      </c>
      <c r="J115" s="14">
        <v>46.886699999999998</v>
      </c>
    </row>
    <row r="116" spans="1:10">
      <c r="B116" s="3">
        <v>5</v>
      </c>
      <c r="C116" s="12">
        <v>155.82900000000001</v>
      </c>
      <c r="D116" s="13">
        <v>59.966700000000003</v>
      </c>
      <c r="E116" s="13">
        <v>339.56</v>
      </c>
      <c r="F116" s="14">
        <v>189.43700000000001</v>
      </c>
      <c r="G116" s="12">
        <v>0</v>
      </c>
      <c r="H116" s="13">
        <v>0</v>
      </c>
      <c r="I116" s="13">
        <v>135.82400000000001</v>
      </c>
      <c r="J116" s="14">
        <v>94.718599999999995</v>
      </c>
    </row>
    <row r="117" spans="1:10">
      <c r="B117" s="3">
        <v>6</v>
      </c>
      <c r="C117" s="12">
        <v>78.906800000000004</v>
      </c>
      <c r="D117" s="13">
        <v>249.636</v>
      </c>
      <c r="E117" s="13">
        <v>478.42500000000001</v>
      </c>
      <c r="F117" s="14">
        <v>382.733</v>
      </c>
      <c r="G117" s="12">
        <v>0</v>
      </c>
      <c r="H117" s="13">
        <v>62.408999999999999</v>
      </c>
      <c r="I117" s="13">
        <v>136.69300000000001</v>
      </c>
      <c r="J117" s="14">
        <v>95.683199999999999</v>
      </c>
    </row>
    <row r="118" spans="1:10">
      <c r="B118" s="4">
        <v>7</v>
      </c>
      <c r="C118" s="15">
        <v>159.84899999999999</v>
      </c>
      <c r="D118" s="16">
        <v>1366.23</v>
      </c>
      <c r="E118" s="16">
        <v>550.29</v>
      </c>
      <c r="F118" s="17">
        <v>145.001</v>
      </c>
      <c r="G118" s="15">
        <v>0</v>
      </c>
      <c r="H118" s="16">
        <v>585.52800000000002</v>
      </c>
      <c r="I118" s="16">
        <v>275.14499999999998</v>
      </c>
      <c r="J118" s="17">
        <v>0</v>
      </c>
    </row>
    <row r="121" spans="1:10">
      <c r="C121" s="20" t="s">
        <v>6</v>
      </c>
      <c r="D121" s="21"/>
      <c r="E121" s="21"/>
      <c r="F121" s="22"/>
      <c r="G121" s="20" t="s">
        <v>24</v>
      </c>
      <c r="H121" s="21"/>
      <c r="I121" s="21"/>
      <c r="J121" s="22"/>
    </row>
    <row r="122" spans="1:10">
      <c r="A122" s="1" t="s">
        <v>44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1039</v>
      </c>
      <c r="D123" s="10">
        <v>73.167199999999994</v>
      </c>
      <c r="E123" s="10">
        <v>194.88399999999999</v>
      </c>
      <c r="F123" s="11">
        <v>871.971</v>
      </c>
      <c r="G123" s="9">
        <v>389.625</v>
      </c>
      <c r="H123" s="10">
        <v>0</v>
      </c>
      <c r="I123" s="10">
        <v>0</v>
      </c>
      <c r="J123" s="11">
        <v>581.31399999999996</v>
      </c>
    </row>
    <row r="124" spans="1:10">
      <c r="B124" s="3">
        <v>1</v>
      </c>
      <c r="C124" s="12">
        <v>131.20599999999999</v>
      </c>
      <c r="D124" s="13">
        <v>0</v>
      </c>
      <c r="E124" s="13">
        <v>391.13099999999997</v>
      </c>
      <c r="F124" s="14">
        <v>489.61500000000001</v>
      </c>
      <c r="G124" s="12">
        <v>0</v>
      </c>
      <c r="H124" s="13">
        <v>0</v>
      </c>
      <c r="I124" s="13">
        <v>391.13099999999997</v>
      </c>
      <c r="J124" s="14">
        <v>195.846</v>
      </c>
    </row>
    <row r="125" spans="1:10">
      <c r="B125" s="3">
        <v>2</v>
      </c>
      <c r="C125" s="12">
        <v>132.566</v>
      </c>
      <c r="D125" s="13">
        <v>0</v>
      </c>
      <c r="E125" s="13">
        <v>392.50400000000002</v>
      </c>
      <c r="F125" s="14">
        <v>395.93099999999998</v>
      </c>
      <c r="G125" s="12">
        <v>132.566</v>
      </c>
      <c r="H125" s="13">
        <v>0</v>
      </c>
      <c r="I125" s="13">
        <v>196.25200000000001</v>
      </c>
      <c r="J125" s="14">
        <v>98.982699999999994</v>
      </c>
    </row>
    <row r="126" spans="1:10">
      <c r="B126" s="3">
        <v>3</v>
      </c>
      <c r="C126" s="12">
        <v>0</v>
      </c>
      <c r="D126" s="13">
        <v>0</v>
      </c>
      <c r="E126" s="13">
        <v>393.88900000000001</v>
      </c>
      <c r="F126" s="14">
        <v>300.197</v>
      </c>
      <c r="G126" s="12">
        <v>0</v>
      </c>
      <c r="H126" s="13">
        <v>0</v>
      </c>
      <c r="I126" s="13">
        <v>0</v>
      </c>
      <c r="J126" s="14">
        <v>100.066</v>
      </c>
    </row>
    <row r="127" spans="1:10">
      <c r="B127" s="3">
        <v>4</v>
      </c>
      <c r="C127" s="12">
        <v>0</v>
      </c>
      <c r="D127" s="13">
        <v>0</v>
      </c>
      <c r="E127" s="13">
        <v>197.64</v>
      </c>
      <c r="F127" s="14">
        <v>101.158</v>
      </c>
      <c r="G127" s="12">
        <v>0</v>
      </c>
      <c r="H127" s="13">
        <v>0</v>
      </c>
      <c r="I127" s="13">
        <v>0</v>
      </c>
      <c r="J127" s="14">
        <v>101.158</v>
      </c>
    </row>
    <row r="128" spans="1:10">
      <c r="B128" s="3">
        <v>5</v>
      </c>
      <c r="C128" s="12">
        <v>0</v>
      </c>
      <c r="D128" s="13">
        <v>170.56800000000001</v>
      </c>
      <c r="E128" s="13">
        <v>0</v>
      </c>
      <c r="F128" s="14">
        <v>204.53700000000001</v>
      </c>
      <c r="G128" s="12">
        <v>0</v>
      </c>
      <c r="H128" s="13">
        <v>0</v>
      </c>
      <c r="I128" s="13">
        <v>0</v>
      </c>
      <c r="J128" s="14">
        <v>0</v>
      </c>
    </row>
    <row r="129" spans="1:10">
      <c r="B129" s="3">
        <v>6</v>
      </c>
      <c r="C129" s="12">
        <v>0</v>
      </c>
      <c r="D129" s="13">
        <v>352.82299999999998</v>
      </c>
      <c r="E129" s="13">
        <v>796.19500000000005</v>
      </c>
      <c r="F129" s="14">
        <v>413.61599999999999</v>
      </c>
      <c r="G129" s="12">
        <v>0</v>
      </c>
      <c r="H129" s="13">
        <v>88.205699999999993</v>
      </c>
      <c r="I129" s="13">
        <v>199.04900000000001</v>
      </c>
      <c r="J129" s="14">
        <v>103.404</v>
      </c>
    </row>
    <row r="130" spans="1:10">
      <c r="B130" s="4">
        <v>7</v>
      </c>
      <c r="C130" s="15">
        <v>0</v>
      </c>
      <c r="D130" s="16">
        <v>456.67099999999999</v>
      </c>
      <c r="E130" s="16">
        <v>998.79899999999998</v>
      </c>
      <c r="F130" s="17">
        <v>104.565</v>
      </c>
      <c r="G130" s="15">
        <v>0</v>
      </c>
      <c r="H130" s="16">
        <v>365.33699999999999</v>
      </c>
      <c r="I130" s="16">
        <v>399.52</v>
      </c>
      <c r="J130" s="17">
        <v>104.565</v>
      </c>
    </row>
    <row r="133" spans="1:10">
      <c r="C133" s="20" t="s">
        <v>6</v>
      </c>
      <c r="D133" s="21"/>
      <c r="E133" s="21"/>
      <c r="F133" s="22"/>
      <c r="G133" s="20" t="s">
        <v>24</v>
      </c>
      <c r="H133" s="21"/>
      <c r="I133" s="21"/>
      <c r="J133" s="22"/>
    </row>
    <row r="134" spans="1:10">
      <c r="A134" s="1" t="s">
        <v>42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632.40899999999999</v>
      </c>
      <c r="D135" s="10">
        <v>150.542</v>
      </c>
      <c r="E135" s="10">
        <v>325.447</v>
      </c>
      <c r="F135" s="11">
        <v>707.79499999999996</v>
      </c>
      <c r="G135" s="9">
        <v>421.60599999999999</v>
      </c>
      <c r="H135" s="10">
        <v>0</v>
      </c>
      <c r="I135" s="10">
        <v>325.447</v>
      </c>
      <c r="J135" s="11">
        <v>176.94900000000001</v>
      </c>
    </row>
    <row r="136" spans="1:10">
      <c r="B136" s="3">
        <v>1</v>
      </c>
      <c r="C136" s="12">
        <v>406.57799999999997</v>
      </c>
      <c r="D136" s="13">
        <v>76.767799999999994</v>
      </c>
      <c r="E136" s="13">
        <v>326.52300000000002</v>
      </c>
      <c r="F136" s="14">
        <v>532.83500000000004</v>
      </c>
      <c r="G136" s="12">
        <v>0</v>
      </c>
      <c r="H136" s="13">
        <v>0</v>
      </c>
      <c r="I136" s="13">
        <v>0</v>
      </c>
      <c r="J136" s="14">
        <v>355.22300000000001</v>
      </c>
    </row>
    <row r="137" spans="1:10">
      <c r="B137" s="3">
        <v>2</v>
      </c>
      <c r="C137" s="12">
        <v>0</v>
      </c>
      <c r="D137" s="13">
        <v>78.325100000000006</v>
      </c>
      <c r="E137" s="13">
        <v>327.60599999999999</v>
      </c>
      <c r="F137" s="14">
        <v>356.55799999999999</v>
      </c>
      <c r="G137" s="12">
        <v>0</v>
      </c>
      <c r="H137" s="13">
        <v>0</v>
      </c>
      <c r="I137" s="13">
        <v>0</v>
      </c>
      <c r="J137" s="14">
        <v>0</v>
      </c>
    </row>
    <row r="138" spans="1:10">
      <c r="B138" s="3">
        <v>3</v>
      </c>
      <c r="C138" s="12">
        <v>0</v>
      </c>
      <c r="D138" s="13">
        <v>79.946899999999999</v>
      </c>
      <c r="E138" s="13">
        <v>164.34800000000001</v>
      </c>
      <c r="F138" s="14">
        <v>357.90300000000002</v>
      </c>
      <c r="G138" s="12">
        <v>0</v>
      </c>
      <c r="H138" s="13">
        <v>0</v>
      </c>
      <c r="I138" s="13">
        <v>0</v>
      </c>
      <c r="J138" s="14">
        <v>0</v>
      </c>
    </row>
    <row r="139" spans="1:10">
      <c r="B139" s="3">
        <v>4</v>
      </c>
      <c r="C139" s="12">
        <v>0</v>
      </c>
      <c r="D139" s="13">
        <v>0</v>
      </c>
      <c r="E139" s="13">
        <v>164.89699999999999</v>
      </c>
      <c r="F139" s="14">
        <v>718.51499999999999</v>
      </c>
      <c r="G139" s="12">
        <v>0</v>
      </c>
      <c r="H139" s="13">
        <v>0</v>
      </c>
      <c r="I139" s="13">
        <v>0</v>
      </c>
      <c r="J139" s="14">
        <v>359.25700000000001</v>
      </c>
    </row>
    <row r="140" spans="1:10">
      <c r="B140" s="3">
        <v>5</v>
      </c>
      <c r="C140" s="12">
        <v>0</v>
      </c>
      <c r="D140" s="13">
        <v>166.80099999999999</v>
      </c>
      <c r="E140" s="13">
        <v>165.45</v>
      </c>
      <c r="F140" s="14">
        <v>360.62299999999999</v>
      </c>
      <c r="G140" s="12">
        <v>0</v>
      </c>
      <c r="H140" s="13">
        <v>83.400700000000001</v>
      </c>
      <c r="I140" s="13">
        <v>165.45</v>
      </c>
      <c r="J140" s="14">
        <v>0</v>
      </c>
    </row>
    <row r="141" spans="1:10">
      <c r="B141" s="3">
        <v>6</v>
      </c>
      <c r="C141" s="12">
        <v>86.269800000000004</v>
      </c>
      <c r="D141" s="13">
        <v>170.48400000000001</v>
      </c>
      <c r="E141" s="13">
        <v>332.01100000000002</v>
      </c>
      <c r="F141" s="14">
        <v>181</v>
      </c>
      <c r="G141" s="12">
        <v>0</v>
      </c>
      <c r="H141" s="13">
        <v>0</v>
      </c>
      <c r="I141" s="13">
        <v>166.006</v>
      </c>
      <c r="J141" s="14">
        <v>0</v>
      </c>
    </row>
    <row r="142" spans="1:10">
      <c r="B142" s="4">
        <v>7</v>
      </c>
      <c r="C142" s="15">
        <v>83.736599999999996</v>
      </c>
      <c r="D142" s="16">
        <v>522.99800000000005</v>
      </c>
      <c r="E142" s="16">
        <v>832.82799999999997</v>
      </c>
      <c r="F142" s="17">
        <v>181.69300000000001</v>
      </c>
      <c r="G142" s="15">
        <v>83.736599999999996</v>
      </c>
      <c r="H142" s="16">
        <v>174.333</v>
      </c>
      <c r="I142" s="16">
        <v>499.697</v>
      </c>
      <c r="J142" s="17">
        <v>0</v>
      </c>
    </row>
    <row r="145" spans="1:10">
      <c r="C145" s="20" t="s">
        <v>6</v>
      </c>
      <c r="D145" s="21"/>
      <c r="E145" s="21"/>
      <c r="F145" s="22"/>
      <c r="G145" s="20" t="s">
        <v>24</v>
      </c>
      <c r="H145" s="21"/>
      <c r="I145" s="21"/>
      <c r="J145" s="22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535.30799999999999</v>
      </c>
      <c r="D147" s="10">
        <v>48.853299999999997</v>
      </c>
      <c r="E147" s="10">
        <v>567.92100000000005</v>
      </c>
      <c r="F147" s="11">
        <v>712.90899999999999</v>
      </c>
      <c r="G147" s="9">
        <v>59.4786</v>
      </c>
      <c r="H147" s="10">
        <v>0</v>
      </c>
      <c r="I147" s="10">
        <v>170.376</v>
      </c>
      <c r="J147" s="11">
        <v>222.78399999999999</v>
      </c>
    </row>
    <row r="148" spans="1:10">
      <c r="B148" s="3">
        <v>1</v>
      </c>
      <c r="C148" s="12">
        <v>0</v>
      </c>
      <c r="D148" s="13">
        <v>102.67700000000001</v>
      </c>
      <c r="E148" s="13">
        <v>170.89400000000001</v>
      </c>
      <c r="F148" s="14">
        <v>591.83500000000004</v>
      </c>
      <c r="G148" s="12">
        <v>0</v>
      </c>
      <c r="H148" s="13">
        <v>0</v>
      </c>
      <c r="I148" s="13">
        <v>0</v>
      </c>
      <c r="J148" s="14">
        <v>364.20600000000002</v>
      </c>
    </row>
    <row r="149" spans="1:10">
      <c r="B149" s="3">
        <v>2</v>
      </c>
      <c r="C149" s="12">
        <v>63.145800000000001</v>
      </c>
      <c r="D149" s="13">
        <v>0</v>
      </c>
      <c r="E149" s="13">
        <v>457.10399999999998</v>
      </c>
      <c r="F149" s="14">
        <v>511.916</v>
      </c>
      <c r="G149" s="12">
        <v>0</v>
      </c>
      <c r="H149" s="13">
        <v>0</v>
      </c>
      <c r="I149" s="13">
        <v>0</v>
      </c>
      <c r="J149" s="14">
        <v>93.075699999999998</v>
      </c>
    </row>
    <row r="150" spans="1:10">
      <c r="B150" s="3">
        <v>3</v>
      </c>
      <c r="C150" s="12">
        <v>130.309</v>
      </c>
      <c r="D150" s="13">
        <v>0</v>
      </c>
      <c r="E150" s="13">
        <v>515.81200000000001</v>
      </c>
      <c r="F150" s="14">
        <v>285.565</v>
      </c>
      <c r="G150" s="12">
        <v>0</v>
      </c>
      <c r="H150" s="13">
        <v>0</v>
      </c>
      <c r="I150" s="13">
        <v>171.93700000000001</v>
      </c>
      <c r="J150" s="14">
        <v>0</v>
      </c>
    </row>
    <row r="151" spans="1:10">
      <c r="B151" s="3">
        <v>4</v>
      </c>
      <c r="C151" s="12">
        <v>0</v>
      </c>
      <c r="D151" s="13">
        <v>0</v>
      </c>
      <c r="E151" s="13">
        <v>344.92899999999997</v>
      </c>
      <c r="F151" s="14">
        <v>389.54399999999998</v>
      </c>
      <c r="G151" s="12">
        <v>0</v>
      </c>
      <c r="H151" s="13">
        <v>0</v>
      </c>
      <c r="I151" s="13">
        <v>57.488100000000003</v>
      </c>
      <c r="J151" s="14">
        <v>97.385999999999996</v>
      </c>
    </row>
    <row r="152" spans="1:10">
      <c r="B152" s="3">
        <v>5</v>
      </c>
      <c r="C152" s="12">
        <v>0</v>
      </c>
      <c r="D152" s="13">
        <v>0</v>
      </c>
      <c r="E152" s="13">
        <v>57.6648</v>
      </c>
      <c r="F152" s="14">
        <v>249.21799999999999</v>
      </c>
      <c r="G152" s="12">
        <v>0</v>
      </c>
      <c r="H152" s="13">
        <v>0</v>
      </c>
      <c r="I152" s="13">
        <v>0</v>
      </c>
      <c r="J152" s="14">
        <v>0</v>
      </c>
    </row>
    <row r="153" spans="1:10">
      <c r="B153" s="3">
        <v>6</v>
      </c>
      <c r="C153" s="12">
        <v>0</v>
      </c>
      <c r="D153" s="13">
        <v>275.39600000000002</v>
      </c>
      <c r="E153" s="13">
        <v>751.95299999999997</v>
      </c>
      <c r="F153" s="14">
        <v>306.30099999999999</v>
      </c>
      <c r="G153" s="12">
        <v>0</v>
      </c>
      <c r="H153" s="13">
        <v>0</v>
      </c>
      <c r="I153" s="13">
        <v>57.842599999999997</v>
      </c>
      <c r="J153" s="14">
        <v>51.0501</v>
      </c>
    </row>
    <row r="154" spans="1:10">
      <c r="B154" s="4">
        <v>7</v>
      </c>
      <c r="C154" s="15">
        <v>74.652500000000003</v>
      </c>
      <c r="D154" s="16">
        <v>517.22699999999998</v>
      </c>
      <c r="E154" s="16">
        <v>522.19200000000001</v>
      </c>
      <c r="F154" s="17">
        <v>313.89800000000002</v>
      </c>
      <c r="G154" s="15">
        <v>0</v>
      </c>
      <c r="H154" s="16">
        <v>147.779</v>
      </c>
      <c r="I154" s="16">
        <v>116.04300000000001</v>
      </c>
      <c r="J154" s="17">
        <v>104.633</v>
      </c>
    </row>
    <row r="157" spans="1:10">
      <c r="C157" s="20" t="s">
        <v>6</v>
      </c>
      <c r="D157" s="21"/>
      <c r="E157" s="21"/>
      <c r="F157" s="22"/>
      <c r="G157" s="20" t="s">
        <v>24</v>
      </c>
      <c r="H157" s="21"/>
      <c r="I157" s="21"/>
      <c r="J157" s="22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0</v>
      </c>
      <c r="D159" s="10">
        <v>134.309</v>
      </c>
      <c r="E159" s="10">
        <v>284.505</v>
      </c>
      <c r="F159" s="11">
        <v>824.27599999999995</v>
      </c>
      <c r="G159" s="9">
        <v>0</v>
      </c>
      <c r="H159" s="10">
        <v>0</v>
      </c>
      <c r="I159" s="10">
        <v>0</v>
      </c>
      <c r="J159" s="11">
        <v>309.10399999999998</v>
      </c>
    </row>
    <row r="160" spans="1:10">
      <c r="B160" s="3">
        <v>1</v>
      </c>
      <c r="C160" s="12">
        <v>276.346</v>
      </c>
      <c r="D160" s="13">
        <v>69.753100000000003</v>
      </c>
      <c r="E160" s="13">
        <v>0</v>
      </c>
      <c r="F160" s="14">
        <v>621.62800000000004</v>
      </c>
      <c r="G160" s="12">
        <v>0</v>
      </c>
      <c r="H160" s="13">
        <v>0</v>
      </c>
      <c r="I160" s="13">
        <v>0</v>
      </c>
      <c r="J160" s="14">
        <v>310.81400000000002</v>
      </c>
    </row>
    <row r="161" spans="1:10">
      <c r="B161" s="3">
        <v>2</v>
      </c>
      <c r="C161" s="12">
        <v>277.83100000000002</v>
      </c>
      <c r="D161" s="13">
        <v>0</v>
      </c>
      <c r="E161" s="13">
        <v>574.21299999999997</v>
      </c>
      <c r="F161" s="14">
        <v>416.72300000000001</v>
      </c>
      <c r="G161" s="12">
        <v>138.916</v>
      </c>
      <c r="H161" s="13">
        <v>0</v>
      </c>
      <c r="I161" s="13">
        <v>287.10599999999999</v>
      </c>
      <c r="J161" s="14">
        <v>208.36099999999999</v>
      </c>
    </row>
    <row r="162" spans="1:10">
      <c r="B162" s="3">
        <v>3</v>
      </c>
      <c r="C162" s="12">
        <v>139.666</v>
      </c>
      <c r="D162" s="13">
        <v>0</v>
      </c>
      <c r="E162" s="13">
        <v>0</v>
      </c>
      <c r="F162" s="14">
        <v>0</v>
      </c>
      <c r="G162" s="12">
        <v>0</v>
      </c>
      <c r="H162" s="13">
        <v>0</v>
      </c>
      <c r="I162" s="13">
        <v>0</v>
      </c>
      <c r="J162" s="14">
        <v>0</v>
      </c>
    </row>
    <row r="163" spans="1:10">
      <c r="B163" s="3">
        <v>4</v>
      </c>
      <c r="C163" s="12">
        <v>0</v>
      </c>
      <c r="D163" s="13">
        <v>0</v>
      </c>
      <c r="E163" s="13">
        <v>579.51400000000001</v>
      </c>
      <c r="F163" s="14">
        <v>316.05900000000003</v>
      </c>
      <c r="G163" s="12">
        <v>0</v>
      </c>
      <c r="H163" s="13">
        <v>0</v>
      </c>
      <c r="I163" s="13">
        <v>0</v>
      </c>
      <c r="J163" s="14">
        <v>0</v>
      </c>
    </row>
    <row r="164" spans="1:10">
      <c r="B164" s="3">
        <v>5</v>
      </c>
      <c r="C164" s="12">
        <v>0</v>
      </c>
      <c r="D164" s="13">
        <v>165.05500000000001</v>
      </c>
      <c r="E164" s="13">
        <v>291.10000000000002</v>
      </c>
      <c r="F164" s="14">
        <v>317.846</v>
      </c>
      <c r="G164" s="12">
        <v>0</v>
      </c>
      <c r="H164" s="13">
        <v>0</v>
      </c>
      <c r="I164" s="13">
        <v>291.10000000000002</v>
      </c>
      <c r="J164" s="14">
        <v>0</v>
      </c>
    </row>
    <row r="165" spans="1:10">
      <c r="B165" s="3">
        <v>6</v>
      </c>
      <c r="C165" s="12">
        <v>141.96700000000001</v>
      </c>
      <c r="D165" s="13">
        <v>345.94799999999998</v>
      </c>
      <c r="E165" s="13">
        <v>584.91099999999994</v>
      </c>
      <c r="F165" s="14">
        <v>319.64699999999999</v>
      </c>
      <c r="G165" s="12">
        <v>141.96700000000001</v>
      </c>
      <c r="H165" s="13">
        <v>0</v>
      </c>
      <c r="I165" s="13">
        <v>0</v>
      </c>
      <c r="J165" s="14">
        <v>106.54900000000001</v>
      </c>
    </row>
    <row r="166" spans="1:10">
      <c r="B166" s="4">
        <v>7</v>
      </c>
      <c r="C166" s="15">
        <v>142.751</v>
      </c>
      <c r="D166" s="16">
        <v>999.30499999999995</v>
      </c>
      <c r="E166" s="16">
        <v>881.47400000000005</v>
      </c>
      <c r="F166" s="17">
        <v>428.56099999999998</v>
      </c>
      <c r="G166" s="15">
        <v>0</v>
      </c>
      <c r="H166" s="16">
        <v>454.22899999999998</v>
      </c>
      <c r="I166" s="16">
        <v>587.649</v>
      </c>
      <c r="J166" s="17">
        <v>107.14</v>
      </c>
    </row>
    <row r="169" spans="1:10">
      <c r="C169" s="20" t="s">
        <v>6</v>
      </c>
      <c r="D169" s="21"/>
      <c r="E169" s="21"/>
      <c r="F169" s="22"/>
      <c r="G169" s="20" t="s">
        <v>24</v>
      </c>
      <c r="H169" s="21"/>
      <c r="I169" s="21"/>
      <c r="J169" s="22"/>
    </row>
    <row r="170" spans="1:10">
      <c r="A170" s="1" t="s">
        <v>68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408.81099999999998</v>
      </c>
      <c r="D171" s="10">
        <v>73.221400000000003</v>
      </c>
      <c r="E171" s="10">
        <v>429.899</v>
      </c>
      <c r="F171" s="11">
        <v>582.12400000000002</v>
      </c>
      <c r="G171" s="9">
        <v>306.608</v>
      </c>
      <c r="H171" s="10">
        <v>0</v>
      </c>
      <c r="I171" s="10">
        <v>143.30000000000001</v>
      </c>
      <c r="J171" s="11">
        <v>145.53100000000001</v>
      </c>
    </row>
    <row r="172" spans="1:10">
      <c r="B172" s="3">
        <v>1</v>
      </c>
      <c r="C172" s="12">
        <v>198.232</v>
      </c>
      <c r="D172" s="13">
        <v>151.44999999999999</v>
      </c>
      <c r="E172" s="13">
        <v>286.97399999999999</v>
      </c>
      <c r="F172" s="14">
        <v>1009.33</v>
      </c>
      <c r="G172" s="12">
        <v>99.115799999999993</v>
      </c>
      <c r="H172" s="13">
        <v>75.724800000000002</v>
      </c>
      <c r="I172" s="13">
        <v>143.48699999999999</v>
      </c>
      <c r="J172" s="14">
        <v>288.37900000000002</v>
      </c>
    </row>
    <row r="173" spans="1:10">
      <c r="B173" s="3">
        <v>2</v>
      </c>
      <c r="C173" s="12">
        <v>96.209900000000005</v>
      </c>
      <c r="D173" s="13">
        <v>0</v>
      </c>
      <c r="E173" s="13">
        <v>143.67599999999999</v>
      </c>
      <c r="F173" s="14">
        <v>1142.98</v>
      </c>
      <c r="G173" s="12">
        <v>96.209900000000005</v>
      </c>
      <c r="H173" s="13">
        <v>0</v>
      </c>
      <c r="I173" s="13">
        <v>0</v>
      </c>
      <c r="J173" s="14">
        <v>428.61900000000003</v>
      </c>
    </row>
    <row r="174" spans="1:10">
      <c r="B174" s="3">
        <v>3</v>
      </c>
      <c r="C174" s="12">
        <v>0</v>
      </c>
      <c r="D174" s="13">
        <v>0</v>
      </c>
      <c r="E174" s="13">
        <v>431.596</v>
      </c>
      <c r="F174" s="14">
        <v>141.58000000000001</v>
      </c>
      <c r="G174" s="12">
        <v>0</v>
      </c>
      <c r="H174" s="13">
        <v>0</v>
      </c>
      <c r="I174" s="13">
        <v>287.73099999999999</v>
      </c>
      <c r="J174" s="14">
        <v>141.58000000000001</v>
      </c>
    </row>
    <row r="175" spans="1:10">
      <c r="B175" s="3">
        <v>4</v>
      </c>
      <c r="C175" s="12">
        <v>90.880899999999997</v>
      </c>
      <c r="D175" s="13">
        <v>84.379400000000004</v>
      </c>
      <c r="E175" s="13">
        <v>144.05500000000001</v>
      </c>
      <c r="F175" s="14">
        <v>280.62</v>
      </c>
      <c r="G175" s="12">
        <v>0</v>
      </c>
      <c r="H175" s="13">
        <v>84.379400000000004</v>
      </c>
      <c r="I175" s="13">
        <v>0</v>
      </c>
      <c r="J175" s="14">
        <v>0</v>
      </c>
    </row>
    <row r="176" spans="1:10">
      <c r="B176" s="3">
        <v>5</v>
      </c>
      <c r="C176" s="12">
        <v>0</v>
      </c>
      <c r="D176" s="13">
        <v>350.88600000000002</v>
      </c>
      <c r="E176" s="13">
        <v>144.245</v>
      </c>
      <c r="F176" s="14">
        <v>417.18799999999999</v>
      </c>
      <c r="G176" s="12">
        <v>0</v>
      </c>
      <c r="H176" s="13">
        <v>87.721400000000003</v>
      </c>
      <c r="I176" s="13">
        <v>144.245</v>
      </c>
      <c r="J176" s="14">
        <v>0</v>
      </c>
    </row>
    <row r="177" spans="1:10">
      <c r="B177" s="3">
        <v>6</v>
      </c>
      <c r="C177" s="12">
        <v>0</v>
      </c>
      <c r="D177" s="13">
        <v>274.017</v>
      </c>
      <c r="E177" s="13">
        <v>722.17600000000004</v>
      </c>
      <c r="F177" s="14">
        <v>137.83699999999999</v>
      </c>
      <c r="G177" s="12">
        <v>0</v>
      </c>
      <c r="H177" s="13">
        <v>0</v>
      </c>
      <c r="I177" s="13">
        <v>433.30599999999998</v>
      </c>
      <c r="J177" s="14">
        <v>0</v>
      </c>
    </row>
    <row r="178" spans="1:10">
      <c r="B178" s="4">
        <v>7</v>
      </c>
      <c r="C178" s="15">
        <v>0</v>
      </c>
      <c r="D178" s="16">
        <v>666.875</v>
      </c>
      <c r="E178" s="16">
        <v>578.50599999999997</v>
      </c>
      <c r="F178" s="17">
        <v>273.267</v>
      </c>
      <c r="G178" s="15">
        <v>0</v>
      </c>
      <c r="H178" s="16">
        <v>190.536</v>
      </c>
      <c r="I178" s="16">
        <v>0</v>
      </c>
      <c r="J178" s="17">
        <v>136.63399999999999</v>
      </c>
    </row>
    <row r="181" spans="1:10">
      <c r="C181" s="20" t="s">
        <v>6</v>
      </c>
      <c r="D181" s="21"/>
      <c r="E181" s="21"/>
      <c r="F181" s="22"/>
      <c r="G181" s="20" t="s">
        <v>24</v>
      </c>
      <c r="H181" s="21"/>
      <c r="I181" s="21"/>
      <c r="J181" s="22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563.77800000000002</v>
      </c>
      <c r="D183" s="10">
        <v>43.350999999999999</v>
      </c>
      <c r="E183" s="10">
        <v>88.096400000000003</v>
      </c>
      <c r="F183" s="11">
        <v>779.01300000000003</v>
      </c>
      <c r="G183" s="9">
        <v>70.472300000000004</v>
      </c>
      <c r="H183" s="10">
        <v>0</v>
      </c>
      <c r="I183" s="10">
        <v>0</v>
      </c>
      <c r="J183" s="11">
        <v>474.18200000000002</v>
      </c>
    </row>
    <row r="184" spans="1:10">
      <c r="B184" s="3">
        <v>1</v>
      </c>
      <c r="C184" s="12">
        <v>70.971599999999995</v>
      </c>
      <c r="D184" s="13">
        <v>0</v>
      </c>
      <c r="E184" s="13">
        <v>44.254100000000001</v>
      </c>
      <c r="F184" s="14">
        <v>308.91899999999998</v>
      </c>
      <c r="G184" s="12">
        <v>0</v>
      </c>
      <c r="H184" s="13">
        <v>0</v>
      </c>
      <c r="I184" s="13">
        <v>0</v>
      </c>
      <c r="J184" s="14">
        <v>34.324300000000001</v>
      </c>
    </row>
    <row r="185" spans="1:10">
      <c r="B185" s="3">
        <v>2</v>
      </c>
      <c r="C185" s="12">
        <v>71.478399999999993</v>
      </c>
      <c r="D185" s="13">
        <v>0</v>
      </c>
      <c r="E185" s="13">
        <v>0</v>
      </c>
      <c r="F185" s="14">
        <v>69.581900000000005</v>
      </c>
      <c r="G185" s="12">
        <v>0</v>
      </c>
      <c r="H185" s="13">
        <v>0</v>
      </c>
      <c r="I185" s="13">
        <v>0</v>
      </c>
      <c r="J185" s="14">
        <v>69.581900000000005</v>
      </c>
    </row>
    <row r="186" spans="1:10">
      <c r="B186" s="3">
        <v>3</v>
      </c>
      <c r="C186" s="12">
        <v>0</v>
      </c>
      <c r="D186" s="13">
        <v>47.871899999999997</v>
      </c>
      <c r="E186" s="13">
        <v>134.01499999999999</v>
      </c>
      <c r="F186" s="14">
        <v>141.08099999999999</v>
      </c>
      <c r="G186" s="12">
        <v>0</v>
      </c>
      <c r="H186" s="13">
        <v>0</v>
      </c>
      <c r="I186" s="13">
        <v>0</v>
      </c>
      <c r="J186" s="14">
        <v>70.540700000000001</v>
      </c>
    </row>
    <row r="187" spans="1:10">
      <c r="B187" s="3">
        <v>4</v>
      </c>
      <c r="C187" s="12">
        <v>72.513499999999993</v>
      </c>
      <c r="D187" s="13">
        <v>0</v>
      </c>
      <c r="E187" s="13">
        <v>269.30099999999999</v>
      </c>
      <c r="F187" s="14">
        <v>178.816</v>
      </c>
      <c r="G187" s="12">
        <v>0</v>
      </c>
      <c r="H187" s="13">
        <v>0</v>
      </c>
      <c r="I187" s="13">
        <v>0</v>
      </c>
      <c r="J187" s="14">
        <v>71.526499999999999</v>
      </c>
    </row>
    <row r="188" spans="1:10">
      <c r="B188" s="3">
        <v>5</v>
      </c>
      <c r="C188" s="12">
        <v>0</v>
      </c>
      <c r="D188" s="13">
        <v>0</v>
      </c>
      <c r="E188" s="13">
        <v>45.097299999999997</v>
      </c>
      <c r="F188" s="14">
        <v>72.540099999999995</v>
      </c>
      <c r="G188" s="12">
        <v>0</v>
      </c>
      <c r="H188" s="13">
        <v>0</v>
      </c>
      <c r="I188" s="13">
        <v>0</v>
      </c>
      <c r="J188" s="14">
        <v>36.270000000000003</v>
      </c>
    </row>
    <row r="189" spans="1:10">
      <c r="B189" s="3">
        <v>6</v>
      </c>
      <c r="C189" s="12">
        <v>0</v>
      </c>
      <c r="D189" s="13">
        <v>53.445799999999998</v>
      </c>
      <c r="E189" s="13">
        <v>181.25200000000001</v>
      </c>
      <c r="F189" s="14">
        <v>147.16499999999999</v>
      </c>
      <c r="G189" s="12">
        <v>0</v>
      </c>
      <c r="H189" s="13">
        <v>0</v>
      </c>
      <c r="I189" s="13">
        <v>90.626199999999997</v>
      </c>
      <c r="J189" s="14">
        <v>0</v>
      </c>
    </row>
    <row r="190" spans="1:10">
      <c r="B190" s="4">
        <v>7</v>
      </c>
      <c r="C190" s="15">
        <v>0</v>
      </c>
      <c r="D190" s="16">
        <v>611.64099999999996</v>
      </c>
      <c r="E190" s="16">
        <v>364.24900000000002</v>
      </c>
      <c r="F190" s="17">
        <v>111.97499999999999</v>
      </c>
      <c r="G190" s="15">
        <v>0</v>
      </c>
      <c r="H190" s="16">
        <v>111.208</v>
      </c>
      <c r="I190" s="16">
        <v>91.062200000000004</v>
      </c>
      <c r="J190" s="17">
        <v>0</v>
      </c>
    </row>
    <row r="193" spans="1:10">
      <c r="C193" s="20" t="s">
        <v>6</v>
      </c>
      <c r="D193" s="21"/>
      <c r="E193" s="21"/>
      <c r="F193" s="22"/>
      <c r="G193" s="20" t="s">
        <v>24</v>
      </c>
      <c r="H193" s="21"/>
      <c r="I193" s="21"/>
      <c r="J193" s="22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275.21300000000002</v>
      </c>
      <c r="D195" s="10">
        <v>0</v>
      </c>
      <c r="E195" s="10">
        <v>0</v>
      </c>
      <c r="F195" s="11">
        <v>771.74900000000002</v>
      </c>
      <c r="G195" s="9">
        <v>275.21300000000002</v>
      </c>
      <c r="H195" s="10">
        <v>0</v>
      </c>
      <c r="I195" s="10">
        <v>0</v>
      </c>
      <c r="J195" s="11">
        <v>385.87400000000002</v>
      </c>
    </row>
    <row r="196" spans="1:10">
      <c r="B196" s="3">
        <v>1</v>
      </c>
      <c r="C196" s="12">
        <v>0</v>
      </c>
      <c r="D196" s="13">
        <v>0</v>
      </c>
      <c r="E196" s="13">
        <v>237.845</v>
      </c>
      <c r="F196" s="14">
        <v>581.63599999999997</v>
      </c>
      <c r="G196" s="12">
        <v>0</v>
      </c>
      <c r="H196" s="13">
        <v>0</v>
      </c>
      <c r="I196" s="13">
        <v>237.845</v>
      </c>
      <c r="J196" s="14">
        <v>387.75799999999998</v>
      </c>
    </row>
    <row r="197" spans="1:10">
      <c r="B197" s="3">
        <v>2</v>
      </c>
      <c r="C197" s="12">
        <v>0</v>
      </c>
      <c r="D197" s="13">
        <v>0</v>
      </c>
      <c r="E197" s="13">
        <v>239.11</v>
      </c>
      <c r="F197" s="14">
        <v>389.65899999999999</v>
      </c>
      <c r="G197" s="12">
        <v>0</v>
      </c>
      <c r="H197" s="13">
        <v>0</v>
      </c>
      <c r="I197" s="13">
        <v>239.11</v>
      </c>
      <c r="J197" s="14">
        <v>194.83</v>
      </c>
    </row>
    <row r="198" spans="1:10">
      <c r="B198" s="3">
        <v>3</v>
      </c>
      <c r="C198" s="12">
        <v>0</v>
      </c>
      <c r="D198" s="13">
        <v>0</v>
      </c>
      <c r="E198" s="13">
        <v>0</v>
      </c>
      <c r="F198" s="14">
        <v>0</v>
      </c>
      <c r="G198" s="12">
        <v>0</v>
      </c>
      <c r="H198" s="13">
        <v>0</v>
      </c>
      <c r="I198" s="13">
        <v>0</v>
      </c>
      <c r="J198" s="14">
        <v>0</v>
      </c>
    </row>
    <row r="199" spans="1:10">
      <c r="B199" s="3">
        <v>4</v>
      </c>
      <c r="C199" s="12">
        <v>0</v>
      </c>
      <c r="D199" s="13">
        <v>0</v>
      </c>
      <c r="E199" s="13">
        <v>241.68100000000001</v>
      </c>
      <c r="F199" s="14">
        <v>393.51799999999997</v>
      </c>
      <c r="G199" s="12">
        <v>0</v>
      </c>
      <c r="H199" s="13">
        <v>0</v>
      </c>
      <c r="I199" s="13">
        <v>241.68100000000001</v>
      </c>
      <c r="J199" s="14">
        <v>393.51799999999997</v>
      </c>
    </row>
    <row r="200" spans="1:10">
      <c r="B200" s="3">
        <v>5</v>
      </c>
      <c r="C200" s="12">
        <v>0</v>
      </c>
      <c r="D200" s="13">
        <v>0</v>
      </c>
      <c r="E200" s="13">
        <v>0</v>
      </c>
      <c r="F200" s="14">
        <v>0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0</v>
      </c>
      <c r="D201" s="13">
        <v>120.289</v>
      </c>
      <c r="E201" s="13">
        <v>244.309</v>
      </c>
      <c r="F201" s="14">
        <v>0</v>
      </c>
      <c r="G201" s="12">
        <v>0</v>
      </c>
      <c r="H201" s="13">
        <v>0</v>
      </c>
      <c r="I201" s="13">
        <v>0</v>
      </c>
      <c r="J201" s="14">
        <v>0</v>
      </c>
    </row>
    <row r="202" spans="1:10">
      <c r="B202" s="4">
        <v>7</v>
      </c>
      <c r="C202" s="15">
        <v>0</v>
      </c>
      <c r="D202" s="16">
        <v>1273.28</v>
      </c>
      <c r="E202" s="16">
        <v>245.64400000000001</v>
      </c>
      <c r="F202" s="17">
        <v>0</v>
      </c>
      <c r="G202" s="15">
        <v>0</v>
      </c>
      <c r="H202" s="16">
        <v>381.98399999999998</v>
      </c>
      <c r="I202" s="16">
        <v>245.64400000000001</v>
      </c>
      <c r="J202" s="17">
        <v>0</v>
      </c>
    </row>
    <row r="205" spans="1:10">
      <c r="C205" s="20" t="s">
        <v>6</v>
      </c>
      <c r="D205" s="21"/>
      <c r="E205" s="21"/>
      <c r="F205" s="22"/>
      <c r="G205" s="20" t="s">
        <v>24</v>
      </c>
      <c r="H205" s="21"/>
      <c r="I205" s="21"/>
      <c r="J205" s="22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9">
        <v>360.47199999999998</v>
      </c>
      <c r="D207" s="10">
        <v>0</v>
      </c>
      <c r="E207" s="10">
        <v>508.90899999999999</v>
      </c>
      <c r="F207" s="11">
        <v>778.56100000000004</v>
      </c>
      <c r="G207" s="9">
        <v>120.157</v>
      </c>
      <c r="H207" s="10">
        <v>0</v>
      </c>
      <c r="I207" s="10">
        <v>254.45500000000001</v>
      </c>
      <c r="J207" s="11">
        <v>389.28</v>
      </c>
    </row>
    <row r="208" spans="1:10">
      <c r="B208" s="3">
        <v>1</v>
      </c>
      <c r="C208" s="12">
        <v>113.586</v>
      </c>
      <c r="D208" s="13">
        <v>95.562600000000003</v>
      </c>
      <c r="E208" s="13">
        <v>0</v>
      </c>
      <c r="F208" s="14">
        <v>584.97299999999996</v>
      </c>
      <c r="G208" s="12">
        <v>0</v>
      </c>
      <c r="H208" s="13">
        <v>0</v>
      </c>
      <c r="I208" s="13">
        <v>0</v>
      </c>
      <c r="J208" s="14">
        <v>194.99100000000001</v>
      </c>
    </row>
    <row r="209" spans="1:10">
      <c r="B209" s="3">
        <v>2</v>
      </c>
      <c r="C209" s="12">
        <v>0</v>
      </c>
      <c r="D209" s="13">
        <v>0</v>
      </c>
      <c r="E209" s="13">
        <v>0</v>
      </c>
      <c r="F209" s="14">
        <v>586.029</v>
      </c>
      <c r="G209" s="12">
        <v>0</v>
      </c>
      <c r="H209" s="13">
        <v>0</v>
      </c>
      <c r="I209" s="13">
        <v>0</v>
      </c>
      <c r="J209" s="14">
        <v>195.34299999999999</v>
      </c>
    </row>
    <row r="210" spans="1:10">
      <c r="B210" s="3">
        <v>3</v>
      </c>
      <c r="C210" s="12">
        <v>0</v>
      </c>
      <c r="D210" s="13">
        <v>0</v>
      </c>
      <c r="E210" s="13">
        <v>505.79500000000002</v>
      </c>
      <c r="F210" s="14">
        <v>195.697</v>
      </c>
      <c r="G210" s="12">
        <v>0</v>
      </c>
      <c r="H210" s="13">
        <v>0</v>
      </c>
      <c r="I210" s="13">
        <v>505.79500000000002</v>
      </c>
      <c r="J210" s="14">
        <v>195.697</v>
      </c>
    </row>
    <row r="211" spans="1:10">
      <c r="B211" s="3">
        <v>4</v>
      </c>
      <c r="C211" s="12">
        <v>0</v>
      </c>
      <c r="D211" s="13">
        <v>0</v>
      </c>
      <c r="E211" s="13">
        <v>252.38300000000001</v>
      </c>
      <c r="F211" s="14">
        <v>196.05199999999999</v>
      </c>
      <c r="G211" s="12">
        <v>0</v>
      </c>
      <c r="H211" s="13">
        <v>0</v>
      </c>
      <c r="I211" s="13">
        <v>0</v>
      </c>
      <c r="J211" s="14">
        <v>0</v>
      </c>
    </row>
    <row r="212" spans="1:10">
      <c r="B212" s="3">
        <v>5</v>
      </c>
      <c r="C212" s="12">
        <v>0</v>
      </c>
      <c r="D212" s="13">
        <v>101.47499999999999</v>
      </c>
      <c r="E212" s="13">
        <v>503.73899999999998</v>
      </c>
      <c r="F212" s="14">
        <v>785.63099999999997</v>
      </c>
      <c r="G212" s="12">
        <v>0</v>
      </c>
      <c r="H212" s="13">
        <v>101.47499999999999</v>
      </c>
      <c r="I212" s="13">
        <v>0</v>
      </c>
      <c r="J212" s="14">
        <v>196.40799999999999</v>
      </c>
    </row>
    <row r="213" spans="1:10">
      <c r="B213" s="3">
        <v>6</v>
      </c>
      <c r="C213" s="12">
        <v>89.195099999999996</v>
      </c>
      <c r="D213" s="13">
        <v>412.27699999999999</v>
      </c>
      <c r="E213" s="13">
        <v>754.077</v>
      </c>
      <c r="F213" s="14">
        <v>196.76499999999999</v>
      </c>
      <c r="G213" s="12">
        <v>0</v>
      </c>
      <c r="H213" s="13">
        <v>103.069</v>
      </c>
      <c r="I213" s="13">
        <v>502.71800000000002</v>
      </c>
      <c r="J213" s="14">
        <v>0</v>
      </c>
    </row>
    <row r="214" spans="1:10">
      <c r="B214" s="4">
        <v>7</v>
      </c>
      <c r="C214" s="15">
        <v>85.522199999999998</v>
      </c>
      <c r="D214" s="16">
        <v>733.00099999999998</v>
      </c>
      <c r="E214" s="16">
        <v>501.702</v>
      </c>
      <c r="F214" s="17">
        <v>197.124</v>
      </c>
      <c r="G214" s="15">
        <v>0</v>
      </c>
      <c r="H214" s="16">
        <v>418.858</v>
      </c>
      <c r="I214" s="16">
        <v>0</v>
      </c>
      <c r="J214" s="17">
        <v>0</v>
      </c>
    </row>
    <row r="217" spans="1:10">
      <c r="C217" s="20" t="s">
        <v>6</v>
      </c>
      <c r="D217" s="21"/>
      <c r="E217" s="21"/>
      <c r="F217" s="22"/>
      <c r="G217" s="20" t="s">
        <v>24</v>
      </c>
      <c r="H217" s="21"/>
      <c r="I217" s="21"/>
      <c r="J217" s="22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9">
        <v>860.02800000000002</v>
      </c>
      <c r="D219" s="10">
        <v>127.60899999999999</v>
      </c>
      <c r="E219" s="10">
        <v>63.057200000000002</v>
      </c>
      <c r="F219" s="11">
        <v>735.49</v>
      </c>
      <c r="G219" s="9">
        <v>114.67</v>
      </c>
      <c r="H219" s="10">
        <v>0</v>
      </c>
      <c r="I219" s="10">
        <v>0</v>
      </c>
      <c r="J219" s="11">
        <v>167.15700000000001</v>
      </c>
    </row>
    <row r="220" spans="1:10">
      <c r="B220" s="3">
        <v>1</v>
      </c>
      <c r="C220" s="12">
        <v>114.40900000000001</v>
      </c>
      <c r="D220" s="13">
        <v>0</v>
      </c>
      <c r="E220" s="13">
        <v>189.721</v>
      </c>
      <c r="F220" s="14">
        <v>168.893</v>
      </c>
      <c r="G220" s="12">
        <v>0</v>
      </c>
      <c r="H220" s="13">
        <v>0</v>
      </c>
      <c r="I220" s="13">
        <v>0</v>
      </c>
      <c r="J220" s="14">
        <v>67.557199999999995</v>
      </c>
    </row>
    <row r="221" spans="1:10">
      <c r="B221" s="3">
        <v>2</v>
      </c>
      <c r="C221" s="12">
        <v>114.149</v>
      </c>
      <c r="D221" s="13">
        <v>44.550199999999997</v>
      </c>
      <c r="E221" s="13">
        <v>253.69900000000001</v>
      </c>
      <c r="F221" s="14">
        <v>273.053</v>
      </c>
      <c r="G221" s="12">
        <v>57.0747</v>
      </c>
      <c r="H221" s="13">
        <v>0</v>
      </c>
      <c r="I221" s="13">
        <v>0</v>
      </c>
      <c r="J221" s="14">
        <v>34.131599999999999</v>
      </c>
    </row>
    <row r="222" spans="1:10">
      <c r="B222" s="3">
        <v>3</v>
      </c>
      <c r="C222" s="12">
        <v>56.9452</v>
      </c>
      <c r="D222" s="13">
        <v>45.630400000000002</v>
      </c>
      <c r="E222" s="13">
        <v>254.44</v>
      </c>
      <c r="F222" s="14">
        <v>310.42899999999997</v>
      </c>
      <c r="G222" s="12">
        <v>0</v>
      </c>
      <c r="H222" s="13">
        <v>0</v>
      </c>
      <c r="I222" s="13">
        <v>0</v>
      </c>
      <c r="J222" s="14">
        <v>34.492100000000001</v>
      </c>
    </row>
    <row r="223" spans="1:10">
      <c r="B223" s="3">
        <v>4</v>
      </c>
      <c r="C223" s="12">
        <v>0</v>
      </c>
      <c r="D223" s="13">
        <v>0</v>
      </c>
      <c r="E223" s="13">
        <v>63.796599999999998</v>
      </c>
      <c r="F223" s="14">
        <v>174.30099999999999</v>
      </c>
      <c r="G223" s="12">
        <v>0</v>
      </c>
      <c r="H223" s="13">
        <v>0</v>
      </c>
      <c r="I223" s="13">
        <v>0</v>
      </c>
      <c r="J223" s="14">
        <v>0</v>
      </c>
    </row>
    <row r="224" spans="1:10">
      <c r="B224" s="3">
        <v>5</v>
      </c>
      <c r="C224" s="12">
        <v>0</v>
      </c>
      <c r="D224" s="13">
        <v>47.955800000000004</v>
      </c>
      <c r="E224" s="13">
        <v>383.90499999999997</v>
      </c>
      <c r="F224" s="14">
        <v>281.89100000000002</v>
      </c>
      <c r="G224" s="12">
        <v>0</v>
      </c>
      <c r="H224" s="13">
        <v>0</v>
      </c>
      <c r="I224" s="13">
        <v>0</v>
      </c>
      <c r="J224" s="14">
        <v>35.236400000000003</v>
      </c>
    </row>
    <row r="225" spans="1:10">
      <c r="B225" s="3">
        <v>6</v>
      </c>
      <c r="C225" s="12">
        <v>339.36399999999998</v>
      </c>
      <c r="D225" s="13">
        <v>541.30700000000002</v>
      </c>
      <c r="E225" s="13">
        <v>256.69099999999997</v>
      </c>
      <c r="F225" s="14">
        <v>356.20699999999999</v>
      </c>
      <c r="G225" s="12">
        <v>0</v>
      </c>
      <c r="H225" s="13">
        <v>0</v>
      </c>
      <c r="I225" s="13">
        <v>128.346</v>
      </c>
      <c r="J225" s="14">
        <v>35.620699999999999</v>
      </c>
    </row>
    <row r="226" spans="1:10">
      <c r="B226" s="4">
        <v>7</v>
      </c>
      <c r="C226" s="15">
        <v>0</v>
      </c>
      <c r="D226" s="16">
        <v>1111.68</v>
      </c>
      <c r="E226" s="16">
        <v>643.62599999999998</v>
      </c>
      <c r="F226" s="17">
        <v>144.054</v>
      </c>
      <c r="G226" s="15">
        <v>0</v>
      </c>
      <c r="H226" s="16">
        <v>101.062</v>
      </c>
      <c r="I226" s="16">
        <v>193.08799999999999</v>
      </c>
      <c r="J226" s="17">
        <v>36.013500000000001</v>
      </c>
    </row>
    <row r="229" spans="1:10">
      <c r="C229" s="20" t="s">
        <v>6</v>
      </c>
      <c r="D229" s="21"/>
      <c r="E229" s="21"/>
      <c r="F229" s="22"/>
      <c r="G229" s="20" t="s">
        <v>24</v>
      </c>
      <c r="H229" s="21"/>
      <c r="I229" s="21"/>
      <c r="J229" s="22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499.89600000000002</v>
      </c>
      <c r="D231" s="10">
        <v>0</v>
      </c>
      <c r="E231" s="10">
        <v>0</v>
      </c>
      <c r="F231" s="11">
        <v>644.42499999999995</v>
      </c>
      <c r="G231" s="9">
        <v>199.958</v>
      </c>
      <c r="H231" s="10">
        <v>0</v>
      </c>
      <c r="I231" s="10">
        <v>0</v>
      </c>
      <c r="J231" s="11">
        <v>241.66</v>
      </c>
    </row>
    <row r="232" spans="1:10">
      <c r="B232" s="3">
        <v>1</v>
      </c>
      <c r="C232" s="12">
        <v>203.7</v>
      </c>
      <c r="D232" s="13">
        <v>0</v>
      </c>
      <c r="E232" s="13">
        <v>0</v>
      </c>
      <c r="F232" s="14">
        <v>485.36399999999998</v>
      </c>
      <c r="G232" s="12">
        <v>0</v>
      </c>
      <c r="H232" s="13">
        <v>0</v>
      </c>
      <c r="I232" s="13">
        <v>0</v>
      </c>
      <c r="J232" s="14">
        <v>161.78800000000001</v>
      </c>
    </row>
    <row r="233" spans="1:10">
      <c r="B233" s="3">
        <v>2</v>
      </c>
      <c r="C233" s="12">
        <v>0</v>
      </c>
      <c r="D233" s="13">
        <v>0</v>
      </c>
      <c r="E233" s="13">
        <v>172</v>
      </c>
      <c r="F233" s="14">
        <v>487.42500000000001</v>
      </c>
      <c r="G233" s="12">
        <v>0</v>
      </c>
      <c r="H233" s="13">
        <v>0</v>
      </c>
      <c r="I233" s="13">
        <v>0</v>
      </c>
      <c r="J233" s="14">
        <v>243.71299999999999</v>
      </c>
    </row>
    <row r="234" spans="1:10">
      <c r="B234" s="3">
        <v>3</v>
      </c>
      <c r="C234" s="12">
        <v>0</v>
      </c>
      <c r="D234" s="13">
        <v>125.294</v>
      </c>
      <c r="E234" s="13">
        <v>0</v>
      </c>
      <c r="F234" s="14">
        <v>81.584199999999996</v>
      </c>
      <c r="G234" s="12">
        <v>0</v>
      </c>
      <c r="H234" s="13">
        <v>0</v>
      </c>
      <c r="I234" s="13">
        <v>0</v>
      </c>
      <c r="J234" s="14">
        <v>0</v>
      </c>
    </row>
    <row r="235" spans="1:10">
      <c r="B235" s="3">
        <v>4</v>
      </c>
      <c r="C235" s="12">
        <v>107.907</v>
      </c>
      <c r="D235" s="13">
        <v>0</v>
      </c>
      <c r="E235" s="13">
        <v>0</v>
      </c>
      <c r="F235" s="14">
        <v>327.73500000000001</v>
      </c>
      <c r="G235" s="12">
        <v>0</v>
      </c>
      <c r="H235" s="13">
        <v>0</v>
      </c>
      <c r="I235" s="13">
        <v>0</v>
      </c>
      <c r="J235" s="14">
        <v>81.933800000000005</v>
      </c>
    </row>
    <row r="236" spans="1:10">
      <c r="B236" s="3">
        <v>5</v>
      </c>
      <c r="C236" s="12">
        <v>0</v>
      </c>
      <c r="D236" s="13">
        <v>0</v>
      </c>
      <c r="E236" s="13">
        <v>172.816</v>
      </c>
      <c r="F236" s="14">
        <v>329.14499999999998</v>
      </c>
      <c r="G236" s="12">
        <v>0</v>
      </c>
      <c r="H236" s="13">
        <v>0</v>
      </c>
      <c r="I236" s="13">
        <v>0</v>
      </c>
      <c r="J236" s="14">
        <v>82.286299999999997</v>
      </c>
    </row>
    <row r="237" spans="1:10">
      <c r="B237" s="3">
        <v>6</v>
      </c>
      <c r="C237" s="12">
        <v>112.36199999999999</v>
      </c>
      <c r="D237" s="13">
        <v>208.679</v>
      </c>
      <c r="E237" s="13">
        <v>173.09</v>
      </c>
      <c r="F237" s="14">
        <v>247.92599999999999</v>
      </c>
      <c r="G237" s="12">
        <v>0</v>
      </c>
      <c r="H237" s="13">
        <v>69.559700000000007</v>
      </c>
      <c r="I237" s="13">
        <v>0</v>
      </c>
      <c r="J237" s="14">
        <v>82.641999999999996</v>
      </c>
    </row>
    <row r="238" spans="1:10">
      <c r="B238" s="4">
        <v>7</v>
      </c>
      <c r="C238" s="15">
        <v>0</v>
      </c>
      <c r="D238" s="16">
        <v>1588.75</v>
      </c>
      <c r="E238" s="16">
        <v>346.73</v>
      </c>
      <c r="F238" s="17">
        <v>83.000699999999995</v>
      </c>
      <c r="G238" s="15">
        <v>0</v>
      </c>
      <c r="H238" s="16">
        <v>361.08</v>
      </c>
      <c r="I238" s="16">
        <v>0</v>
      </c>
      <c r="J238" s="17">
        <v>0</v>
      </c>
    </row>
    <row r="241" spans="1:10">
      <c r="C241" s="20" t="s">
        <v>6</v>
      </c>
      <c r="D241" s="21"/>
      <c r="E241" s="21"/>
      <c r="F241" s="22"/>
      <c r="G241" s="20" t="s">
        <v>24</v>
      </c>
      <c r="H241" s="21"/>
      <c r="I241" s="21"/>
      <c r="J241" s="22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631.27599999999995</v>
      </c>
      <c r="D243" s="10">
        <v>0</v>
      </c>
      <c r="E243" s="10">
        <v>0</v>
      </c>
      <c r="F243" s="11">
        <v>527.02800000000002</v>
      </c>
      <c r="G243" s="9">
        <v>526.06299999999999</v>
      </c>
      <c r="H243" s="10">
        <v>0</v>
      </c>
      <c r="I243" s="10">
        <v>0</v>
      </c>
      <c r="J243" s="11">
        <v>131.75700000000001</v>
      </c>
    </row>
    <row r="244" spans="1:10">
      <c r="B244" s="3">
        <v>1</v>
      </c>
      <c r="C244" s="12">
        <v>98.911100000000005</v>
      </c>
      <c r="D244" s="13">
        <v>0</v>
      </c>
      <c r="E244" s="13">
        <v>0</v>
      </c>
      <c r="F244" s="14">
        <v>529.33799999999997</v>
      </c>
      <c r="G244" s="12">
        <v>0</v>
      </c>
      <c r="H244" s="13">
        <v>0</v>
      </c>
      <c r="I244" s="13">
        <v>0</v>
      </c>
      <c r="J244" s="14">
        <v>264.66899999999998</v>
      </c>
    </row>
    <row r="245" spans="1:10">
      <c r="B245" s="3">
        <v>2</v>
      </c>
      <c r="C245" s="12">
        <v>0</v>
      </c>
      <c r="D245" s="13">
        <v>0</v>
      </c>
      <c r="E245" s="13">
        <v>0</v>
      </c>
      <c r="F245" s="14">
        <v>132.91800000000001</v>
      </c>
      <c r="G245" s="12">
        <v>0</v>
      </c>
      <c r="H245" s="13">
        <v>0</v>
      </c>
      <c r="I245" s="13">
        <v>0</v>
      </c>
      <c r="J245" s="14">
        <v>0</v>
      </c>
    </row>
    <row r="246" spans="1:10">
      <c r="B246" s="3">
        <v>3</v>
      </c>
      <c r="C246" s="12">
        <v>88.330100000000002</v>
      </c>
      <c r="D246" s="13">
        <v>73.995599999999996</v>
      </c>
      <c r="E246" s="13">
        <v>0</v>
      </c>
      <c r="F246" s="14">
        <v>0</v>
      </c>
      <c r="G246" s="12">
        <v>0</v>
      </c>
      <c r="H246" s="13">
        <v>73.995599999999996</v>
      </c>
      <c r="I246" s="13">
        <v>0</v>
      </c>
      <c r="J246" s="14">
        <v>0</v>
      </c>
    </row>
    <row r="247" spans="1:10">
      <c r="B247" s="3">
        <v>4</v>
      </c>
      <c r="C247" s="12">
        <v>0</v>
      </c>
      <c r="D247" s="13">
        <v>0</v>
      </c>
      <c r="E247" s="13">
        <v>0</v>
      </c>
      <c r="F247" s="14">
        <v>0</v>
      </c>
      <c r="G247" s="12">
        <v>0</v>
      </c>
      <c r="H247" s="13">
        <v>0</v>
      </c>
      <c r="I247" s="13">
        <v>0</v>
      </c>
      <c r="J247" s="14">
        <v>0</v>
      </c>
    </row>
    <row r="248" spans="1:10">
      <c r="B248" s="3">
        <v>5</v>
      </c>
      <c r="C248" s="12">
        <v>79.7941</v>
      </c>
      <c r="D248" s="13">
        <v>76.186400000000006</v>
      </c>
      <c r="E248" s="13">
        <v>316.05799999999999</v>
      </c>
      <c r="F248" s="14">
        <v>0</v>
      </c>
      <c r="G248" s="12">
        <v>0</v>
      </c>
      <c r="H248" s="13">
        <v>0</v>
      </c>
      <c r="I248" s="13">
        <v>158.029</v>
      </c>
      <c r="J248" s="14">
        <v>0</v>
      </c>
    </row>
    <row r="249" spans="1:10">
      <c r="B249" s="3">
        <v>6</v>
      </c>
      <c r="C249" s="12">
        <v>0</v>
      </c>
      <c r="D249" s="13">
        <v>154.66200000000001</v>
      </c>
      <c r="E249" s="13">
        <v>158.733</v>
      </c>
      <c r="F249" s="14">
        <v>0</v>
      </c>
      <c r="G249" s="12">
        <v>0</v>
      </c>
      <c r="H249" s="13">
        <v>0</v>
      </c>
      <c r="I249" s="13">
        <v>158.733</v>
      </c>
      <c r="J249" s="14">
        <v>0</v>
      </c>
    </row>
    <row r="250" spans="1:10">
      <c r="B250" s="4">
        <v>7</v>
      </c>
      <c r="C250" s="15">
        <v>145.52500000000001</v>
      </c>
      <c r="D250" s="16">
        <v>706.59799999999996</v>
      </c>
      <c r="E250" s="16">
        <v>478.33199999999999</v>
      </c>
      <c r="F250" s="17">
        <v>135.911</v>
      </c>
      <c r="G250" s="15">
        <v>0</v>
      </c>
      <c r="H250" s="16">
        <v>392.55399999999997</v>
      </c>
      <c r="I250" s="16">
        <v>318.88799999999998</v>
      </c>
      <c r="J250" s="17">
        <v>0</v>
      </c>
    </row>
    <row r="253" spans="1:10">
      <c r="A253" s="26"/>
      <c r="B253" s="26"/>
      <c r="C253" s="26"/>
      <c r="D253" s="26"/>
      <c r="E253" s="26"/>
      <c r="F253" s="26"/>
      <c r="G253" s="26"/>
      <c r="H253" s="26"/>
      <c r="I253" s="26"/>
      <c r="J253" s="26"/>
    </row>
    <row r="255" spans="1:10">
      <c r="C255" s="20" t="s">
        <v>6</v>
      </c>
      <c r="D255" s="21"/>
      <c r="E255" s="21"/>
      <c r="F255" s="22"/>
      <c r="G255" s="20" t="s">
        <v>24</v>
      </c>
      <c r="H255" s="21"/>
      <c r="I255" s="21"/>
      <c r="J255" s="22"/>
    </row>
    <row r="256" spans="1:10">
      <c r="A256" s="1" t="s">
        <v>8</v>
      </c>
      <c r="C256" s="6" t="s">
        <v>2</v>
      </c>
      <c r="D256" s="7" t="s">
        <v>3</v>
      </c>
      <c r="E256" s="7" t="s">
        <v>4</v>
      </c>
      <c r="F256" s="8" t="s">
        <v>5</v>
      </c>
      <c r="G256" s="6" t="s">
        <v>2</v>
      </c>
      <c r="H256" s="7" t="s">
        <v>3</v>
      </c>
      <c r="I256" s="7" t="s">
        <v>4</v>
      </c>
      <c r="J256" s="8" t="s">
        <v>5</v>
      </c>
    </row>
    <row r="257" spans="1:10">
      <c r="A257" t="s">
        <v>1</v>
      </c>
      <c r="B257" s="5">
        <v>0</v>
      </c>
      <c r="C257" s="9">
        <v>638.31700000000001</v>
      </c>
      <c r="D257" s="10">
        <v>75.480199999999996</v>
      </c>
      <c r="E257" s="10">
        <v>0</v>
      </c>
      <c r="F257" s="11">
        <v>497.64400000000001</v>
      </c>
      <c r="G257" s="9">
        <v>0</v>
      </c>
      <c r="H257" s="10">
        <v>0</v>
      </c>
      <c r="I257" s="10">
        <v>0</v>
      </c>
      <c r="J257" s="11">
        <v>124.411</v>
      </c>
    </row>
    <row r="258" spans="1:10">
      <c r="B258" s="3">
        <v>1</v>
      </c>
      <c r="C258" s="12">
        <v>126.992</v>
      </c>
      <c r="D258" s="13">
        <v>0</v>
      </c>
      <c r="E258" s="13">
        <v>0</v>
      </c>
      <c r="F258" s="14">
        <v>498.75299999999999</v>
      </c>
      <c r="G258" s="12">
        <v>0</v>
      </c>
      <c r="H258" s="13">
        <v>0</v>
      </c>
      <c r="I258" s="13">
        <v>0</v>
      </c>
      <c r="J258" s="14">
        <v>249.37700000000001</v>
      </c>
    </row>
    <row r="259" spans="1:10">
      <c r="B259" s="3">
        <v>2</v>
      </c>
      <c r="C259" s="12">
        <v>0</v>
      </c>
      <c r="D259" s="13">
        <v>161.56800000000001</v>
      </c>
      <c r="E259" s="13">
        <v>0</v>
      </c>
      <c r="F259" s="14">
        <v>124.96599999999999</v>
      </c>
      <c r="G259" s="12">
        <v>0</v>
      </c>
      <c r="H259" s="13">
        <v>80.783900000000003</v>
      </c>
      <c r="I259" s="13">
        <v>0</v>
      </c>
      <c r="J259" s="14">
        <v>0</v>
      </c>
    </row>
    <row r="260" spans="1:10">
      <c r="B260" s="3">
        <v>3</v>
      </c>
      <c r="C260" s="12">
        <v>251.339</v>
      </c>
      <c r="D260" s="13">
        <v>0</v>
      </c>
      <c r="E260" s="13">
        <v>0</v>
      </c>
      <c r="F260" s="14">
        <v>0</v>
      </c>
      <c r="G260" s="12">
        <v>125.67</v>
      </c>
      <c r="H260" s="13">
        <v>0</v>
      </c>
      <c r="I260" s="13">
        <v>0</v>
      </c>
      <c r="J260" s="14">
        <v>0</v>
      </c>
    </row>
    <row r="261" spans="1:10">
      <c r="B261" s="3">
        <v>4</v>
      </c>
      <c r="C261" s="12">
        <v>0</v>
      </c>
      <c r="D261" s="13">
        <v>86.888900000000007</v>
      </c>
      <c r="E261" s="13">
        <v>0</v>
      </c>
      <c r="F261" s="14">
        <v>125.527</v>
      </c>
      <c r="G261" s="12">
        <v>0</v>
      </c>
      <c r="H261" s="13">
        <v>0</v>
      </c>
      <c r="I261" s="13">
        <v>0</v>
      </c>
      <c r="J261" s="14">
        <v>0</v>
      </c>
    </row>
    <row r="262" spans="1:10">
      <c r="B262" s="3">
        <v>5</v>
      </c>
      <c r="C262" s="12">
        <v>124.375</v>
      </c>
      <c r="D262" s="13">
        <v>0</v>
      </c>
      <c r="E262" s="13">
        <v>953.71900000000005</v>
      </c>
      <c r="F262" s="14">
        <v>251.61799999999999</v>
      </c>
      <c r="G262" s="12">
        <v>0</v>
      </c>
      <c r="H262" s="13">
        <v>0</v>
      </c>
      <c r="I262" s="13">
        <v>572.23099999999999</v>
      </c>
      <c r="J262" s="14">
        <v>125.809</v>
      </c>
    </row>
    <row r="263" spans="1:10">
      <c r="B263" s="3">
        <v>6</v>
      </c>
      <c r="C263" s="12">
        <v>0</v>
      </c>
      <c r="D263" s="13">
        <v>375.97</v>
      </c>
      <c r="E263" s="13">
        <v>383.22</v>
      </c>
      <c r="F263" s="14">
        <v>252.185</v>
      </c>
      <c r="G263" s="12">
        <v>0</v>
      </c>
      <c r="H263" s="13">
        <v>93.992500000000007</v>
      </c>
      <c r="I263" s="13">
        <v>383.22</v>
      </c>
      <c r="J263" s="14">
        <v>126.093</v>
      </c>
    </row>
    <row r="264" spans="1:10">
      <c r="B264" s="4">
        <v>7</v>
      </c>
      <c r="C264" s="15">
        <v>0</v>
      </c>
      <c r="D264" s="16">
        <v>881.98299999999995</v>
      </c>
      <c r="E264" s="16">
        <v>0</v>
      </c>
      <c r="F264" s="17">
        <v>126.377</v>
      </c>
      <c r="G264" s="15">
        <v>0</v>
      </c>
      <c r="H264" s="16">
        <v>195.99600000000001</v>
      </c>
      <c r="I264" s="16">
        <v>0</v>
      </c>
      <c r="J264" s="17">
        <v>0</v>
      </c>
    </row>
    <row r="267" spans="1:10">
      <c r="C267" s="20" t="s">
        <v>6</v>
      </c>
      <c r="D267" s="21"/>
      <c r="E267" s="21"/>
      <c r="F267" s="22"/>
      <c r="G267" s="20" t="s">
        <v>24</v>
      </c>
      <c r="H267" s="21"/>
      <c r="I267" s="21"/>
      <c r="J267" s="22"/>
    </row>
    <row r="268" spans="1:10">
      <c r="A268" s="1" t="s">
        <v>9</v>
      </c>
      <c r="C268" s="6" t="s">
        <v>2</v>
      </c>
      <c r="D268" s="7" t="s">
        <v>3</v>
      </c>
      <c r="E268" s="7" t="s">
        <v>4</v>
      </c>
      <c r="F268" s="8" t="s">
        <v>5</v>
      </c>
      <c r="G268" s="6" t="s">
        <v>2</v>
      </c>
      <c r="H268" s="7" t="s">
        <v>3</v>
      </c>
      <c r="I268" s="7" t="s">
        <v>4</v>
      </c>
      <c r="J268" s="8" t="s">
        <v>5</v>
      </c>
    </row>
    <row r="269" spans="1:10">
      <c r="A269" t="s">
        <v>1</v>
      </c>
      <c r="B269" s="5">
        <v>0</v>
      </c>
      <c r="C269" s="9">
        <v>476.55</v>
      </c>
      <c r="D269" s="10">
        <v>441.11500000000001</v>
      </c>
      <c r="E269" s="10">
        <v>519.39700000000005</v>
      </c>
      <c r="F269" s="11">
        <v>892.11099999999999</v>
      </c>
      <c r="G269" s="9">
        <v>0</v>
      </c>
      <c r="H269" s="10">
        <v>0</v>
      </c>
      <c r="I269" s="10">
        <v>0</v>
      </c>
      <c r="J269" s="11">
        <v>223.02799999999999</v>
      </c>
    </row>
    <row r="270" spans="1:10">
      <c r="B270" s="3">
        <v>1</v>
      </c>
      <c r="C270" s="12">
        <v>749.99400000000003</v>
      </c>
      <c r="D270" s="13">
        <v>222.36</v>
      </c>
      <c r="E270" s="13">
        <v>782.08199999999999</v>
      </c>
      <c r="F270" s="14">
        <v>666.93799999999999</v>
      </c>
      <c r="G270" s="12">
        <v>0</v>
      </c>
      <c r="H270" s="13">
        <v>111.18</v>
      </c>
      <c r="I270" s="13">
        <v>0</v>
      </c>
      <c r="J270" s="14">
        <v>222.31299999999999</v>
      </c>
    </row>
    <row r="271" spans="1:10">
      <c r="B271" s="3">
        <v>2</v>
      </c>
      <c r="C271" s="12">
        <v>142.08199999999999</v>
      </c>
      <c r="D271" s="13">
        <v>224.19200000000001</v>
      </c>
      <c r="E271" s="13">
        <v>0</v>
      </c>
      <c r="F271" s="14">
        <v>443.20400000000001</v>
      </c>
      <c r="G271" s="12">
        <v>0</v>
      </c>
      <c r="H271" s="13">
        <v>0</v>
      </c>
      <c r="I271" s="13">
        <v>0</v>
      </c>
      <c r="J271" s="14">
        <v>0</v>
      </c>
    </row>
    <row r="272" spans="1:10">
      <c r="B272" s="3">
        <v>3</v>
      </c>
      <c r="C272" s="12">
        <v>0</v>
      </c>
      <c r="D272" s="13">
        <v>113.02800000000001</v>
      </c>
      <c r="E272" s="13">
        <v>0</v>
      </c>
      <c r="F272" s="14">
        <v>0</v>
      </c>
      <c r="G272" s="12">
        <v>0</v>
      </c>
      <c r="H272" s="13">
        <v>0</v>
      </c>
      <c r="I272" s="13">
        <v>0</v>
      </c>
      <c r="J272" s="14">
        <v>0</v>
      </c>
    </row>
    <row r="273" spans="1:10">
      <c r="B273" s="3">
        <v>4</v>
      </c>
      <c r="C273" s="12">
        <v>0</v>
      </c>
      <c r="D273" s="13">
        <v>0</v>
      </c>
      <c r="E273" s="13">
        <v>263.72699999999998</v>
      </c>
      <c r="F273" s="14">
        <v>0</v>
      </c>
      <c r="G273" s="12">
        <v>0</v>
      </c>
      <c r="H273" s="13">
        <v>0</v>
      </c>
      <c r="I273" s="13">
        <v>0</v>
      </c>
      <c r="J273" s="14">
        <v>0</v>
      </c>
    </row>
    <row r="274" spans="1:10">
      <c r="B274" s="3">
        <v>5</v>
      </c>
      <c r="C274" s="12">
        <v>0</v>
      </c>
      <c r="D274" s="13">
        <v>0</v>
      </c>
      <c r="E274" s="13">
        <v>529.50900000000001</v>
      </c>
      <c r="F274" s="14">
        <v>658.48900000000003</v>
      </c>
      <c r="G274" s="12">
        <v>0</v>
      </c>
      <c r="H274" s="13">
        <v>0</v>
      </c>
      <c r="I274" s="13">
        <v>0</v>
      </c>
      <c r="J274" s="14">
        <v>0</v>
      </c>
    </row>
    <row r="275" spans="1:10">
      <c r="B275" s="3">
        <v>6</v>
      </c>
      <c r="C275" s="12">
        <v>0</v>
      </c>
      <c r="D275" s="13">
        <v>0</v>
      </c>
      <c r="E275" s="13">
        <v>0</v>
      </c>
      <c r="F275" s="14">
        <v>0</v>
      </c>
      <c r="G275" s="12">
        <v>0</v>
      </c>
      <c r="H275" s="13">
        <v>0</v>
      </c>
      <c r="I275" s="13">
        <v>0</v>
      </c>
      <c r="J275" s="14">
        <v>0</v>
      </c>
    </row>
    <row r="276" spans="1:10">
      <c r="B276" s="4">
        <v>7</v>
      </c>
      <c r="C276" s="15">
        <v>0</v>
      </c>
      <c r="D276" s="16">
        <v>0</v>
      </c>
      <c r="E276" s="16">
        <v>266.83199999999999</v>
      </c>
      <c r="F276" s="17">
        <v>0</v>
      </c>
      <c r="G276" s="15">
        <v>0</v>
      </c>
      <c r="H276" s="16">
        <v>0</v>
      </c>
      <c r="I276" s="16">
        <v>0</v>
      </c>
      <c r="J276" s="17">
        <v>0</v>
      </c>
    </row>
    <row r="279" spans="1:10">
      <c r="C279" s="20" t="s">
        <v>6</v>
      </c>
      <c r="D279" s="21"/>
      <c r="E279" s="21"/>
      <c r="F279" s="22"/>
      <c r="G279" s="20" t="s">
        <v>24</v>
      </c>
      <c r="H279" s="21"/>
      <c r="I279" s="21"/>
      <c r="J279" s="22"/>
    </row>
    <row r="280" spans="1:10">
      <c r="A280" s="1" t="s">
        <v>25</v>
      </c>
      <c r="C280" s="6" t="s">
        <v>2</v>
      </c>
      <c r="D280" s="7" t="s">
        <v>3</v>
      </c>
      <c r="E280" s="7" t="s">
        <v>4</v>
      </c>
      <c r="F280" s="8" t="s">
        <v>5</v>
      </c>
      <c r="G280" s="6" t="s">
        <v>2</v>
      </c>
      <c r="H280" s="7" t="s">
        <v>3</v>
      </c>
      <c r="I280" s="7" t="s">
        <v>4</v>
      </c>
      <c r="J280" s="8" t="s">
        <v>5</v>
      </c>
    </row>
    <row r="281" spans="1:10">
      <c r="A281" t="s">
        <v>1</v>
      </c>
      <c r="B281" s="5">
        <v>0</v>
      </c>
      <c r="C281" s="9">
        <v>579.53399999999999</v>
      </c>
      <c r="D281" s="10">
        <v>700.72</v>
      </c>
      <c r="E281" s="10">
        <v>423.827</v>
      </c>
      <c r="F281" s="11">
        <v>716.27700000000004</v>
      </c>
      <c r="G281" s="9">
        <v>115.907</v>
      </c>
      <c r="H281" s="10">
        <v>200.20599999999999</v>
      </c>
      <c r="I281" s="10">
        <v>0</v>
      </c>
      <c r="J281" s="11">
        <v>179.06899999999999</v>
      </c>
    </row>
    <row r="282" spans="1:10">
      <c r="B282" s="3">
        <v>1</v>
      </c>
      <c r="C282" s="12">
        <v>751.02200000000005</v>
      </c>
      <c r="D282" s="13">
        <v>496.41899999999998</v>
      </c>
      <c r="E282" s="13">
        <v>210.934</v>
      </c>
      <c r="F282" s="14">
        <v>892.75800000000004</v>
      </c>
      <c r="G282" s="12">
        <v>107.289</v>
      </c>
      <c r="H282" s="13">
        <v>297.85199999999998</v>
      </c>
      <c r="I282" s="13">
        <v>0</v>
      </c>
      <c r="J282" s="14">
        <v>714.20600000000002</v>
      </c>
    </row>
    <row r="283" spans="1:10">
      <c r="B283" s="3">
        <v>2</v>
      </c>
      <c r="C283" s="12">
        <v>0</v>
      </c>
      <c r="D283" s="13">
        <v>196.95699999999999</v>
      </c>
      <c r="E283" s="13">
        <v>419.928</v>
      </c>
      <c r="F283" s="14">
        <v>178.03700000000001</v>
      </c>
      <c r="G283" s="12">
        <v>0</v>
      </c>
      <c r="H283" s="13">
        <v>0</v>
      </c>
      <c r="I283" s="13">
        <v>0</v>
      </c>
      <c r="J283" s="14">
        <v>178.03700000000001</v>
      </c>
    </row>
    <row r="284" spans="1:10">
      <c r="B284" s="3">
        <v>3</v>
      </c>
      <c r="C284" s="12">
        <v>0</v>
      </c>
      <c r="D284" s="13">
        <v>0</v>
      </c>
      <c r="E284" s="13">
        <v>0</v>
      </c>
      <c r="F284" s="14">
        <v>887.62599999999998</v>
      </c>
      <c r="G284" s="12">
        <v>0</v>
      </c>
      <c r="H284" s="13">
        <v>0</v>
      </c>
      <c r="I284" s="13">
        <v>0</v>
      </c>
      <c r="J284" s="14">
        <v>177.52500000000001</v>
      </c>
    </row>
    <row r="285" spans="1:10">
      <c r="B285" s="3">
        <v>4</v>
      </c>
      <c r="C285" s="12">
        <v>0</v>
      </c>
      <c r="D285" s="13">
        <v>96.905900000000003</v>
      </c>
      <c r="E285" s="13">
        <v>0</v>
      </c>
      <c r="F285" s="14">
        <v>354.03300000000002</v>
      </c>
      <c r="G285" s="12">
        <v>0</v>
      </c>
      <c r="H285" s="13">
        <v>0</v>
      </c>
      <c r="I285" s="13">
        <v>0</v>
      </c>
      <c r="J285" s="14">
        <v>177.017</v>
      </c>
    </row>
    <row r="286" spans="1:10">
      <c r="B286" s="3">
        <v>5</v>
      </c>
      <c r="C286" s="12">
        <v>0</v>
      </c>
      <c r="D286" s="13">
        <v>0</v>
      </c>
      <c r="E286" s="13">
        <v>207.10599999999999</v>
      </c>
      <c r="F286" s="14">
        <v>706.04300000000001</v>
      </c>
      <c r="G286" s="12">
        <v>0</v>
      </c>
      <c r="H286" s="13">
        <v>0</v>
      </c>
      <c r="I286" s="13">
        <v>207.10599999999999</v>
      </c>
      <c r="J286" s="14">
        <v>0</v>
      </c>
    </row>
    <row r="287" spans="1:10">
      <c r="B287" s="3">
        <v>6</v>
      </c>
      <c r="C287" s="12">
        <v>78.212199999999996</v>
      </c>
      <c r="D287" s="13">
        <v>95.382800000000003</v>
      </c>
      <c r="E287" s="13">
        <v>206.17099999999999</v>
      </c>
      <c r="F287" s="14">
        <v>352.01499999999999</v>
      </c>
      <c r="G287" s="12">
        <v>0</v>
      </c>
      <c r="H287" s="13">
        <v>0</v>
      </c>
      <c r="I287" s="13">
        <v>0</v>
      </c>
      <c r="J287" s="14">
        <v>176.00800000000001</v>
      </c>
    </row>
    <row r="288" spans="1:10">
      <c r="B288" s="4">
        <v>7</v>
      </c>
      <c r="C288" s="15">
        <v>0</v>
      </c>
      <c r="D288" s="16">
        <v>189.27799999999999</v>
      </c>
      <c r="E288" s="16">
        <v>410.488</v>
      </c>
      <c r="F288" s="17">
        <v>351.01499999999999</v>
      </c>
      <c r="G288" s="15">
        <v>0</v>
      </c>
      <c r="H288" s="16">
        <v>189.27799999999999</v>
      </c>
      <c r="I288" s="16">
        <v>0</v>
      </c>
      <c r="J288" s="17">
        <v>175.50800000000001</v>
      </c>
    </row>
    <row r="291" spans="1:10">
      <c r="C291" s="20" t="s">
        <v>6</v>
      </c>
      <c r="D291" s="21"/>
      <c r="E291" s="21"/>
      <c r="F291" s="22"/>
      <c r="G291" s="20" t="s">
        <v>24</v>
      </c>
      <c r="H291" s="21"/>
      <c r="I291" s="21"/>
      <c r="J291" s="22"/>
    </row>
    <row r="292" spans="1:10">
      <c r="A292" s="1" t="s">
        <v>26</v>
      </c>
      <c r="C292" s="6" t="s">
        <v>2</v>
      </c>
      <c r="D292" s="7" t="s">
        <v>3</v>
      </c>
      <c r="E292" s="7" t="s">
        <v>4</v>
      </c>
      <c r="F292" s="8" t="s">
        <v>5</v>
      </c>
      <c r="G292" s="6" t="s">
        <v>2</v>
      </c>
      <c r="H292" s="7" t="s">
        <v>3</v>
      </c>
      <c r="I292" s="7" t="s">
        <v>4</v>
      </c>
      <c r="J292" s="8" t="s">
        <v>5</v>
      </c>
    </row>
    <row r="293" spans="1:10">
      <c r="A293" t="s">
        <v>1</v>
      </c>
      <c r="B293" s="5">
        <v>0</v>
      </c>
      <c r="C293" s="9">
        <v>186.85</v>
      </c>
      <c r="D293" s="10">
        <v>24.462700000000002</v>
      </c>
      <c r="E293" s="10">
        <v>77.122600000000006</v>
      </c>
      <c r="F293" s="11">
        <v>422.69600000000003</v>
      </c>
      <c r="G293" s="9">
        <v>0</v>
      </c>
      <c r="H293" s="10">
        <v>24.462700000000002</v>
      </c>
      <c r="I293" s="10">
        <v>0</v>
      </c>
      <c r="J293" s="11">
        <v>0</v>
      </c>
    </row>
    <row r="294" spans="1:10">
      <c r="B294" s="3">
        <v>1</v>
      </c>
      <c r="C294" s="12">
        <v>110.298</v>
      </c>
      <c r="D294" s="13">
        <v>0</v>
      </c>
      <c r="E294" s="13">
        <v>77.406199999999998</v>
      </c>
      <c r="F294" s="14">
        <v>381.92200000000003</v>
      </c>
      <c r="G294" s="12">
        <v>36.765999999999998</v>
      </c>
      <c r="H294" s="13">
        <v>0</v>
      </c>
      <c r="I294" s="13">
        <v>0</v>
      </c>
      <c r="J294" s="14">
        <v>0</v>
      </c>
    </row>
    <row r="295" spans="1:10">
      <c r="B295" s="3">
        <v>2</v>
      </c>
      <c r="C295" s="12">
        <v>0</v>
      </c>
      <c r="D295" s="13">
        <v>0</v>
      </c>
      <c r="E295" s="13">
        <v>77.691999999999993</v>
      </c>
      <c r="F295" s="14">
        <v>213.01499999999999</v>
      </c>
      <c r="G295" s="12">
        <v>0</v>
      </c>
      <c r="H295" s="13">
        <v>0</v>
      </c>
      <c r="I295" s="13">
        <v>77.691999999999993</v>
      </c>
      <c r="J295" s="14">
        <v>0</v>
      </c>
    </row>
    <row r="296" spans="1:10">
      <c r="B296" s="3">
        <v>3</v>
      </c>
      <c r="C296" s="12">
        <v>0</v>
      </c>
      <c r="D296" s="13">
        <v>0</v>
      </c>
      <c r="E296" s="13">
        <v>155.959</v>
      </c>
      <c r="F296" s="14">
        <v>42.771900000000002</v>
      </c>
      <c r="G296" s="12">
        <v>0</v>
      </c>
      <c r="H296" s="13">
        <v>0</v>
      </c>
      <c r="I296" s="13">
        <v>0</v>
      </c>
      <c r="J296" s="14">
        <v>0</v>
      </c>
    </row>
    <row r="297" spans="1:10">
      <c r="B297" s="3">
        <v>4</v>
      </c>
      <c r="C297" s="12">
        <v>0</v>
      </c>
      <c r="D297" s="13">
        <v>27.997399999999999</v>
      </c>
      <c r="E297" s="13">
        <v>78.2697</v>
      </c>
      <c r="F297" s="14">
        <v>128.82599999999999</v>
      </c>
      <c r="G297" s="12">
        <v>0</v>
      </c>
      <c r="H297" s="13">
        <v>0</v>
      </c>
      <c r="I297" s="13">
        <v>0</v>
      </c>
      <c r="J297" s="14">
        <v>0</v>
      </c>
    </row>
    <row r="298" spans="1:10">
      <c r="B298" s="3">
        <v>5</v>
      </c>
      <c r="C298" s="12">
        <v>0</v>
      </c>
      <c r="D298" s="13">
        <v>29.046600000000002</v>
      </c>
      <c r="E298" s="13">
        <v>78.561700000000002</v>
      </c>
      <c r="F298" s="14">
        <v>129.34</v>
      </c>
      <c r="G298" s="12">
        <v>0</v>
      </c>
      <c r="H298" s="13">
        <v>0</v>
      </c>
      <c r="I298" s="13">
        <v>0</v>
      </c>
      <c r="J298" s="14">
        <v>43.113300000000002</v>
      </c>
    </row>
    <row r="299" spans="1:10">
      <c r="B299" s="3">
        <v>6</v>
      </c>
      <c r="C299" s="12">
        <v>0</v>
      </c>
      <c r="D299" s="13">
        <v>30.177600000000002</v>
      </c>
      <c r="E299" s="13">
        <v>78.855900000000005</v>
      </c>
      <c r="F299" s="14">
        <v>43.286099999999998</v>
      </c>
      <c r="G299" s="12">
        <v>0</v>
      </c>
      <c r="H299" s="13">
        <v>0</v>
      </c>
      <c r="I299" s="13">
        <v>0</v>
      </c>
      <c r="J299" s="14">
        <v>0</v>
      </c>
    </row>
    <row r="300" spans="1:10">
      <c r="B300" s="4">
        <v>7</v>
      </c>
      <c r="C300" s="15">
        <v>0</v>
      </c>
      <c r="D300" s="16">
        <v>188.40100000000001</v>
      </c>
      <c r="E300" s="16">
        <v>158.30500000000001</v>
      </c>
      <c r="F300" s="17">
        <v>0</v>
      </c>
      <c r="G300" s="15">
        <v>0</v>
      </c>
      <c r="H300" s="16">
        <v>0</v>
      </c>
      <c r="I300" s="16">
        <v>0</v>
      </c>
      <c r="J300" s="17">
        <v>0</v>
      </c>
    </row>
    <row r="303" spans="1:10">
      <c r="C303" s="79" t="s">
        <v>6</v>
      </c>
      <c r="D303" s="80"/>
      <c r="E303" s="80"/>
      <c r="F303" s="81"/>
      <c r="G303" s="79" t="s">
        <v>24</v>
      </c>
      <c r="H303" s="80"/>
      <c r="I303" s="80"/>
      <c r="J303" s="81"/>
    </row>
    <row r="304" spans="1:10">
      <c r="A304" s="1" t="s">
        <v>67</v>
      </c>
      <c r="C304" s="6" t="s">
        <v>2</v>
      </c>
      <c r="D304" s="7" t="s">
        <v>3</v>
      </c>
      <c r="E304" s="7" t="s">
        <v>4</v>
      </c>
      <c r="F304" s="8" t="s">
        <v>5</v>
      </c>
      <c r="G304" s="6" t="s">
        <v>2</v>
      </c>
      <c r="H304" s="7" t="s">
        <v>3</v>
      </c>
      <c r="I304" s="7" t="s">
        <v>4</v>
      </c>
      <c r="J304" s="8" t="s">
        <v>5</v>
      </c>
    </row>
    <row r="305" spans="1:10">
      <c r="A305" t="s">
        <v>1</v>
      </c>
      <c r="B305" s="5">
        <v>0</v>
      </c>
      <c r="C305" s="9">
        <v>0</v>
      </c>
      <c r="D305" s="10">
        <v>0</v>
      </c>
      <c r="E305" s="10">
        <v>783.44600000000003</v>
      </c>
      <c r="F305" s="11">
        <v>1096.24</v>
      </c>
      <c r="G305" s="9">
        <v>0</v>
      </c>
      <c r="H305" s="10">
        <v>0</v>
      </c>
      <c r="I305" s="10">
        <v>391.72300000000001</v>
      </c>
      <c r="J305" s="11">
        <v>626.423</v>
      </c>
    </row>
    <row r="306" spans="1:10">
      <c r="B306" s="3">
        <v>1</v>
      </c>
      <c r="C306" s="12">
        <v>100.86199999999999</v>
      </c>
      <c r="D306" s="13">
        <v>66.066000000000003</v>
      </c>
      <c r="E306" s="13">
        <v>196.17099999999999</v>
      </c>
      <c r="F306" s="14">
        <v>471.55399999999997</v>
      </c>
      <c r="G306" s="12">
        <v>0</v>
      </c>
      <c r="H306" s="13">
        <v>0</v>
      </c>
      <c r="I306" s="13">
        <v>196.17099999999999</v>
      </c>
      <c r="J306" s="14">
        <v>0</v>
      </c>
    </row>
    <row r="307" spans="1:10">
      <c r="B307" s="3">
        <v>2</v>
      </c>
      <c r="C307" s="12">
        <v>0</v>
      </c>
      <c r="D307" s="13">
        <v>0</v>
      </c>
      <c r="E307" s="13">
        <v>0</v>
      </c>
      <c r="F307" s="14">
        <v>631.072</v>
      </c>
      <c r="G307" s="12">
        <v>0</v>
      </c>
      <c r="H307" s="13">
        <v>0</v>
      </c>
      <c r="I307" s="13">
        <v>0</v>
      </c>
      <c r="J307" s="14">
        <v>157.768</v>
      </c>
    </row>
    <row r="308" spans="1:10">
      <c r="B308" s="3">
        <v>3</v>
      </c>
      <c r="C308" s="12">
        <v>0</v>
      </c>
      <c r="D308" s="13">
        <v>0</v>
      </c>
      <c r="E308" s="13">
        <v>590.38199999999995</v>
      </c>
      <c r="F308" s="14">
        <v>633.423</v>
      </c>
      <c r="G308" s="12">
        <v>0</v>
      </c>
      <c r="H308" s="13">
        <v>0</v>
      </c>
      <c r="I308" s="13">
        <v>393.58800000000002</v>
      </c>
      <c r="J308" s="14">
        <v>316.71100000000001</v>
      </c>
    </row>
    <row r="309" spans="1:10">
      <c r="B309" s="3">
        <v>4</v>
      </c>
      <c r="C309" s="12">
        <v>0</v>
      </c>
      <c r="D309" s="13">
        <v>0</v>
      </c>
      <c r="E309" s="13">
        <v>197.107</v>
      </c>
      <c r="F309" s="14">
        <v>0</v>
      </c>
      <c r="G309" s="12">
        <v>0</v>
      </c>
      <c r="H309" s="13">
        <v>0</v>
      </c>
      <c r="I309" s="13">
        <v>0</v>
      </c>
      <c r="J309" s="14">
        <v>0</v>
      </c>
    </row>
    <row r="310" spans="1:10">
      <c r="B310" s="3">
        <v>5</v>
      </c>
      <c r="C310" s="12">
        <v>0</v>
      </c>
      <c r="D310" s="13">
        <v>74.156700000000001</v>
      </c>
      <c r="E310" s="13">
        <v>0</v>
      </c>
      <c r="F310" s="14">
        <v>159.54400000000001</v>
      </c>
      <c r="G310" s="12">
        <v>0</v>
      </c>
      <c r="H310" s="13">
        <v>0</v>
      </c>
      <c r="I310" s="13">
        <v>0</v>
      </c>
      <c r="J310" s="14">
        <v>0</v>
      </c>
    </row>
    <row r="311" spans="1:10">
      <c r="B311" s="3">
        <v>6</v>
      </c>
      <c r="C311" s="12">
        <v>0</v>
      </c>
      <c r="D311" s="13">
        <v>229.49600000000001</v>
      </c>
      <c r="E311" s="13">
        <v>593.20699999999999</v>
      </c>
      <c r="F311" s="14">
        <v>640.58100000000002</v>
      </c>
      <c r="G311" s="12">
        <v>0</v>
      </c>
      <c r="H311" s="13">
        <v>0</v>
      </c>
      <c r="I311" s="13">
        <v>395.471</v>
      </c>
      <c r="J311" s="14">
        <v>160.14500000000001</v>
      </c>
    </row>
    <row r="312" spans="1:10">
      <c r="B312" s="4">
        <v>7</v>
      </c>
      <c r="C312" s="15">
        <v>92.505200000000002</v>
      </c>
      <c r="D312" s="16">
        <v>1026.92</v>
      </c>
      <c r="E312" s="16">
        <v>396.10300000000001</v>
      </c>
      <c r="F312" s="17">
        <v>160.751</v>
      </c>
      <c r="G312" s="15">
        <v>0</v>
      </c>
      <c r="H312" s="16">
        <v>552.95500000000004</v>
      </c>
      <c r="I312" s="16">
        <v>198.05099999999999</v>
      </c>
      <c r="J312" s="17">
        <v>160.751</v>
      </c>
    </row>
    <row r="315" spans="1:10">
      <c r="C315" s="79" t="s">
        <v>6</v>
      </c>
      <c r="D315" s="80"/>
      <c r="E315" s="80"/>
      <c r="F315" s="81"/>
      <c r="G315" s="79" t="s">
        <v>24</v>
      </c>
      <c r="H315" s="80"/>
      <c r="I315" s="80"/>
      <c r="J315" s="81"/>
    </row>
    <row r="316" spans="1:10">
      <c r="A316" s="1" t="s">
        <v>64</v>
      </c>
      <c r="C316" s="6" t="s">
        <v>2</v>
      </c>
      <c r="D316" s="7" t="s">
        <v>3</v>
      </c>
      <c r="E316" s="7" t="s">
        <v>4</v>
      </c>
      <c r="F316" s="8" t="s">
        <v>5</v>
      </c>
      <c r="G316" s="6" t="s">
        <v>2</v>
      </c>
      <c r="H316" s="7" t="s">
        <v>3</v>
      </c>
      <c r="I316" s="7" t="s">
        <v>4</v>
      </c>
      <c r="J316" s="8" t="s">
        <v>5</v>
      </c>
    </row>
    <row r="317" spans="1:10">
      <c r="A317" t="s">
        <v>1</v>
      </c>
      <c r="B317" s="5">
        <v>0</v>
      </c>
      <c r="C317" s="9">
        <v>239.05199999999999</v>
      </c>
      <c r="D317" s="10">
        <v>0</v>
      </c>
      <c r="E317" s="10">
        <v>549.91</v>
      </c>
      <c r="F317" s="11">
        <v>276.56099999999998</v>
      </c>
      <c r="G317" s="9">
        <v>0</v>
      </c>
      <c r="H317" s="10">
        <v>0</v>
      </c>
      <c r="I317" s="10">
        <v>0</v>
      </c>
      <c r="J317" s="11">
        <v>0</v>
      </c>
    </row>
    <row r="318" spans="1:10">
      <c r="B318" s="3">
        <v>1</v>
      </c>
      <c r="C318" s="12">
        <v>344.77499999999998</v>
      </c>
      <c r="D318" s="13">
        <v>138.47200000000001</v>
      </c>
      <c r="E318" s="13">
        <v>550.39200000000005</v>
      </c>
      <c r="F318" s="14">
        <v>550.54700000000003</v>
      </c>
      <c r="G318" s="12">
        <v>229.85</v>
      </c>
      <c r="H318" s="13">
        <v>0</v>
      </c>
      <c r="I318" s="13">
        <v>0</v>
      </c>
      <c r="J318" s="14">
        <v>0</v>
      </c>
    </row>
    <row r="319" spans="1:10">
      <c r="B319" s="3">
        <v>2</v>
      </c>
      <c r="C319" s="12">
        <v>110.66500000000001</v>
      </c>
      <c r="D319" s="13">
        <v>141.87299999999999</v>
      </c>
      <c r="E319" s="13">
        <v>0</v>
      </c>
      <c r="F319" s="14">
        <v>0</v>
      </c>
      <c r="G319" s="12">
        <v>0</v>
      </c>
      <c r="H319" s="13">
        <v>0</v>
      </c>
      <c r="I319" s="13">
        <v>0</v>
      </c>
      <c r="J319" s="14">
        <v>0</v>
      </c>
    </row>
    <row r="320" spans="1:10">
      <c r="B320" s="3">
        <v>3</v>
      </c>
      <c r="C320" s="12">
        <v>0</v>
      </c>
      <c r="D320" s="13">
        <v>0</v>
      </c>
      <c r="E320" s="13">
        <v>275.67599999999999</v>
      </c>
      <c r="F320" s="14">
        <v>818.19200000000001</v>
      </c>
      <c r="G320" s="12">
        <v>0</v>
      </c>
      <c r="H320" s="13">
        <v>0</v>
      </c>
      <c r="I320" s="13">
        <v>275.67599999999999</v>
      </c>
      <c r="J320" s="14">
        <v>272.73099999999999</v>
      </c>
    </row>
    <row r="321" spans="1:10">
      <c r="B321" s="3">
        <v>4</v>
      </c>
      <c r="C321" s="12">
        <v>0</v>
      </c>
      <c r="D321" s="13">
        <v>0</v>
      </c>
      <c r="E321" s="13">
        <v>0</v>
      </c>
      <c r="F321" s="14">
        <v>271.47800000000001</v>
      </c>
      <c r="G321" s="12">
        <v>0</v>
      </c>
      <c r="H321" s="13">
        <v>0</v>
      </c>
      <c r="I321" s="13">
        <v>0</v>
      </c>
      <c r="J321" s="14">
        <v>0</v>
      </c>
    </row>
    <row r="322" spans="1:10">
      <c r="B322" s="3">
        <v>5</v>
      </c>
      <c r="C322" s="12">
        <v>0</v>
      </c>
      <c r="D322" s="13">
        <v>153.15799999999999</v>
      </c>
      <c r="E322" s="13">
        <v>276.15800000000002</v>
      </c>
      <c r="F322" s="14">
        <v>810.70799999999997</v>
      </c>
      <c r="G322" s="12">
        <v>0</v>
      </c>
      <c r="H322" s="13">
        <v>0</v>
      </c>
      <c r="I322" s="13">
        <v>0</v>
      </c>
      <c r="J322" s="14">
        <v>270.23599999999999</v>
      </c>
    </row>
    <row r="323" spans="1:10">
      <c r="B323" s="3">
        <v>6</v>
      </c>
      <c r="C323" s="12">
        <v>96.376499999999993</v>
      </c>
      <c r="D323" s="13">
        <v>786.64599999999996</v>
      </c>
      <c r="E323" s="13">
        <v>0</v>
      </c>
      <c r="F323" s="14">
        <v>269.00599999999997</v>
      </c>
      <c r="G323" s="12">
        <v>0</v>
      </c>
      <c r="H323" s="13">
        <v>471.988</v>
      </c>
      <c r="I323" s="13">
        <v>0</v>
      </c>
      <c r="J323" s="14">
        <v>0</v>
      </c>
    </row>
    <row r="324" spans="1:10">
      <c r="B324" s="4">
        <v>7</v>
      </c>
      <c r="C324" s="15">
        <v>0</v>
      </c>
      <c r="D324" s="16">
        <v>970.40499999999997</v>
      </c>
      <c r="E324" s="16">
        <v>276.64299999999997</v>
      </c>
      <c r="F324" s="17">
        <v>267.786</v>
      </c>
      <c r="G324" s="15">
        <v>0</v>
      </c>
      <c r="H324" s="16">
        <v>485.20299999999997</v>
      </c>
      <c r="I324" s="16">
        <v>276.64299999999997</v>
      </c>
      <c r="J324" s="17">
        <v>0</v>
      </c>
    </row>
    <row r="327" spans="1:10">
      <c r="C327" s="79" t="s">
        <v>6</v>
      </c>
      <c r="D327" s="80"/>
      <c r="E327" s="80"/>
      <c r="F327" s="81"/>
      <c r="G327" s="79" t="s">
        <v>24</v>
      </c>
      <c r="H327" s="80"/>
      <c r="I327" s="80"/>
      <c r="J327" s="81"/>
    </row>
    <row r="328" spans="1:10">
      <c r="A328" s="1" t="s">
        <v>69</v>
      </c>
      <c r="C328" s="6" t="s">
        <v>2</v>
      </c>
      <c r="D328" s="7" t="s">
        <v>3</v>
      </c>
      <c r="E328" s="7" t="s">
        <v>4</v>
      </c>
      <c r="F328" s="8" t="s">
        <v>5</v>
      </c>
      <c r="G328" s="6" t="s">
        <v>2</v>
      </c>
      <c r="H328" s="7" t="s">
        <v>3</v>
      </c>
      <c r="I328" s="7" t="s">
        <v>4</v>
      </c>
      <c r="J328" s="8" t="s">
        <v>5</v>
      </c>
    </row>
    <row r="329" spans="1:10">
      <c r="A329" t="s">
        <v>1</v>
      </c>
      <c r="B329" s="5">
        <v>0</v>
      </c>
      <c r="C329" s="9">
        <v>291.726</v>
      </c>
      <c r="D329" s="10">
        <v>0</v>
      </c>
      <c r="E329" s="10">
        <v>0</v>
      </c>
      <c r="F329" s="11">
        <v>896.46799999999996</v>
      </c>
      <c r="G329" s="9">
        <v>194.48400000000001</v>
      </c>
      <c r="H329" s="10">
        <v>0</v>
      </c>
      <c r="I329" s="10">
        <v>0</v>
      </c>
      <c r="J329" s="11">
        <v>384.20100000000002</v>
      </c>
    </row>
    <row r="330" spans="1:10">
      <c r="B330" s="3">
        <v>1</v>
      </c>
      <c r="C330" s="12">
        <v>180.79499999999999</v>
      </c>
      <c r="D330" s="13">
        <v>0</v>
      </c>
      <c r="E330" s="13">
        <v>366.84399999999999</v>
      </c>
      <c r="F330" s="14">
        <v>768.78399999999999</v>
      </c>
      <c r="G330" s="12">
        <v>0</v>
      </c>
      <c r="H330" s="13">
        <v>0</v>
      </c>
      <c r="I330" s="13">
        <v>0</v>
      </c>
      <c r="J330" s="14">
        <v>128.131</v>
      </c>
    </row>
    <row r="331" spans="1:10">
      <c r="B331" s="3">
        <v>2</v>
      </c>
      <c r="C331" s="12">
        <v>168.66200000000001</v>
      </c>
      <c r="D331" s="13">
        <v>138.05699999999999</v>
      </c>
      <c r="E331" s="13">
        <v>0</v>
      </c>
      <c r="F331" s="14">
        <v>0</v>
      </c>
      <c r="G331" s="12">
        <v>84.330799999999996</v>
      </c>
      <c r="H331" s="13">
        <v>0</v>
      </c>
      <c r="I331" s="13">
        <v>0</v>
      </c>
      <c r="J331" s="14">
        <v>0</v>
      </c>
    </row>
    <row r="332" spans="1:10">
      <c r="B332" s="3">
        <v>3</v>
      </c>
      <c r="C332" s="12">
        <v>0</v>
      </c>
      <c r="D332" s="13">
        <v>0</v>
      </c>
      <c r="E332" s="13">
        <v>368.85300000000001</v>
      </c>
      <c r="F332" s="14">
        <v>769.55</v>
      </c>
      <c r="G332" s="12">
        <v>0</v>
      </c>
      <c r="H332" s="13">
        <v>0</v>
      </c>
      <c r="I332" s="13">
        <v>0</v>
      </c>
      <c r="J332" s="14">
        <v>256.517</v>
      </c>
    </row>
    <row r="333" spans="1:10">
      <c r="B333" s="3">
        <v>4</v>
      </c>
      <c r="C333" s="12">
        <v>0</v>
      </c>
      <c r="D333" s="13">
        <v>0</v>
      </c>
      <c r="E333" s="13">
        <v>369.86700000000002</v>
      </c>
      <c r="F333" s="14">
        <v>384.96600000000001</v>
      </c>
      <c r="G333" s="12">
        <v>0</v>
      </c>
      <c r="H333" s="13">
        <v>0</v>
      </c>
      <c r="I333" s="13">
        <v>0</v>
      </c>
      <c r="J333" s="14">
        <v>128.322</v>
      </c>
    </row>
    <row r="334" spans="1:10">
      <c r="B334" s="3">
        <v>5</v>
      </c>
      <c r="C334" s="12">
        <v>70.197900000000004</v>
      </c>
      <c r="D334" s="13">
        <v>71.401300000000006</v>
      </c>
      <c r="E334" s="13">
        <v>556.32899999999995</v>
      </c>
      <c r="F334" s="14">
        <v>256.77199999999999</v>
      </c>
      <c r="G334" s="12">
        <v>70.197900000000004</v>
      </c>
      <c r="H334" s="13">
        <v>0</v>
      </c>
      <c r="I334" s="13">
        <v>370.88600000000002</v>
      </c>
      <c r="J334" s="14">
        <v>256.77199999999999</v>
      </c>
    </row>
    <row r="335" spans="1:10">
      <c r="B335" s="3">
        <v>6</v>
      </c>
      <c r="C335" s="12">
        <v>132.96799999999999</v>
      </c>
      <c r="D335" s="13">
        <v>505.60199999999998</v>
      </c>
      <c r="E335" s="13">
        <v>557.86599999999999</v>
      </c>
      <c r="F335" s="14">
        <v>513.80100000000004</v>
      </c>
      <c r="G335" s="12">
        <v>0</v>
      </c>
      <c r="H335" s="13">
        <v>144.458</v>
      </c>
      <c r="I335" s="13">
        <v>557.86599999999999</v>
      </c>
      <c r="J335" s="14">
        <v>256.90100000000001</v>
      </c>
    </row>
    <row r="336" spans="1:10">
      <c r="B336" s="4">
        <v>7</v>
      </c>
      <c r="C336" s="15">
        <v>0</v>
      </c>
      <c r="D336" s="16">
        <v>730.75900000000001</v>
      </c>
      <c r="E336" s="16">
        <v>372.94099999999997</v>
      </c>
      <c r="F336" s="17">
        <v>385.54300000000001</v>
      </c>
      <c r="G336" s="15">
        <v>0</v>
      </c>
      <c r="H336" s="16">
        <v>292.30399999999997</v>
      </c>
      <c r="I336" s="16">
        <v>0</v>
      </c>
      <c r="J336" s="17">
        <v>0</v>
      </c>
    </row>
  </sheetData>
  <mergeCells count="6">
    <mergeCell ref="C303:F303"/>
    <mergeCell ref="G303:J303"/>
    <mergeCell ref="C315:F315"/>
    <mergeCell ref="G315:J315"/>
    <mergeCell ref="C327:F327"/>
    <mergeCell ref="G327:J32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86"/>
  <sheetViews>
    <sheetView topLeftCell="I1" workbookViewId="0">
      <selection activeCell="Q6" sqref="Q6"/>
    </sheetView>
  </sheetViews>
  <sheetFormatPr baseColWidth="10" defaultRowHeight="15"/>
  <cols>
    <col min="1" max="1" width="18" bestFit="1" customWidth="1"/>
    <col min="8" max="8" width="18" bestFit="1" customWidth="1"/>
    <col min="16" max="16" width="12.42578125" bestFit="1" customWidth="1"/>
  </cols>
  <sheetData>
    <row r="1" spans="1:18">
      <c r="C1" s="83" t="s">
        <v>6</v>
      </c>
      <c r="D1" s="84"/>
      <c r="E1" s="85" t="s">
        <v>29</v>
      </c>
      <c r="F1" s="84"/>
      <c r="J1" s="83" t="s">
        <v>6</v>
      </c>
      <c r="K1" s="84"/>
      <c r="L1" s="85" t="s">
        <v>29</v>
      </c>
      <c r="M1" s="84"/>
      <c r="Q1" s="38" t="s">
        <v>23</v>
      </c>
    </row>
    <row r="2" spans="1:18">
      <c r="A2" s="1" t="s">
        <v>0</v>
      </c>
      <c r="C2" s="51" t="s">
        <v>4</v>
      </c>
      <c r="D2" s="52" t="s">
        <v>5</v>
      </c>
      <c r="E2" s="53" t="s">
        <v>4</v>
      </c>
      <c r="F2" s="52" t="s">
        <v>5</v>
      </c>
      <c r="H2" s="1" t="s">
        <v>71</v>
      </c>
      <c r="J2" s="51" t="s">
        <v>4</v>
      </c>
      <c r="K2" s="52" t="s">
        <v>5</v>
      </c>
      <c r="L2" s="53" t="s">
        <v>4</v>
      </c>
      <c r="M2" s="52" t="s">
        <v>5</v>
      </c>
      <c r="O2" s="39" t="s">
        <v>80</v>
      </c>
      <c r="Q2" s="8" t="s">
        <v>76</v>
      </c>
    </row>
    <row r="3" spans="1:18">
      <c r="B3" s="5">
        <v>0</v>
      </c>
      <c r="C3" s="9">
        <v>5</v>
      </c>
      <c r="D3" s="11">
        <v>25</v>
      </c>
      <c r="E3" s="10">
        <v>1</v>
      </c>
      <c r="F3" s="11">
        <v>2</v>
      </c>
      <c r="H3" t="s">
        <v>70</v>
      </c>
      <c r="I3" s="5">
        <v>0</v>
      </c>
      <c r="J3" s="9">
        <f>SUM(C3,C39,C75,C111,C147,C183,C219,C255)</f>
        <v>59</v>
      </c>
      <c r="K3" s="11">
        <f t="shared" ref="K3:M10" si="0">SUM(D3,D39,D75,D111,D147,D183,D219,D255)</f>
        <v>238</v>
      </c>
      <c r="L3" s="10">
        <f t="shared" si="0"/>
        <v>4</v>
      </c>
      <c r="M3" s="11">
        <f t="shared" si="0"/>
        <v>9</v>
      </c>
      <c r="O3" s="40"/>
      <c r="P3" s="64" t="s">
        <v>81</v>
      </c>
      <c r="Q3" s="46">
        <f>L40/J40*100</f>
        <v>5.6000000000000005</v>
      </c>
    </row>
    <row r="4" spans="1:18">
      <c r="B4" s="3">
        <v>1</v>
      </c>
      <c r="C4" s="12">
        <v>6</v>
      </c>
      <c r="D4" s="14">
        <v>12</v>
      </c>
      <c r="E4" s="13">
        <v>1</v>
      </c>
      <c r="F4" s="14">
        <v>1</v>
      </c>
      <c r="I4" s="3">
        <v>1</v>
      </c>
      <c r="J4" s="12">
        <f t="shared" ref="J4:J10" si="1">SUM(C4,C40,C76,C112,C148,C184,C220,C256)</f>
        <v>55</v>
      </c>
      <c r="K4" s="14">
        <f t="shared" si="0"/>
        <v>117</v>
      </c>
      <c r="L4" s="13">
        <f t="shared" si="0"/>
        <v>4</v>
      </c>
      <c r="M4" s="14">
        <f t="shared" si="0"/>
        <v>6</v>
      </c>
      <c r="O4" s="40"/>
      <c r="P4" s="64" t="s">
        <v>82</v>
      </c>
      <c r="Q4" s="46">
        <f>L26/J26*100</f>
        <v>4.3360433604336039</v>
      </c>
    </row>
    <row r="5" spans="1:18">
      <c r="B5" s="3">
        <v>2</v>
      </c>
      <c r="C5" s="12">
        <v>7</v>
      </c>
      <c r="D5" s="14">
        <v>9</v>
      </c>
      <c r="E5" s="13">
        <v>2</v>
      </c>
      <c r="F5" s="14">
        <v>1</v>
      </c>
      <c r="I5" s="3">
        <v>2</v>
      </c>
      <c r="J5" s="12">
        <f t="shared" si="1"/>
        <v>57</v>
      </c>
      <c r="K5" s="14">
        <f t="shared" si="0"/>
        <v>113</v>
      </c>
      <c r="L5" s="13">
        <f t="shared" si="0"/>
        <v>6</v>
      </c>
      <c r="M5" s="14">
        <f t="shared" si="0"/>
        <v>4</v>
      </c>
      <c r="O5" s="40"/>
      <c r="P5" s="64" t="s">
        <v>83</v>
      </c>
      <c r="Q5" s="46">
        <f>L12/J12*100</f>
        <v>3.8283828382838281</v>
      </c>
    </row>
    <row r="6" spans="1:18">
      <c r="B6" s="3">
        <v>3</v>
      </c>
      <c r="C6" s="12">
        <v>7</v>
      </c>
      <c r="D6" s="14">
        <v>13</v>
      </c>
      <c r="E6" s="13">
        <v>2</v>
      </c>
      <c r="F6" s="14">
        <v>2</v>
      </c>
      <c r="I6" s="3">
        <v>3</v>
      </c>
      <c r="J6" s="12">
        <f t="shared" si="1"/>
        <v>49</v>
      </c>
      <c r="K6" s="14">
        <f t="shared" si="0"/>
        <v>117</v>
      </c>
      <c r="L6" s="13">
        <f t="shared" si="0"/>
        <v>2</v>
      </c>
      <c r="M6" s="14">
        <f t="shared" si="0"/>
        <v>3</v>
      </c>
      <c r="O6" s="40"/>
      <c r="P6" s="64" t="s">
        <v>84</v>
      </c>
      <c r="Q6" s="46">
        <f>AVERAGE(Q3:Q5)</f>
        <v>4.5881420662391443</v>
      </c>
    </row>
    <row r="7" spans="1:18">
      <c r="B7" s="3">
        <v>4</v>
      </c>
      <c r="C7" s="12">
        <v>5</v>
      </c>
      <c r="D7" s="14">
        <v>8</v>
      </c>
      <c r="E7" s="13">
        <v>2</v>
      </c>
      <c r="F7" s="14">
        <v>2</v>
      </c>
      <c r="I7" s="3">
        <v>4</v>
      </c>
      <c r="J7" s="12">
        <f t="shared" si="1"/>
        <v>50</v>
      </c>
      <c r="K7" s="14">
        <f t="shared" si="0"/>
        <v>113</v>
      </c>
      <c r="L7" s="13">
        <f t="shared" si="0"/>
        <v>3</v>
      </c>
      <c r="M7" s="14">
        <f t="shared" si="0"/>
        <v>5</v>
      </c>
      <c r="O7" s="13"/>
      <c r="P7" s="18"/>
      <c r="Q7" s="13"/>
      <c r="R7" s="18"/>
    </row>
    <row r="8" spans="1:18">
      <c r="B8" s="3">
        <v>5</v>
      </c>
      <c r="C8" s="12">
        <v>4</v>
      </c>
      <c r="D8" s="14">
        <v>7</v>
      </c>
      <c r="E8" s="13">
        <v>0</v>
      </c>
      <c r="F8" s="14">
        <v>0</v>
      </c>
      <c r="I8" s="3">
        <v>5</v>
      </c>
      <c r="J8" s="12">
        <f t="shared" si="1"/>
        <v>49</v>
      </c>
      <c r="K8" s="14">
        <f t="shared" si="0"/>
        <v>102</v>
      </c>
      <c r="L8" s="13">
        <f t="shared" si="0"/>
        <v>0</v>
      </c>
      <c r="M8" s="14">
        <f t="shared" si="0"/>
        <v>3</v>
      </c>
      <c r="O8" s="13"/>
      <c r="P8" s="18"/>
      <c r="Q8" s="13"/>
      <c r="R8" s="18"/>
    </row>
    <row r="9" spans="1:18">
      <c r="B9" s="3">
        <v>6</v>
      </c>
      <c r="C9" s="12">
        <v>5</v>
      </c>
      <c r="D9" s="14">
        <v>9</v>
      </c>
      <c r="E9" s="13">
        <v>1</v>
      </c>
      <c r="F9" s="14">
        <v>0</v>
      </c>
      <c r="I9" s="3">
        <v>6</v>
      </c>
      <c r="J9" s="12">
        <f t="shared" si="1"/>
        <v>46</v>
      </c>
      <c r="K9" s="14">
        <f t="shared" si="0"/>
        <v>120</v>
      </c>
      <c r="L9" s="13">
        <f t="shared" si="0"/>
        <v>3</v>
      </c>
      <c r="M9" s="14">
        <f t="shared" si="0"/>
        <v>2</v>
      </c>
      <c r="O9" s="13"/>
      <c r="P9" s="18"/>
      <c r="Q9" s="13"/>
      <c r="R9" s="18"/>
    </row>
    <row r="10" spans="1:18">
      <c r="B10" s="4">
        <v>7</v>
      </c>
      <c r="C10" s="15">
        <v>11</v>
      </c>
      <c r="D10" s="17">
        <v>9</v>
      </c>
      <c r="E10" s="16">
        <v>0</v>
      </c>
      <c r="F10" s="17">
        <v>1</v>
      </c>
      <c r="I10" s="4">
        <v>7</v>
      </c>
      <c r="J10" s="15">
        <f t="shared" si="1"/>
        <v>101</v>
      </c>
      <c r="K10" s="17">
        <f t="shared" si="0"/>
        <v>129</v>
      </c>
      <c r="L10" s="16">
        <f t="shared" si="0"/>
        <v>0</v>
      </c>
      <c r="M10" s="17">
        <f t="shared" si="0"/>
        <v>4</v>
      </c>
      <c r="O10" s="13"/>
      <c r="P10" s="18"/>
      <c r="Q10" s="13"/>
      <c r="R10" s="18"/>
    </row>
    <row r="11" spans="1:18">
      <c r="J11" s="44">
        <f t="shared" ref="J11:M11" si="2">SUM(J3:J10)</f>
        <v>466</v>
      </c>
      <c r="K11" s="44">
        <f t="shared" si="2"/>
        <v>1049</v>
      </c>
      <c r="L11" s="44">
        <f t="shared" si="2"/>
        <v>22</v>
      </c>
      <c r="M11" s="45">
        <f t="shared" si="2"/>
        <v>36</v>
      </c>
      <c r="O11" s="13"/>
      <c r="P11" s="18"/>
      <c r="Q11" s="18"/>
      <c r="R11" s="18"/>
    </row>
    <row r="12" spans="1:18">
      <c r="J12" s="42">
        <f>J11+K11</f>
        <v>1515</v>
      </c>
      <c r="L12" s="42">
        <f>L11+M11</f>
        <v>58</v>
      </c>
      <c r="O12" s="13"/>
      <c r="P12" s="18"/>
      <c r="Q12" s="18"/>
      <c r="R12" s="18"/>
    </row>
    <row r="13" spans="1:18">
      <c r="C13" s="83" t="s">
        <v>6</v>
      </c>
      <c r="D13" s="84"/>
      <c r="E13" s="85" t="s">
        <v>29</v>
      </c>
      <c r="F13" s="84"/>
      <c r="O13" s="49"/>
      <c r="P13" s="18"/>
      <c r="Q13" s="19"/>
      <c r="R13" s="18"/>
    </row>
    <row r="14" spans="1:18">
      <c r="A14" s="1" t="s">
        <v>8</v>
      </c>
      <c r="C14" s="51" t="s">
        <v>4</v>
      </c>
      <c r="D14" s="52" t="s">
        <v>5</v>
      </c>
      <c r="E14" s="53" t="s">
        <v>4</v>
      </c>
      <c r="F14" s="52" t="s">
        <v>5</v>
      </c>
      <c r="O14" s="49"/>
      <c r="P14" s="18"/>
      <c r="Q14" s="2"/>
      <c r="R14" s="18"/>
    </row>
    <row r="15" spans="1:18">
      <c r="B15" s="5">
        <v>0</v>
      </c>
      <c r="C15" s="9">
        <v>0</v>
      </c>
      <c r="D15" s="11">
        <v>9</v>
      </c>
      <c r="E15" s="10">
        <v>0</v>
      </c>
      <c r="F15" s="11">
        <v>1</v>
      </c>
      <c r="J15" s="83" t="s">
        <v>6</v>
      </c>
      <c r="K15" s="84"/>
      <c r="L15" s="85" t="s">
        <v>29</v>
      </c>
      <c r="M15" s="84"/>
      <c r="O15" s="13"/>
      <c r="P15" s="18"/>
      <c r="Q15" s="13"/>
      <c r="R15" s="18"/>
    </row>
    <row r="16" spans="1:18">
      <c r="B16" s="3">
        <v>1</v>
      </c>
      <c r="C16" s="12">
        <v>0</v>
      </c>
      <c r="D16" s="14">
        <v>2</v>
      </c>
      <c r="E16" s="13">
        <v>0</v>
      </c>
      <c r="F16" s="14">
        <v>0</v>
      </c>
      <c r="H16" s="1" t="s">
        <v>72</v>
      </c>
      <c r="J16" s="51" t="s">
        <v>4</v>
      </c>
      <c r="K16" s="52" t="s">
        <v>5</v>
      </c>
      <c r="L16" s="53" t="s">
        <v>4</v>
      </c>
      <c r="M16" s="52" t="s">
        <v>5</v>
      </c>
      <c r="O16" s="13"/>
      <c r="P16" s="18"/>
      <c r="Q16" s="13"/>
      <c r="R16" s="18"/>
    </row>
    <row r="17" spans="1:18">
      <c r="B17" s="3">
        <v>2</v>
      </c>
      <c r="C17" s="12">
        <v>4</v>
      </c>
      <c r="D17" s="14">
        <v>5</v>
      </c>
      <c r="E17" s="13">
        <v>0</v>
      </c>
      <c r="F17" s="14">
        <v>1</v>
      </c>
      <c r="H17" t="s">
        <v>70</v>
      </c>
      <c r="I17" s="5">
        <v>0</v>
      </c>
      <c r="J17" s="9">
        <f>SUM(C15,C51,C87,C123,C159,C195,C231,C267)</f>
        <v>22</v>
      </c>
      <c r="K17" s="11">
        <f t="shared" ref="K17:M24" si="3">SUM(D15,D51,D87,D123,D159,D195,D231,D267)</f>
        <v>74</v>
      </c>
      <c r="L17" s="10">
        <f t="shared" si="3"/>
        <v>2</v>
      </c>
      <c r="M17" s="11">
        <f t="shared" si="3"/>
        <v>2</v>
      </c>
      <c r="O17" s="13"/>
      <c r="P17" s="18"/>
      <c r="Q17" s="13"/>
      <c r="R17" s="18"/>
    </row>
    <row r="18" spans="1:18">
      <c r="B18" s="3">
        <v>3</v>
      </c>
      <c r="C18" s="12">
        <v>1</v>
      </c>
      <c r="D18" s="14">
        <v>3</v>
      </c>
      <c r="E18" s="13">
        <v>0</v>
      </c>
      <c r="F18" s="14">
        <v>1</v>
      </c>
      <c r="I18" s="3">
        <v>1</v>
      </c>
      <c r="J18" s="12">
        <f t="shared" ref="J18:J24" si="4">SUM(C16,C52,C88,C124,C160,C196,C232,C268)</f>
        <v>15</v>
      </c>
      <c r="K18" s="14">
        <f t="shared" si="3"/>
        <v>37</v>
      </c>
      <c r="L18" s="13">
        <f t="shared" si="3"/>
        <v>3</v>
      </c>
      <c r="M18" s="14">
        <f t="shared" si="3"/>
        <v>0</v>
      </c>
      <c r="O18" s="13"/>
      <c r="P18" s="18"/>
      <c r="Q18" s="13"/>
      <c r="R18" s="18"/>
    </row>
    <row r="19" spans="1:18">
      <c r="B19" s="3">
        <v>4</v>
      </c>
      <c r="C19" s="12">
        <v>1</v>
      </c>
      <c r="D19" s="14">
        <v>1</v>
      </c>
      <c r="E19" s="13">
        <v>0</v>
      </c>
      <c r="F19" s="14">
        <v>0</v>
      </c>
      <c r="I19" s="3">
        <v>2</v>
      </c>
      <c r="J19" s="12">
        <f t="shared" si="4"/>
        <v>14</v>
      </c>
      <c r="K19" s="14">
        <f t="shared" si="3"/>
        <v>29</v>
      </c>
      <c r="L19" s="13">
        <f t="shared" si="3"/>
        <v>0</v>
      </c>
      <c r="M19" s="14">
        <f t="shared" si="3"/>
        <v>2</v>
      </c>
      <c r="O19" s="13"/>
      <c r="P19" s="18"/>
      <c r="Q19" s="13"/>
      <c r="R19" s="18"/>
    </row>
    <row r="20" spans="1:18">
      <c r="B20" s="3">
        <v>5</v>
      </c>
      <c r="C20" s="12">
        <v>1</v>
      </c>
      <c r="D20" s="14">
        <v>3</v>
      </c>
      <c r="E20" s="13">
        <v>0</v>
      </c>
      <c r="F20" s="14">
        <v>0</v>
      </c>
      <c r="I20" s="3">
        <v>3</v>
      </c>
      <c r="J20" s="12">
        <f t="shared" si="4"/>
        <v>7</v>
      </c>
      <c r="K20" s="14">
        <f t="shared" si="3"/>
        <v>17</v>
      </c>
      <c r="L20" s="13">
        <f t="shared" si="3"/>
        <v>0</v>
      </c>
      <c r="M20" s="14">
        <f t="shared" si="3"/>
        <v>2</v>
      </c>
      <c r="O20" s="13"/>
      <c r="P20" s="18"/>
      <c r="Q20" s="13"/>
      <c r="R20" s="18"/>
    </row>
    <row r="21" spans="1:18">
      <c r="B21" s="3">
        <v>6</v>
      </c>
      <c r="C21" s="12">
        <v>2</v>
      </c>
      <c r="D21" s="14">
        <v>2</v>
      </c>
      <c r="E21" s="13">
        <v>0</v>
      </c>
      <c r="F21" s="14">
        <v>0</v>
      </c>
      <c r="I21" s="3">
        <v>4</v>
      </c>
      <c r="J21" s="12">
        <f t="shared" si="4"/>
        <v>13</v>
      </c>
      <c r="K21" s="14">
        <f t="shared" si="3"/>
        <v>19</v>
      </c>
      <c r="L21" s="13">
        <f t="shared" si="3"/>
        <v>1</v>
      </c>
      <c r="M21" s="14">
        <f t="shared" si="3"/>
        <v>0</v>
      </c>
      <c r="O21" s="13"/>
      <c r="P21" s="18"/>
      <c r="Q21" s="13"/>
      <c r="R21" s="18"/>
    </row>
    <row r="22" spans="1:18">
      <c r="B22" s="4">
        <v>7</v>
      </c>
      <c r="C22" s="15">
        <v>6</v>
      </c>
      <c r="D22" s="17">
        <v>1</v>
      </c>
      <c r="E22" s="16">
        <v>0</v>
      </c>
      <c r="F22" s="17">
        <v>0</v>
      </c>
      <c r="I22" s="3">
        <v>5</v>
      </c>
      <c r="J22" s="12">
        <f t="shared" si="4"/>
        <v>9</v>
      </c>
      <c r="K22" s="14">
        <f t="shared" si="3"/>
        <v>27</v>
      </c>
      <c r="L22" s="13">
        <f t="shared" si="3"/>
        <v>1</v>
      </c>
      <c r="M22" s="14">
        <f t="shared" si="3"/>
        <v>1</v>
      </c>
      <c r="O22" s="13"/>
      <c r="P22" s="18"/>
      <c r="Q22" s="13"/>
      <c r="R22" s="18"/>
    </row>
    <row r="23" spans="1:18">
      <c r="I23" s="3">
        <v>6</v>
      </c>
      <c r="J23" s="12">
        <f t="shared" si="4"/>
        <v>14</v>
      </c>
      <c r="K23" s="14">
        <f t="shared" si="3"/>
        <v>20</v>
      </c>
      <c r="L23" s="13">
        <f t="shared" si="3"/>
        <v>0</v>
      </c>
      <c r="M23" s="14">
        <f t="shared" si="3"/>
        <v>0</v>
      </c>
      <c r="O23" s="13"/>
      <c r="P23" s="18"/>
      <c r="Q23" s="18"/>
      <c r="R23" s="18"/>
    </row>
    <row r="24" spans="1:18">
      <c r="I24" s="4">
        <v>7</v>
      </c>
      <c r="J24" s="15">
        <f t="shared" si="4"/>
        <v>35</v>
      </c>
      <c r="K24" s="17">
        <f t="shared" si="3"/>
        <v>17</v>
      </c>
      <c r="L24" s="16">
        <f t="shared" si="3"/>
        <v>1</v>
      </c>
      <c r="M24" s="17">
        <f t="shared" si="3"/>
        <v>1</v>
      </c>
      <c r="O24" s="13"/>
      <c r="P24" s="18"/>
      <c r="Q24" s="18"/>
      <c r="R24" s="18"/>
    </row>
    <row r="25" spans="1:18">
      <c r="C25" s="83" t="s">
        <v>6</v>
      </c>
      <c r="D25" s="84"/>
      <c r="E25" s="85" t="s">
        <v>29</v>
      </c>
      <c r="F25" s="84"/>
      <c r="J25" s="44">
        <f t="shared" ref="J25:M25" si="5">SUM(J17:J24)</f>
        <v>129</v>
      </c>
      <c r="K25" s="44">
        <f t="shared" si="5"/>
        <v>240</v>
      </c>
      <c r="L25" s="44">
        <f t="shared" si="5"/>
        <v>8</v>
      </c>
      <c r="M25" s="45">
        <f t="shared" si="5"/>
        <v>8</v>
      </c>
      <c r="O25" s="49"/>
      <c r="P25" s="18"/>
      <c r="Q25" s="19"/>
      <c r="R25" s="18"/>
    </row>
    <row r="26" spans="1:18">
      <c r="A26" s="1" t="s">
        <v>9</v>
      </c>
      <c r="C26" s="51" t="s">
        <v>4</v>
      </c>
      <c r="D26" s="52" t="s">
        <v>5</v>
      </c>
      <c r="E26" s="53" t="s">
        <v>4</v>
      </c>
      <c r="F26" s="52" t="s">
        <v>5</v>
      </c>
      <c r="J26" s="42">
        <f>J25+K25</f>
        <v>369</v>
      </c>
      <c r="L26" s="42">
        <f>L25+M25</f>
        <v>16</v>
      </c>
      <c r="O26" s="49"/>
      <c r="P26" s="18"/>
      <c r="Q26" s="2"/>
      <c r="R26" s="18"/>
    </row>
    <row r="27" spans="1:18">
      <c r="B27" s="5">
        <v>0</v>
      </c>
      <c r="C27" s="9">
        <v>5</v>
      </c>
      <c r="D27" s="11">
        <v>7</v>
      </c>
      <c r="E27" s="10">
        <v>0</v>
      </c>
      <c r="F27" s="11">
        <v>1</v>
      </c>
      <c r="O27" s="13"/>
      <c r="P27" s="18"/>
      <c r="Q27" s="13"/>
      <c r="R27" s="18"/>
    </row>
    <row r="28" spans="1:18">
      <c r="B28" s="3">
        <v>1</v>
      </c>
      <c r="C28" s="12">
        <v>5</v>
      </c>
      <c r="D28" s="14">
        <v>7</v>
      </c>
      <c r="E28" s="13">
        <v>0</v>
      </c>
      <c r="F28" s="14">
        <v>3</v>
      </c>
      <c r="H28" s="1" t="s">
        <v>73</v>
      </c>
      <c r="O28" s="13"/>
      <c r="P28" s="18"/>
      <c r="Q28" s="13"/>
      <c r="R28" s="18"/>
    </row>
    <row r="29" spans="1:18">
      <c r="B29" s="3">
        <v>2</v>
      </c>
      <c r="C29" s="12">
        <v>3</v>
      </c>
      <c r="D29" s="14">
        <v>6</v>
      </c>
      <c r="E29" s="13">
        <v>1</v>
      </c>
      <c r="F29" s="14">
        <v>0</v>
      </c>
      <c r="H29" t="s">
        <v>70</v>
      </c>
      <c r="J29" s="83" t="s">
        <v>6</v>
      </c>
      <c r="K29" s="84"/>
      <c r="L29" s="85" t="s">
        <v>29</v>
      </c>
      <c r="M29" s="84"/>
      <c r="O29" s="13"/>
      <c r="P29" s="18"/>
      <c r="Q29" s="13"/>
      <c r="R29" s="18"/>
    </row>
    <row r="30" spans="1:18">
      <c r="B30" s="3">
        <v>3</v>
      </c>
      <c r="C30" s="12">
        <v>5</v>
      </c>
      <c r="D30" s="14">
        <v>4</v>
      </c>
      <c r="E30" s="13">
        <v>0</v>
      </c>
      <c r="F30" s="14">
        <v>0</v>
      </c>
      <c r="J30" s="51" t="s">
        <v>4</v>
      </c>
      <c r="K30" s="52" t="s">
        <v>5</v>
      </c>
      <c r="L30" s="53" t="s">
        <v>4</v>
      </c>
      <c r="M30" s="52" t="s">
        <v>5</v>
      </c>
      <c r="O30" s="13"/>
      <c r="P30" s="18"/>
      <c r="Q30" s="13"/>
      <c r="R30" s="18"/>
    </row>
    <row r="31" spans="1:18">
      <c r="B31" s="3">
        <v>4</v>
      </c>
      <c r="C31" s="12">
        <v>2</v>
      </c>
      <c r="D31" s="14">
        <v>3</v>
      </c>
      <c r="E31" s="13">
        <v>0</v>
      </c>
      <c r="F31" s="14">
        <v>0</v>
      </c>
      <c r="I31" s="5">
        <v>0</v>
      </c>
      <c r="J31" s="9">
        <f>SUM(C27,C63,C99,C135,C171,C207,C243,C279)</f>
        <v>22</v>
      </c>
      <c r="K31" s="11">
        <f t="shared" ref="K31:M38" si="6">SUM(D27,D63,D99,D135,D171,D207,D243,D279)</f>
        <v>62</v>
      </c>
      <c r="L31" s="10">
        <f t="shared" si="6"/>
        <v>1</v>
      </c>
      <c r="M31" s="11">
        <f t="shared" si="6"/>
        <v>2</v>
      </c>
      <c r="O31" s="13"/>
      <c r="P31" s="18"/>
      <c r="Q31" s="13"/>
      <c r="R31" s="18"/>
    </row>
    <row r="32" spans="1:18">
      <c r="B32" s="3">
        <v>5</v>
      </c>
      <c r="C32" s="12">
        <v>2</v>
      </c>
      <c r="D32" s="14">
        <v>3</v>
      </c>
      <c r="E32" s="13">
        <v>0</v>
      </c>
      <c r="F32" s="14">
        <v>1</v>
      </c>
      <c r="I32" s="3">
        <v>1</v>
      </c>
      <c r="J32" s="12">
        <f t="shared" ref="J32:J38" si="7">SUM(C28,C64,C100,C136,C172,C208,C244,C280)</f>
        <v>25</v>
      </c>
      <c r="K32" s="14">
        <f t="shared" si="6"/>
        <v>34</v>
      </c>
      <c r="L32" s="13">
        <f t="shared" si="6"/>
        <v>3</v>
      </c>
      <c r="M32" s="14">
        <f t="shared" si="6"/>
        <v>4</v>
      </c>
      <c r="O32" s="13"/>
      <c r="P32" s="18"/>
      <c r="Q32" s="13"/>
      <c r="R32" s="18"/>
    </row>
    <row r="33" spans="1:18">
      <c r="B33" s="3">
        <v>6</v>
      </c>
      <c r="C33" s="12">
        <v>1</v>
      </c>
      <c r="D33" s="14">
        <v>2</v>
      </c>
      <c r="E33" s="13">
        <v>0</v>
      </c>
      <c r="F33" s="14">
        <v>0</v>
      </c>
      <c r="I33" s="3">
        <v>2</v>
      </c>
      <c r="J33" s="12">
        <f t="shared" si="7"/>
        <v>12</v>
      </c>
      <c r="K33" s="14">
        <f t="shared" si="6"/>
        <v>25</v>
      </c>
      <c r="L33" s="13">
        <f t="shared" si="6"/>
        <v>2</v>
      </c>
      <c r="M33" s="14">
        <f t="shared" si="6"/>
        <v>2</v>
      </c>
      <c r="O33" s="13"/>
      <c r="P33" s="18"/>
      <c r="Q33" s="13"/>
      <c r="R33" s="18"/>
    </row>
    <row r="34" spans="1:18">
      <c r="B34" s="4">
        <v>7</v>
      </c>
      <c r="C34" s="15">
        <v>0</v>
      </c>
      <c r="D34" s="17">
        <v>3</v>
      </c>
      <c r="E34" s="16">
        <v>0</v>
      </c>
      <c r="F34" s="17">
        <v>0</v>
      </c>
      <c r="I34" s="3">
        <v>3</v>
      </c>
      <c r="J34" s="12">
        <f t="shared" si="7"/>
        <v>15</v>
      </c>
      <c r="K34" s="14">
        <f t="shared" si="6"/>
        <v>27</v>
      </c>
      <c r="L34" s="13">
        <f t="shared" si="6"/>
        <v>1</v>
      </c>
      <c r="M34" s="14">
        <f t="shared" si="6"/>
        <v>0</v>
      </c>
      <c r="O34" s="13"/>
      <c r="P34" s="18"/>
      <c r="Q34" s="13"/>
      <c r="R34" s="18"/>
    </row>
    <row r="35" spans="1:18">
      <c r="I35" s="3">
        <v>4</v>
      </c>
      <c r="J35" s="12">
        <f t="shared" si="7"/>
        <v>13</v>
      </c>
      <c r="K35" s="14">
        <f t="shared" si="6"/>
        <v>19</v>
      </c>
      <c r="L35" s="13">
        <f t="shared" si="6"/>
        <v>1</v>
      </c>
      <c r="M35" s="14">
        <f t="shared" si="6"/>
        <v>1</v>
      </c>
      <c r="O35" s="13"/>
      <c r="P35" s="18"/>
      <c r="Q35" s="18"/>
      <c r="R35" s="18"/>
    </row>
    <row r="36" spans="1:18">
      <c r="I36" s="3">
        <v>5</v>
      </c>
      <c r="J36" s="12">
        <f t="shared" si="7"/>
        <v>23</v>
      </c>
      <c r="K36" s="14">
        <f t="shared" si="6"/>
        <v>23</v>
      </c>
      <c r="L36" s="13">
        <f t="shared" si="6"/>
        <v>1</v>
      </c>
      <c r="M36" s="14">
        <f t="shared" si="6"/>
        <v>2</v>
      </c>
      <c r="O36" s="13"/>
      <c r="P36" s="18"/>
      <c r="Q36" s="18"/>
      <c r="R36" s="18"/>
    </row>
    <row r="37" spans="1:18">
      <c r="C37" s="83" t="s">
        <v>6</v>
      </c>
      <c r="D37" s="84"/>
      <c r="E37" s="85" t="s">
        <v>29</v>
      </c>
      <c r="F37" s="84"/>
      <c r="I37" s="3">
        <v>6</v>
      </c>
      <c r="J37" s="12">
        <f t="shared" si="7"/>
        <v>20</v>
      </c>
      <c r="K37" s="14">
        <f t="shared" si="6"/>
        <v>13</v>
      </c>
      <c r="L37" s="13">
        <f t="shared" si="6"/>
        <v>0</v>
      </c>
      <c r="M37" s="14">
        <f t="shared" si="6"/>
        <v>1</v>
      </c>
      <c r="O37" s="49"/>
      <c r="P37" s="18"/>
      <c r="Q37" s="19"/>
      <c r="R37" s="18"/>
    </row>
    <row r="38" spans="1:18">
      <c r="A38" s="1" t="s">
        <v>10</v>
      </c>
      <c r="C38" s="51" t="s">
        <v>4</v>
      </c>
      <c r="D38" s="52" t="s">
        <v>5</v>
      </c>
      <c r="E38" s="53" t="s">
        <v>4</v>
      </c>
      <c r="F38" s="52" t="s">
        <v>5</v>
      </c>
      <c r="I38" s="4">
        <v>7</v>
      </c>
      <c r="J38" s="15">
        <f t="shared" si="7"/>
        <v>22</v>
      </c>
      <c r="K38" s="17">
        <f t="shared" si="6"/>
        <v>20</v>
      </c>
      <c r="L38" s="16">
        <f t="shared" si="6"/>
        <v>0</v>
      </c>
      <c r="M38" s="17">
        <f t="shared" si="6"/>
        <v>0</v>
      </c>
      <c r="O38" s="50"/>
      <c r="P38" s="18"/>
      <c r="Q38" s="2"/>
      <c r="R38" s="18"/>
    </row>
    <row r="39" spans="1:18">
      <c r="B39" s="5">
        <v>0</v>
      </c>
      <c r="C39" s="9">
        <v>12</v>
      </c>
      <c r="D39" s="11">
        <v>25</v>
      </c>
      <c r="E39" s="10">
        <v>1</v>
      </c>
      <c r="F39" s="11">
        <v>2</v>
      </c>
      <c r="J39" s="43">
        <f t="shared" ref="J39:M39" si="8">SUM(J31:J38)</f>
        <v>152</v>
      </c>
      <c r="K39" s="45">
        <f t="shared" si="8"/>
        <v>223</v>
      </c>
      <c r="L39" s="44">
        <f t="shared" si="8"/>
        <v>9</v>
      </c>
      <c r="M39" s="45">
        <f t="shared" si="8"/>
        <v>12</v>
      </c>
      <c r="O39" s="18"/>
      <c r="P39" s="18"/>
      <c r="Q39" s="13"/>
      <c r="R39" s="18"/>
    </row>
    <row r="40" spans="1:18">
      <c r="B40" s="3">
        <v>1</v>
      </c>
      <c r="C40" s="12">
        <v>16</v>
      </c>
      <c r="D40" s="14">
        <v>26</v>
      </c>
      <c r="E40" s="13">
        <v>1</v>
      </c>
      <c r="F40" s="14">
        <v>2</v>
      </c>
      <c r="H40" s="1" t="s">
        <v>74</v>
      </c>
      <c r="J40" s="42">
        <f>J39+K39</f>
        <v>375</v>
      </c>
      <c r="L40" s="42">
        <f>L39+M39</f>
        <v>21</v>
      </c>
      <c r="O40" s="18"/>
      <c r="P40" s="18"/>
      <c r="Q40" s="13"/>
      <c r="R40" s="18"/>
    </row>
    <row r="41" spans="1:18">
      <c r="B41" s="3">
        <v>2</v>
      </c>
      <c r="C41" s="12">
        <v>14</v>
      </c>
      <c r="D41" s="14">
        <v>30</v>
      </c>
      <c r="E41" s="13">
        <v>0</v>
      </c>
      <c r="F41" s="14">
        <v>1</v>
      </c>
      <c r="H41" t="s">
        <v>70</v>
      </c>
      <c r="O41" s="18"/>
      <c r="P41" s="18"/>
      <c r="Q41" s="13"/>
      <c r="R41" s="18"/>
    </row>
    <row r="42" spans="1:18">
      <c r="B42" s="3">
        <v>3</v>
      </c>
      <c r="C42" s="12">
        <v>6</v>
      </c>
      <c r="D42" s="14">
        <v>38</v>
      </c>
      <c r="E42" s="13">
        <v>0</v>
      </c>
      <c r="F42" s="14">
        <v>0</v>
      </c>
      <c r="O42" s="18"/>
      <c r="P42" s="18"/>
      <c r="Q42" s="13"/>
      <c r="R42" s="18"/>
    </row>
    <row r="43" spans="1:18">
      <c r="B43" s="3">
        <v>4</v>
      </c>
      <c r="C43" s="12">
        <v>16</v>
      </c>
      <c r="D43" s="14">
        <v>38</v>
      </c>
      <c r="E43" s="13">
        <v>0</v>
      </c>
      <c r="F43" s="14">
        <v>1</v>
      </c>
      <c r="J43" s="79" t="s">
        <v>6</v>
      </c>
      <c r="K43" s="81"/>
      <c r="L43" s="80" t="s">
        <v>29</v>
      </c>
      <c r="M43" s="81"/>
      <c r="O43" s="18"/>
      <c r="P43" s="18"/>
      <c r="Q43" s="13"/>
      <c r="R43" s="18"/>
    </row>
    <row r="44" spans="1:18">
      <c r="B44" s="3">
        <v>5</v>
      </c>
      <c r="C44" s="12">
        <v>13</v>
      </c>
      <c r="D44" s="14">
        <v>38</v>
      </c>
      <c r="E44" s="13">
        <v>0</v>
      </c>
      <c r="F44" s="14">
        <v>0</v>
      </c>
      <c r="J44" s="6" t="s">
        <v>4</v>
      </c>
      <c r="K44" s="8" t="s">
        <v>5</v>
      </c>
      <c r="L44" s="7" t="s">
        <v>4</v>
      </c>
      <c r="M44" s="8" t="s">
        <v>5</v>
      </c>
      <c r="O44" s="18"/>
      <c r="P44" s="18"/>
      <c r="Q44" s="13"/>
      <c r="R44" s="18"/>
    </row>
    <row r="45" spans="1:18">
      <c r="B45" s="3">
        <v>6</v>
      </c>
      <c r="C45" s="12">
        <v>8</v>
      </c>
      <c r="D45" s="14">
        <v>51</v>
      </c>
      <c r="E45" s="13">
        <v>0</v>
      </c>
      <c r="F45" s="14">
        <v>1</v>
      </c>
      <c r="I45" s="5">
        <v>0</v>
      </c>
      <c r="J45" s="9">
        <f t="shared" ref="J45:M52" si="9">SUM(J3,J17,J31)</f>
        <v>103</v>
      </c>
      <c r="K45" s="11">
        <f t="shared" si="9"/>
        <v>374</v>
      </c>
      <c r="L45" s="10">
        <f t="shared" si="9"/>
        <v>7</v>
      </c>
      <c r="M45" s="11">
        <f t="shared" si="9"/>
        <v>13</v>
      </c>
      <c r="O45" s="18"/>
      <c r="P45" s="18"/>
      <c r="Q45" s="13"/>
      <c r="R45" s="18"/>
    </row>
    <row r="46" spans="1:18">
      <c r="B46" s="4">
        <v>7</v>
      </c>
      <c r="C46" s="15">
        <v>21</v>
      </c>
      <c r="D46" s="17">
        <v>57</v>
      </c>
      <c r="E46" s="16">
        <v>0</v>
      </c>
      <c r="F46" s="17">
        <v>0</v>
      </c>
      <c r="I46" s="3">
        <v>1</v>
      </c>
      <c r="J46" s="12">
        <f t="shared" si="9"/>
        <v>95</v>
      </c>
      <c r="K46" s="14">
        <f t="shared" si="9"/>
        <v>188</v>
      </c>
      <c r="L46" s="13">
        <f t="shared" si="9"/>
        <v>10</v>
      </c>
      <c r="M46" s="14">
        <f t="shared" si="9"/>
        <v>10</v>
      </c>
      <c r="O46" s="18"/>
      <c r="P46" s="18"/>
      <c r="Q46" s="13"/>
      <c r="R46" s="18"/>
    </row>
    <row r="47" spans="1:18">
      <c r="I47" s="3">
        <v>2</v>
      </c>
      <c r="J47" s="12">
        <f t="shared" si="9"/>
        <v>83</v>
      </c>
      <c r="K47" s="14">
        <f t="shared" si="9"/>
        <v>167</v>
      </c>
      <c r="L47" s="13">
        <f t="shared" si="9"/>
        <v>8</v>
      </c>
      <c r="M47" s="14">
        <f t="shared" si="9"/>
        <v>8</v>
      </c>
      <c r="O47" s="18"/>
      <c r="P47" s="18"/>
      <c r="Q47" s="18"/>
      <c r="R47" s="18"/>
    </row>
    <row r="48" spans="1:18">
      <c r="I48" s="3">
        <v>3</v>
      </c>
      <c r="J48" s="12">
        <f t="shared" si="9"/>
        <v>71</v>
      </c>
      <c r="K48" s="14">
        <f t="shared" si="9"/>
        <v>161</v>
      </c>
      <c r="L48" s="13">
        <f t="shared" si="9"/>
        <v>3</v>
      </c>
      <c r="M48" s="14">
        <f t="shared" si="9"/>
        <v>5</v>
      </c>
      <c r="O48" s="18"/>
      <c r="P48" s="18"/>
      <c r="Q48" s="18"/>
      <c r="R48" s="18"/>
    </row>
    <row r="49" spans="1:18">
      <c r="C49" s="83" t="s">
        <v>6</v>
      </c>
      <c r="D49" s="84"/>
      <c r="E49" s="85" t="s">
        <v>29</v>
      </c>
      <c r="F49" s="84"/>
      <c r="I49" s="3">
        <v>4</v>
      </c>
      <c r="J49" s="12">
        <f t="shared" si="9"/>
        <v>76</v>
      </c>
      <c r="K49" s="14">
        <f t="shared" si="9"/>
        <v>151</v>
      </c>
      <c r="L49" s="13">
        <f t="shared" si="9"/>
        <v>5</v>
      </c>
      <c r="M49" s="14">
        <f t="shared" si="9"/>
        <v>6</v>
      </c>
      <c r="O49" s="18"/>
      <c r="P49" s="18"/>
      <c r="Q49" s="18"/>
      <c r="R49" s="18"/>
    </row>
    <row r="50" spans="1:18">
      <c r="A50" s="1" t="s">
        <v>11</v>
      </c>
      <c r="C50" s="51" t="s">
        <v>4</v>
      </c>
      <c r="D50" s="52" t="s">
        <v>5</v>
      </c>
      <c r="E50" s="53" t="s">
        <v>4</v>
      </c>
      <c r="F50" s="52" t="s">
        <v>5</v>
      </c>
      <c r="I50" s="3">
        <v>5</v>
      </c>
      <c r="J50" s="12">
        <f t="shared" si="9"/>
        <v>81</v>
      </c>
      <c r="K50" s="14">
        <f t="shared" si="9"/>
        <v>152</v>
      </c>
      <c r="L50" s="13">
        <f t="shared" si="9"/>
        <v>2</v>
      </c>
      <c r="M50" s="14">
        <f t="shared" si="9"/>
        <v>6</v>
      </c>
      <c r="O50" s="18"/>
      <c r="P50" s="18"/>
      <c r="Q50" s="18"/>
      <c r="R50" s="18"/>
    </row>
    <row r="51" spans="1:18">
      <c r="B51" s="5">
        <v>0</v>
      </c>
      <c r="C51" s="9">
        <v>6</v>
      </c>
      <c r="D51" s="11">
        <v>13</v>
      </c>
      <c r="E51" s="10">
        <v>0</v>
      </c>
      <c r="F51" s="11">
        <v>1</v>
      </c>
      <c r="I51" s="3">
        <v>6</v>
      </c>
      <c r="J51" s="12">
        <f t="shared" si="9"/>
        <v>80</v>
      </c>
      <c r="K51" s="14">
        <f t="shared" si="9"/>
        <v>153</v>
      </c>
      <c r="L51" s="13">
        <f t="shared" si="9"/>
        <v>3</v>
      </c>
      <c r="M51" s="14">
        <f t="shared" si="9"/>
        <v>3</v>
      </c>
      <c r="O51" s="18"/>
      <c r="P51" s="18"/>
      <c r="Q51" s="18"/>
      <c r="R51" s="18"/>
    </row>
    <row r="52" spans="1:18">
      <c r="B52" s="3">
        <v>1</v>
      </c>
      <c r="C52" s="12">
        <v>3</v>
      </c>
      <c r="D52" s="14">
        <v>7</v>
      </c>
      <c r="E52" s="13">
        <v>1</v>
      </c>
      <c r="F52" s="14">
        <v>0</v>
      </c>
      <c r="I52" s="4">
        <v>7</v>
      </c>
      <c r="J52" s="12">
        <f t="shared" si="9"/>
        <v>158</v>
      </c>
      <c r="K52" s="14">
        <f t="shared" si="9"/>
        <v>166</v>
      </c>
      <c r="L52" s="13">
        <f t="shared" si="9"/>
        <v>1</v>
      </c>
      <c r="M52" s="14">
        <f t="shared" si="9"/>
        <v>5</v>
      </c>
      <c r="O52" s="18"/>
      <c r="P52" s="18"/>
      <c r="Q52" s="18"/>
      <c r="R52" s="18"/>
    </row>
    <row r="53" spans="1:18">
      <c r="B53" s="3">
        <v>2</v>
      </c>
      <c r="C53" s="12">
        <v>2</v>
      </c>
      <c r="D53" s="14">
        <v>8</v>
      </c>
      <c r="E53" s="13">
        <v>0</v>
      </c>
      <c r="F53" s="14">
        <v>0</v>
      </c>
      <c r="I53" s="54" t="s">
        <v>74</v>
      </c>
      <c r="J53" s="43">
        <f t="shared" ref="J53:M53" si="10">SUM(J45:J52)</f>
        <v>747</v>
      </c>
      <c r="K53" s="45">
        <f t="shared" si="10"/>
        <v>1512</v>
      </c>
      <c r="L53" s="44">
        <f t="shared" si="10"/>
        <v>39</v>
      </c>
      <c r="M53" s="45">
        <f t="shared" si="10"/>
        <v>56</v>
      </c>
      <c r="O53" s="18"/>
      <c r="P53" s="18"/>
      <c r="Q53" s="18"/>
      <c r="R53" s="18"/>
    </row>
    <row r="54" spans="1:18">
      <c r="B54" s="3">
        <v>3</v>
      </c>
      <c r="C54" s="12">
        <v>0</v>
      </c>
      <c r="D54" s="14">
        <v>1</v>
      </c>
      <c r="E54" s="13">
        <v>0</v>
      </c>
      <c r="F54" s="14">
        <v>0</v>
      </c>
      <c r="J54" s="42">
        <f>J53+K53</f>
        <v>2259</v>
      </c>
      <c r="L54" s="42">
        <f>L53+M53</f>
        <v>95</v>
      </c>
      <c r="O54" s="18"/>
      <c r="P54" s="18"/>
      <c r="Q54" s="18"/>
      <c r="R54" s="18"/>
    </row>
    <row r="55" spans="1:18">
      <c r="B55" s="3">
        <v>4</v>
      </c>
      <c r="C55" s="12">
        <v>1</v>
      </c>
      <c r="D55" s="14">
        <v>4</v>
      </c>
      <c r="E55" s="13">
        <v>0</v>
      </c>
      <c r="F55" s="14">
        <v>0</v>
      </c>
      <c r="O55" s="18"/>
      <c r="P55" s="18"/>
      <c r="Q55" s="18"/>
      <c r="R55" s="18"/>
    </row>
    <row r="56" spans="1:18">
      <c r="B56" s="3">
        <v>5</v>
      </c>
      <c r="C56" s="12">
        <v>0</v>
      </c>
      <c r="D56" s="14">
        <v>5</v>
      </c>
      <c r="E56" s="13">
        <v>0</v>
      </c>
      <c r="F56" s="14">
        <v>1</v>
      </c>
      <c r="O56" s="18"/>
      <c r="P56" s="18"/>
      <c r="Q56" s="18"/>
      <c r="R56" s="18"/>
    </row>
    <row r="57" spans="1:18">
      <c r="B57" s="3">
        <v>6</v>
      </c>
      <c r="C57" s="12">
        <v>4</v>
      </c>
      <c r="D57" s="14">
        <v>4</v>
      </c>
      <c r="E57" s="13">
        <v>0</v>
      </c>
      <c r="F57" s="14">
        <v>0</v>
      </c>
      <c r="O57" s="18"/>
      <c r="P57" s="18"/>
      <c r="Q57" s="18"/>
      <c r="R57" s="18"/>
    </row>
    <row r="58" spans="1:18">
      <c r="B58" s="4">
        <v>7</v>
      </c>
      <c r="C58" s="15">
        <v>0</v>
      </c>
      <c r="D58" s="17">
        <v>3</v>
      </c>
      <c r="E58" s="16">
        <v>0</v>
      </c>
      <c r="F58" s="17">
        <v>0</v>
      </c>
      <c r="O58" s="18"/>
      <c r="P58" s="18"/>
      <c r="Q58" s="18"/>
      <c r="R58" s="18"/>
    </row>
    <row r="59" spans="1:18">
      <c r="O59" s="18"/>
      <c r="P59" s="18"/>
      <c r="Q59" s="18"/>
      <c r="R59" s="18"/>
    </row>
    <row r="60" spans="1:18">
      <c r="O60" s="18"/>
      <c r="P60" s="18"/>
      <c r="Q60" s="18"/>
      <c r="R60" s="18"/>
    </row>
    <row r="61" spans="1:18">
      <c r="C61" s="83" t="s">
        <v>6</v>
      </c>
      <c r="D61" s="84"/>
      <c r="E61" s="85" t="s">
        <v>29</v>
      </c>
      <c r="F61" s="84"/>
      <c r="O61" s="18"/>
      <c r="P61" s="18"/>
      <c r="Q61" s="18"/>
      <c r="R61" s="18"/>
    </row>
    <row r="62" spans="1:18">
      <c r="A62" s="1" t="s">
        <v>12</v>
      </c>
      <c r="C62" s="51" t="s">
        <v>4</v>
      </c>
      <c r="D62" s="52" t="s">
        <v>5</v>
      </c>
      <c r="E62" s="53" t="s">
        <v>4</v>
      </c>
      <c r="F62" s="52" t="s">
        <v>5</v>
      </c>
      <c r="O62" s="18"/>
      <c r="P62" s="18"/>
      <c r="Q62" s="18"/>
      <c r="R62" s="18"/>
    </row>
    <row r="63" spans="1:18">
      <c r="B63" s="5">
        <v>0</v>
      </c>
      <c r="C63" s="9">
        <v>6</v>
      </c>
      <c r="D63" s="11">
        <v>11</v>
      </c>
      <c r="E63" s="10">
        <v>0</v>
      </c>
      <c r="F63" s="11">
        <v>0</v>
      </c>
      <c r="O63" s="18"/>
      <c r="P63" s="18"/>
      <c r="Q63" s="18"/>
      <c r="R63" s="18"/>
    </row>
    <row r="64" spans="1:18">
      <c r="B64" s="3">
        <v>1</v>
      </c>
      <c r="C64" s="12">
        <v>4</v>
      </c>
      <c r="D64" s="14">
        <v>5</v>
      </c>
      <c r="E64" s="13">
        <v>1</v>
      </c>
      <c r="F64" s="14">
        <v>1</v>
      </c>
      <c r="O64" s="18"/>
      <c r="P64" s="18"/>
      <c r="Q64" s="18"/>
      <c r="R64" s="18"/>
    </row>
    <row r="65" spans="1:18">
      <c r="B65" s="3">
        <v>2</v>
      </c>
      <c r="C65" s="12">
        <v>2</v>
      </c>
      <c r="D65" s="14">
        <v>7</v>
      </c>
      <c r="E65" s="13">
        <v>1</v>
      </c>
      <c r="F65" s="14">
        <v>1</v>
      </c>
      <c r="O65" s="18"/>
      <c r="P65" s="18"/>
      <c r="Q65" s="18"/>
      <c r="R65" s="18"/>
    </row>
    <row r="66" spans="1:18">
      <c r="B66" s="3">
        <v>3</v>
      </c>
      <c r="C66" s="12">
        <v>5</v>
      </c>
      <c r="D66" s="14">
        <v>5</v>
      </c>
      <c r="E66" s="13">
        <v>1</v>
      </c>
      <c r="F66" s="14">
        <v>0</v>
      </c>
      <c r="O66" s="18"/>
      <c r="P66" s="18"/>
      <c r="Q66" s="18"/>
      <c r="R66" s="18"/>
    </row>
    <row r="67" spans="1:18">
      <c r="B67" s="3">
        <v>4</v>
      </c>
      <c r="C67" s="12">
        <v>4</v>
      </c>
      <c r="D67" s="14">
        <v>5</v>
      </c>
      <c r="E67" s="13">
        <v>0</v>
      </c>
      <c r="F67" s="14">
        <v>0</v>
      </c>
      <c r="O67" s="18"/>
      <c r="P67" s="18"/>
      <c r="Q67" s="18"/>
      <c r="R67" s="18"/>
    </row>
    <row r="68" spans="1:18">
      <c r="B68" s="3">
        <v>5</v>
      </c>
      <c r="C68" s="12">
        <v>3</v>
      </c>
      <c r="D68" s="14">
        <v>5</v>
      </c>
      <c r="E68" s="13">
        <v>0</v>
      </c>
      <c r="F68" s="14">
        <v>0</v>
      </c>
      <c r="O68" s="18"/>
      <c r="P68" s="18"/>
      <c r="Q68" s="18"/>
      <c r="R68" s="18"/>
    </row>
    <row r="69" spans="1:18">
      <c r="B69" s="3">
        <v>6</v>
      </c>
      <c r="C69" s="12">
        <v>2</v>
      </c>
      <c r="D69" s="14">
        <v>2</v>
      </c>
      <c r="E69" s="13">
        <v>0</v>
      </c>
      <c r="F69" s="14">
        <v>1</v>
      </c>
      <c r="O69" s="18"/>
      <c r="P69" s="18"/>
      <c r="Q69" s="18"/>
      <c r="R69" s="18"/>
    </row>
    <row r="70" spans="1:18">
      <c r="B70" s="4">
        <v>7</v>
      </c>
      <c r="C70" s="15">
        <v>4</v>
      </c>
      <c r="D70" s="17">
        <v>5</v>
      </c>
      <c r="E70" s="16">
        <v>0</v>
      </c>
      <c r="F70" s="17">
        <v>0</v>
      </c>
      <c r="O70" s="18"/>
      <c r="P70" s="18"/>
      <c r="Q70" s="18"/>
      <c r="R70" s="18"/>
    </row>
    <row r="71" spans="1:18">
      <c r="O71" s="18"/>
      <c r="P71" s="18"/>
      <c r="Q71" s="18"/>
      <c r="R71" s="18"/>
    </row>
    <row r="72" spans="1:18">
      <c r="O72" s="18"/>
      <c r="P72" s="18"/>
      <c r="Q72" s="18"/>
      <c r="R72" s="18"/>
    </row>
    <row r="73" spans="1:18">
      <c r="C73" s="83" t="s">
        <v>6</v>
      </c>
      <c r="D73" s="84"/>
      <c r="E73" s="85" t="s">
        <v>29</v>
      </c>
      <c r="F73" s="84"/>
      <c r="O73" s="18"/>
      <c r="P73" s="18"/>
      <c r="Q73" s="18"/>
      <c r="R73" s="18"/>
    </row>
    <row r="74" spans="1:18">
      <c r="A74" s="1" t="s">
        <v>13</v>
      </c>
      <c r="C74" s="51" t="s">
        <v>4</v>
      </c>
      <c r="D74" s="52" t="s">
        <v>5</v>
      </c>
      <c r="E74" s="53" t="s">
        <v>4</v>
      </c>
      <c r="F74" s="52" t="s">
        <v>5</v>
      </c>
      <c r="O74" s="18"/>
      <c r="P74" s="18"/>
      <c r="Q74" s="18"/>
      <c r="R74" s="18"/>
    </row>
    <row r="75" spans="1:18">
      <c r="B75" s="5">
        <v>0</v>
      </c>
      <c r="C75" s="9">
        <v>17</v>
      </c>
      <c r="D75" s="11">
        <v>61</v>
      </c>
      <c r="E75" s="10">
        <v>2</v>
      </c>
      <c r="F75" s="11">
        <v>3</v>
      </c>
      <c r="O75" s="18"/>
      <c r="P75" s="18"/>
      <c r="Q75" s="18"/>
      <c r="R75" s="18"/>
    </row>
    <row r="76" spans="1:18">
      <c r="B76" s="3">
        <v>1</v>
      </c>
      <c r="C76" s="12">
        <v>14</v>
      </c>
      <c r="D76" s="14">
        <v>28</v>
      </c>
      <c r="E76" s="13">
        <v>0</v>
      </c>
      <c r="F76" s="14">
        <v>2</v>
      </c>
      <c r="O76" s="18"/>
      <c r="P76" s="18"/>
      <c r="Q76" s="18"/>
      <c r="R76" s="18"/>
    </row>
    <row r="77" spans="1:18">
      <c r="B77" s="3">
        <v>2</v>
      </c>
      <c r="C77" s="12">
        <v>12</v>
      </c>
      <c r="D77" s="14">
        <v>31</v>
      </c>
      <c r="E77" s="13">
        <v>1</v>
      </c>
      <c r="F77" s="14">
        <v>1</v>
      </c>
      <c r="O77" s="18"/>
      <c r="P77" s="18"/>
      <c r="Q77" s="18"/>
      <c r="R77" s="18"/>
    </row>
    <row r="78" spans="1:18">
      <c r="B78" s="3">
        <v>3</v>
      </c>
      <c r="C78" s="12">
        <v>15</v>
      </c>
      <c r="D78" s="14">
        <v>21</v>
      </c>
      <c r="E78" s="13">
        <v>0</v>
      </c>
      <c r="F78" s="14">
        <v>1</v>
      </c>
      <c r="O78" s="18"/>
      <c r="P78" s="18"/>
      <c r="Q78" s="18"/>
      <c r="R78" s="18"/>
    </row>
    <row r="79" spans="1:18">
      <c r="B79" s="3">
        <v>4</v>
      </c>
      <c r="C79" s="12">
        <v>9</v>
      </c>
      <c r="D79" s="14">
        <v>33</v>
      </c>
      <c r="E79" s="13">
        <v>0</v>
      </c>
      <c r="F79" s="14">
        <v>0</v>
      </c>
      <c r="O79" s="18"/>
      <c r="P79" s="18"/>
      <c r="Q79" s="18"/>
      <c r="R79" s="18"/>
    </row>
    <row r="80" spans="1:18">
      <c r="B80" s="3">
        <v>5</v>
      </c>
      <c r="C80" s="12">
        <v>11</v>
      </c>
      <c r="D80" s="14">
        <v>28</v>
      </c>
      <c r="E80" s="13">
        <v>0</v>
      </c>
      <c r="F80" s="14">
        <v>1</v>
      </c>
      <c r="O80" s="18"/>
      <c r="P80" s="18"/>
      <c r="Q80" s="18"/>
      <c r="R80" s="18"/>
    </row>
    <row r="81" spans="1:18">
      <c r="B81" s="3">
        <v>6</v>
      </c>
      <c r="C81" s="12">
        <v>10</v>
      </c>
      <c r="D81" s="14">
        <v>26</v>
      </c>
      <c r="E81" s="13">
        <v>0</v>
      </c>
      <c r="F81" s="14">
        <v>0</v>
      </c>
      <c r="O81" s="18"/>
      <c r="P81" s="18"/>
      <c r="Q81" s="18"/>
      <c r="R81" s="18"/>
    </row>
    <row r="82" spans="1:18">
      <c r="B82" s="4">
        <v>7</v>
      </c>
      <c r="C82" s="15">
        <v>16</v>
      </c>
      <c r="D82" s="17">
        <v>31</v>
      </c>
      <c r="E82" s="16">
        <v>0</v>
      </c>
      <c r="F82" s="17">
        <v>0</v>
      </c>
      <c r="O82" s="18"/>
      <c r="P82" s="18"/>
      <c r="Q82" s="18"/>
      <c r="R82" s="18"/>
    </row>
    <row r="83" spans="1:18">
      <c r="O83" s="18"/>
      <c r="P83" s="18"/>
      <c r="Q83" s="18"/>
      <c r="R83" s="18"/>
    </row>
    <row r="84" spans="1:18">
      <c r="O84" s="18"/>
      <c r="P84" s="18"/>
      <c r="Q84" s="18"/>
      <c r="R84" s="18"/>
    </row>
    <row r="85" spans="1:18">
      <c r="C85" s="83" t="s">
        <v>6</v>
      </c>
      <c r="D85" s="84"/>
      <c r="E85" s="85" t="s">
        <v>29</v>
      </c>
      <c r="F85" s="84"/>
      <c r="O85" s="18"/>
      <c r="P85" s="18"/>
      <c r="Q85" s="18"/>
      <c r="R85" s="18"/>
    </row>
    <row r="86" spans="1:18">
      <c r="A86" s="1" t="s">
        <v>14</v>
      </c>
      <c r="C86" s="51" t="s">
        <v>4</v>
      </c>
      <c r="D86" s="52" t="s">
        <v>5</v>
      </c>
      <c r="E86" s="53" t="s">
        <v>4</v>
      </c>
      <c r="F86" s="52" t="s">
        <v>5</v>
      </c>
      <c r="O86" s="18"/>
      <c r="P86" s="18"/>
      <c r="Q86" s="18"/>
      <c r="R86" s="18"/>
    </row>
    <row r="87" spans="1:18">
      <c r="B87" s="5">
        <v>0</v>
      </c>
      <c r="C87" s="9">
        <v>6</v>
      </c>
      <c r="D87" s="11">
        <v>12</v>
      </c>
      <c r="E87" s="10">
        <v>2</v>
      </c>
      <c r="F87" s="11">
        <v>0</v>
      </c>
    </row>
    <row r="88" spans="1:18">
      <c r="B88" s="3">
        <v>1</v>
      </c>
      <c r="C88" s="12">
        <v>3</v>
      </c>
      <c r="D88" s="14">
        <v>5</v>
      </c>
      <c r="E88" s="13">
        <v>1</v>
      </c>
      <c r="F88" s="14">
        <v>0</v>
      </c>
    </row>
    <row r="89" spans="1:18">
      <c r="B89" s="3">
        <v>2</v>
      </c>
      <c r="C89" s="12">
        <v>4</v>
      </c>
      <c r="D89" s="14">
        <v>4</v>
      </c>
      <c r="E89" s="13">
        <v>0</v>
      </c>
      <c r="F89" s="14">
        <v>1</v>
      </c>
    </row>
    <row r="90" spans="1:18">
      <c r="B90" s="3">
        <v>3</v>
      </c>
      <c r="C90" s="12">
        <v>1</v>
      </c>
      <c r="D90" s="14">
        <v>5</v>
      </c>
      <c r="E90" s="13">
        <v>0</v>
      </c>
      <c r="F90" s="14">
        <v>0</v>
      </c>
    </row>
    <row r="91" spans="1:18">
      <c r="B91" s="3">
        <v>4</v>
      </c>
      <c r="C91" s="12">
        <v>3</v>
      </c>
      <c r="D91" s="14">
        <v>2</v>
      </c>
      <c r="E91" s="13">
        <v>0</v>
      </c>
      <c r="F91" s="14">
        <v>0</v>
      </c>
    </row>
    <row r="92" spans="1:18">
      <c r="B92" s="3">
        <v>5</v>
      </c>
      <c r="C92" s="12">
        <v>1</v>
      </c>
      <c r="D92" s="14">
        <v>3</v>
      </c>
      <c r="E92" s="13">
        <v>0</v>
      </c>
      <c r="F92" s="14">
        <v>0</v>
      </c>
    </row>
    <row r="93" spans="1:18">
      <c r="B93" s="3">
        <v>6</v>
      </c>
      <c r="C93" s="12">
        <v>1</v>
      </c>
      <c r="D93" s="14">
        <v>3</v>
      </c>
      <c r="E93" s="13">
        <v>0</v>
      </c>
      <c r="F93" s="14">
        <v>0</v>
      </c>
    </row>
    <row r="94" spans="1:18">
      <c r="B94" s="4">
        <v>7</v>
      </c>
      <c r="C94" s="15">
        <v>1</v>
      </c>
      <c r="D94" s="17">
        <v>5</v>
      </c>
      <c r="E94" s="16">
        <v>0</v>
      </c>
      <c r="F94" s="17">
        <v>0</v>
      </c>
    </row>
    <row r="97" spans="1:6">
      <c r="C97" s="83" t="s">
        <v>6</v>
      </c>
      <c r="D97" s="84"/>
      <c r="E97" s="85" t="s">
        <v>29</v>
      </c>
      <c r="F97" s="84"/>
    </row>
    <row r="98" spans="1:6">
      <c r="A98" s="1" t="s">
        <v>15</v>
      </c>
      <c r="C98" s="51" t="s">
        <v>4</v>
      </c>
      <c r="D98" s="52" t="s">
        <v>5</v>
      </c>
      <c r="E98" s="53" t="s">
        <v>4</v>
      </c>
      <c r="F98" s="52" t="s">
        <v>5</v>
      </c>
    </row>
    <row r="99" spans="1:6">
      <c r="B99" s="5">
        <v>0</v>
      </c>
      <c r="C99" s="9">
        <v>4</v>
      </c>
      <c r="D99" s="11">
        <v>4</v>
      </c>
      <c r="E99" s="10">
        <v>1</v>
      </c>
      <c r="F99" s="11">
        <v>0</v>
      </c>
    </row>
    <row r="100" spans="1:6">
      <c r="B100" s="3">
        <v>1</v>
      </c>
      <c r="C100" s="12">
        <v>7</v>
      </c>
      <c r="D100" s="14">
        <v>6</v>
      </c>
      <c r="E100" s="13">
        <v>0</v>
      </c>
      <c r="F100" s="14">
        <v>0</v>
      </c>
    </row>
    <row r="101" spans="1:6">
      <c r="B101" s="3">
        <v>2</v>
      </c>
      <c r="C101" s="12">
        <v>1</v>
      </c>
      <c r="D101" s="14">
        <v>3</v>
      </c>
      <c r="E101" s="13">
        <v>0</v>
      </c>
      <c r="F101" s="14">
        <v>1</v>
      </c>
    </row>
    <row r="102" spans="1:6">
      <c r="B102" s="3">
        <v>3</v>
      </c>
      <c r="C102" s="12">
        <v>0</v>
      </c>
      <c r="D102" s="14">
        <v>4</v>
      </c>
      <c r="E102" s="13">
        <v>0</v>
      </c>
      <c r="F102" s="14">
        <v>0</v>
      </c>
    </row>
    <row r="103" spans="1:6">
      <c r="B103" s="3">
        <v>4</v>
      </c>
      <c r="C103" s="12">
        <v>1</v>
      </c>
      <c r="D103" s="14">
        <v>2</v>
      </c>
      <c r="E103" s="13">
        <v>0</v>
      </c>
      <c r="F103" s="14">
        <v>0</v>
      </c>
    </row>
    <row r="104" spans="1:6">
      <c r="B104" s="3">
        <v>5</v>
      </c>
      <c r="C104" s="12">
        <v>2</v>
      </c>
      <c r="D104" s="14">
        <v>2</v>
      </c>
      <c r="E104" s="13">
        <v>0</v>
      </c>
      <c r="F104" s="14">
        <v>1</v>
      </c>
    </row>
    <row r="105" spans="1:6">
      <c r="B105" s="3">
        <v>6</v>
      </c>
      <c r="C105" s="12">
        <v>2</v>
      </c>
      <c r="D105" s="14">
        <v>3</v>
      </c>
      <c r="E105" s="13">
        <v>0</v>
      </c>
      <c r="F105" s="14">
        <v>0</v>
      </c>
    </row>
    <row r="106" spans="1:6">
      <c r="B106" s="4">
        <v>7</v>
      </c>
      <c r="C106" s="15">
        <v>1</v>
      </c>
      <c r="D106" s="17">
        <v>1</v>
      </c>
      <c r="E106" s="16">
        <v>0</v>
      </c>
      <c r="F106" s="17">
        <v>0</v>
      </c>
    </row>
    <row r="109" spans="1:6">
      <c r="C109" s="83" t="s">
        <v>6</v>
      </c>
      <c r="D109" s="84"/>
      <c r="E109" s="85" t="s">
        <v>29</v>
      </c>
      <c r="F109" s="84"/>
    </row>
    <row r="110" spans="1:6">
      <c r="A110" s="1" t="s">
        <v>41</v>
      </c>
      <c r="C110" s="51" t="s">
        <v>4</v>
      </c>
      <c r="D110" s="52" t="s">
        <v>5</v>
      </c>
      <c r="E110" s="53" t="s">
        <v>4</v>
      </c>
      <c r="F110" s="52" t="s">
        <v>5</v>
      </c>
    </row>
    <row r="111" spans="1:6">
      <c r="B111" s="5">
        <v>0</v>
      </c>
      <c r="C111" s="9">
        <v>7</v>
      </c>
      <c r="D111" s="11">
        <v>11</v>
      </c>
      <c r="E111" s="10">
        <v>0</v>
      </c>
      <c r="F111" s="11">
        <v>0</v>
      </c>
    </row>
    <row r="112" spans="1:6">
      <c r="B112" s="3">
        <v>1</v>
      </c>
      <c r="C112" s="12">
        <v>5</v>
      </c>
      <c r="D112" s="14">
        <v>9</v>
      </c>
      <c r="E112" s="13">
        <v>0</v>
      </c>
      <c r="F112" s="14">
        <v>0</v>
      </c>
    </row>
    <row r="113" spans="1:6">
      <c r="B113" s="3">
        <v>2</v>
      </c>
      <c r="C113" s="12">
        <v>5</v>
      </c>
      <c r="D113" s="14">
        <v>5</v>
      </c>
      <c r="E113" s="13">
        <v>0</v>
      </c>
      <c r="F113" s="14">
        <v>0</v>
      </c>
    </row>
    <row r="114" spans="1:6">
      <c r="B114" s="3">
        <v>3</v>
      </c>
      <c r="C114" s="12">
        <v>3</v>
      </c>
      <c r="D114" s="14">
        <v>5</v>
      </c>
      <c r="E114" s="13">
        <v>0</v>
      </c>
      <c r="F114" s="14">
        <v>0</v>
      </c>
    </row>
    <row r="115" spans="1:6">
      <c r="B115" s="3">
        <v>4</v>
      </c>
      <c r="C115" s="12">
        <v>2</v>
      </c>
      <c r="D115" s="14">
        <v>3</v>
      </c>
      <c r="E115" s="13">
        <v>0</v>
      </c>
      <c r="F115" s="14">
        <v>0</v>
      </c>
    </row>
    <row r="116" spans="1:6">
      <c r="B116" s="3">
        <v>5</v>
      </c>
      <c r="C116" s="12">
        <v>2</v>
      </c>
      <c r="D116" s="14">
        <v>4</v>
      </c>
      <c r="E116" s="13">
        <v>0</v>
      </c>
      <c r="F116" s="14">
        <v>1</v>
      </c>
    </row>
    <row r="117" spans="1:6">
      <c r="B117" s="3">
        <v>6</v>
      </c>
      <c r="C117" s="12">
        <v>1</v>
      </c>
      <c r="D117" s="14">
        <v>8</v>
      </c>
      <c r="E117" s="13">
        <v>0</v>
      </c>
      <c r="F117" s="14">
        <v>0</v>
      </c>
    </row>
    <row r="118" spans="1:6">
      <c r="B118" s="4">
        <v>7</v>
      </c>
      <c r="C118" s="15">
        <v>10</v>
      </c>
      <c r="D118" s="17">
        <v>2</v>
      </c>
      <c r="E118" s="16">
        <v>0</v>
      </c>
      <c r="F118" s="17">
        <v>0</v>
      </c>
    </row>
    <row r="121" spans="1:6">
      <c r="C121" s="83" t="s">
        <v>6</v>
      </c>
      <c r="D121" s="84"/>
      <c r="E121" s="85" t="s">
        <v>29</v>
      </c>
      <c r="F121" s="84"/>
    </row>
    <row r="122" spans="1:6">
      <c r="A122" s="1" t="s">
        <v>39</v>
      </c>
      <c r="C122" s="51" t="s">
        <v>4</v>
      </c>
      <c r="D122" s="52" t="s">
        <v>5</v>
      </c>
      <c r="E122" s="53" t="s">
        <v>4</v>
      </c>
      <c r="F122" s="52" t="s">
        <v>5</v>
      </c>
    </row>
    <row r="123" spans="1:6">
      <c r="B123" s="5">
        <v>0</v>
      </c>
      <c r="C123" s="9">
        <v>2</v>
      </c>
      <c r="D123" s="11">
        <v>3</v>
      </c>
      <c r="E123" s="9">
        <v>0</v>
      </c>
      <c r="F123" s="11">
        <v>0</v>
      </c>
    </row>
    <row r="124" spans="1:6">
      <c r="B124" s="3">
        <v>1</v>
      </c>
      <c r="C124" s="12">
        <v>1</v>
      </c>
      <c r="D124" s="14">
        <v>5</v>
      </c>
      <c r="E124" s="12">
        <v>0</v>
      </c>
      <c r="F124" s="14">
        <v>0</v>
      </c>
    </row>
    <row r="125" spans="1:6">
      <c r="B125" s="3">
        <v>2</v>
      </c>
      <c r="C125" s="12">
        <v>2</v>
      </c>
      <c r="D125" s="14">
        <v>1</v>
      </c>
      <c r="E125" s="12">
        <v>0</v>
      </c>
      <c r="F125" s="14">
        <v>0</v>
      </c>
    </row>
    <row r="126" spans="1:6">
      <c r="B126" s="3">
        <v>3</v>
      </c>
      <c r="C126" s="12">
        <v>0</v>
      </c>
      <c r="D126" s="14">
        <v>2</v>
      </c>
      <c r="E126" s="12">
        <v>0</v>
      </c>
      <c r="F126" s="14">
        <v>0</v>
      </c>
    </row>
    <row r="127" spans="1:6">
      <c r="B127" s="3">
        <v>4</v>
      </c>
      <c r="C127" s="12">
        <v>0</v>
      </c>
      <c r="D127" s="14">
        <v>2</v>
      </c>
      <c r="E127" s="12">
        <v>0</v>
      </c>
      <c r="F127" s="14">
        <v>0</v>
      </c>
    </row>
    <row r="128" spans="1:6">
      <c r="B128" s="3">
        <v>5</v>
      </c>
      <c r="C128" s="12">
        <v>1</v>
      </c>
      <c r="D128" s="14">
        <v>4</v>
      </c>
      <c r="E128" s="12">
        <v>0</v>
      </c>
      <c r="F128" s="14">
        <v>0</v>
      </c>
    </row>
    <row r="129" spans="1:6">
      <c r="B129" s="3">
        <v>6</v>
      </c>
      <c r="C129" s="12">
        <v>1</v>
      </c>
      <c r="D129" s="14">
        <v>2</v>
      </c>
      <c r="E129" s="12">
        <v>0</v>
      </c>
      <c r="F129" s="14">
        <v>0</v>
      </c>
    </row>
    <row r="130" spans="1:6">
      <c r="B130" s="4">
        <v>7</v>
      </c>
      <c r="C130" s="15">
        <v>6</v>
      </c>
      <c r="D130" s="17">
        <v>2</v>
      </c>
      <c r="E130" s="15">
        <v>0</v>
      </c>
      <c r="F130" s="17">
        <v>0</v>
      </c>
    </row>
    <row r="133" spans="1:6">
      <c r="C133" s="83" t="s">
        <v>6</v>
      </c>
      <c r="D133" s="84"/>
      <c r="E133" s="85" t="s">
        <v>29</v>
      </c>
      <c r="F133" s="84"/>
    </row>
    <row r="134" spans="1:6">
      <c r="A134" s="1" t="s">
        <v>37</v>
      </c>
      <c r="C134" s="51" t="s">
        <v>4</v>
      </c>
      <c r="D134" s="52" t="s">
        <v>5</v>
      </c>
      <c r="E134" s="53" t="s">
        <v>4</v>
      </c>
      <c r="F134" s="52" t="s">
        <v>5</v>
      </c>
    </row>
    <row r="135" spans="1:6">
      <c r="B135" s="5">
        <v>0</v>
      </c>
      <c r="C135" s="9">
        <v>0</v>
      </c>
      <c r="D135" s="11">
        <v>9</v>
      </c>
      <c r="E135" s="9">
        <v>0</v>
      </c>
      <c r="F135" s="11">
        <v>0</v>
      </c>
    </row>
    <row r="136" spans="1:6">
      <c r="B136" s="3">
        <v>1</v>
      </c>
      <c r="C136" s="12">
        <v>2</v>
      </c>
      <c r="D136" s="14">
        <v>0</v>
      </c>
      <c r="E136" s="12">
        <v>0</v>
      </c>
      <c r="F136" s="14">
        <v>0</v>
      </c>
    </row>
    <row r="137" spans="1:6">
      <c r="B137" s="3">
        <v>2</v>
      </c>
      <c r="C137" s="12">
        <v>1</v>
      </c>
      <c r="D137" s="14">
        <v>1</v>
      </c>
      <c r="E137" s="12">
        <v>0</v>
      </c>
      <c r="F137" s="14">
        <v>0</v>
      </c>
    </row>
    <row r="138" spans="1:6">
      <c r="B138" s="3">
        <v>3</v>
      </c>
      <c r="C138" s="12">
        <v>1</v>
      </c>
      <c r="D138" s="14">
        <v>4</v>
      </c>
      <c r="E138" s="12">
        <v>0</v>
      </c>
      <c r="F138" s="14">
        <v>0</v>
      </c>
    </row>
    <row r="139" spans="1:6">
      <c r="B139" s="3">
        <v>4</v>
      </c>
      <c r="C139" s="12">
        <v>2</v>
      </c>
      <c r="D139" s="14">
        <v>0</v>
      </c>
      <c r="E139" s="12">
        <v>0</v>
      </c>
      <c r="F139" s="14">
        <v>0</v>
      </c>
    </row>
    <row r="140" spans="1:6">
      <c r="B140" s="3">
        <v>5</v>
      </c>
      <c r="C140" s="12">
        <v>2</v>
      </c>
      <c r="D140" s="14">
        <v>2</v>
      </c>
      <c r="E140" s="12">
        <v>0</v>
      </c>
      <c r="F140" s="14">
        <v>0</v>
      </c>
    </row>
    <row r="141" spans="1:6">
      <c r="B141" s="3">
        <v>6</v>
      </c>
      <c r="C141" s="12">
        <v>3</v>
      </c>
      <c r="D141" s="14">
        <v>0</v>
      </c>
      <c r="E141" s="12">
        <v>0</v>
      </c>
      <c r="F141" s="14">
        <v>0</v>
      </c>
    </row>
    <row r="142" spans="1:6">
      <c r="B142" s="4">
        <v>7</v>
      </c>
      <c r="C142" s="15">
        <v>1</v>
      </c>
      <c r="D142" s="17">
        <v>2</v>
      </c>
      <c r="E142" s="15">
        <v>0</v>
      </c>
      <c r="F142" s="17">
        <v>0</v>
      </c>
    </row>
    <row r="145" spans="1:6">
      <c r="C145" s="83" t="s">
        <v>6</v>
      </c>
      <c r="D145" s="84"/>
      <c r="E145" s="85" t="s">
        <v>29</v>
      </c>
      <c r="F145" s="84"/>
    </row>
    <row r="146" spans="1:6">
      <c r="A146" s="1" t="s">
        <v>45</v>
      </c>
      <c r="C146" s="51" t="s">
        <v>4</v>
      </c>
      <c r="D146" s="52" t="s">
        <v>5</v>
      </c>
      <c r="E146" s="53" t="s">
        <v>4</v>
      </c>
      <c r="F146" s="52" t="s">
        <v>5</v>
      </c>
    </row>
    <row r="147" spans="1:6">
      <c r="B147" s="5">
        <v>0</v>
      </c>
      <c r="C147" s="9">
        <v>7</v>
      </c>
      <c r="D147" s="11">
        <v>25</v>
      </c>
      <c r="E147" s="10">
        <v>0</v>
      </c>
      <c r="F147" s="11">
        <v>0</v>
      </c>
    </row>
    <row r="148" spans="1:6">
      <c r="B148" s="3">
        <v>1</v>
      </c>
      <c r="C148" s="12">
        <v>2</v>
      </c>
      <c r="D148" s="14">
        <v>5</v>
      </c>
      <c r="E148" s="13">
        <v>0</v>
      </c>
      <c r="F148" s="14">
        <v>0</v>
      </c>
    </row>
    <row r="149" spans="1:6">
      <c r="B149" s="3">
        <v>2</v>
      </c>
      <c r="C149" s="12">
        <v>2</v>
      </c>
      <c r="D149" s="14">
        <v>7</v>
      </c>
      <c r="E149" s="13">
        <v>0</v>
      </c>
      <c r="F149" s="14">
        <v>0</v>
      </c>
    </row>
    <row r="150" spans="1:6">
      <c r="B150" s="3">
        <v>3</v>
      </c>
      <c r="C150" s="12">
        <v>9</v>
      </c>
      <c r="D150" s="14">
        <v>6</v>
      </c>
      <c r="E150" s="13">
        <v>0</v>
      </c>
      <c r="F150" s="14">
        <v>0</v>
      </c>
    </row>
    <row r="151" spans="1:6">
      <c r="B151" s="3">
        <v>4</v>
      </c>
      <c r="C151" s="12">
        <v>4</v>
      </c>
      <c r="D151" s="14">
        <v>6</v>
      </c>
      <c r="E151" s="13">
        <v>0</v>
      </c>
      <c r="F151" s="14">
        <v>0</v>
      </c>
    </row>
    <row r="152" spans="1:6">
      <c r="B152" s="3">
        <v>5</v>
      </c>
      <c r="C152" s="12">
        <v>2</v>
      </c>
      <c r="D152" s="14">
        <v>3</v>
      </c>
      <c r="E152" s="13">
        <v>0</v>
      </c>
      <c r="F152" s="14">
        <v>0</v>
      </c>
    </row>
    <row r="153" spans="1:6">
      <c r="B153" s="3">
        <v>6</v>
      </c>
      <c r="C153" s="12">
        <v>6</v>
      </c>
      <c r="D153" s="14">
        <v>3</v>
      </c>
      <c r="E153" s="13">
        <v>1</v>
      </c>
      <c r="F153" s="14">
        <v>0</v>
      </c>
    </row>
    <row r="154" spans="1:6">
      <c r="B154" s="4">
        <v>7</v>
      </c>
      <c r="C154" s="15">
        <v>10</v>
      </c>
      <c r="D154" s="17">
        <v>10</v>
      </c>
      <c r="E154" s="16">
        <v>0</v>
      </c>
      <c r="F154" s="17">
        <v>1</v>
      </c>
    </row>
    <row r="157" spans="1:6">
      <c r="C157" s="83" t="s">
        <v>6</v>
      </c>
      <c r="D157" s="84"/>
      <c r="E157" s="85" t="s">
        <v>29</v>
      </c>
      <c r="F157" s="84"/>
    </row>
    <row r="158" spans="1:6">
      <c r="A158" s="1" t="s">
        <v>44</v>
      </c>
      <c r="C158" s="51" t="s">
        <v>4</v>
      </c>
      <c r="D158" s="52" t="s">
        <v>5</v>
      </c>
      <c r="E158" s="53" t="s">
        <v>4</v>
      </c>
      <c r="F158" s="52" t="s">
        <v>5</v>
      </c>
    </row>
    <row r="159" spans="1:6">
      <c r="B159" s="5">
        <v>0</v>
      </c>
      <c r="C159" s="9">
        <v>3</v>
      </c>
      <c r="D159" s="11">
        <v>9</v>
      </c>
      <c r="E159" s="9">
        <v>0</v>
      </c>
      <c r="F159" s="11">
        <v>0</v>
      </c>
    </row>
    <row r="160" spans="1:6">
      <c r="B160" s="3">
        <v>1</v>
      </c>
      <c r="C160" s="12">
        <v>1</v>
      </c>
      <c r="D160" s="14">
        <v>5</v>
      </c>
      <c r="E160" s="12">
        <v>0</v>
      </c>
      <c r="F160" s="14">
        <v>0</v>
      </c>
    </row>
    <row r="161" spans="1:6">
      <c r="B161" s="3">
        <v>2</v>
      </c>
      <c r="C161" s="12">
        <v>1</v>
      </c>
      <c r="D161" s="14">
        <v>2</v>
      </c>
      <c r="E161" s="12">
        <v>0</v>
      </c>
      <c r="F161" s="14">
        <v>0</v>
      </c>
    </row>
    <row r="162" spans="1:6">
      <c r="B162" s="3">
        <v>3</v>
      </c>
      <c r="C162" s="12">
        <v>1</v>
      </c>
      <c r="D162" s="14">
        <v>0</v>
      </c>
      <c r="E162" s="12">
        <v>0</v>
      </c>
      <c r="F162" s="14">
        <v>0</v>
      </c>
    </row>
    <row r="163" spans="1:6">
      <c r="B163" s="3">
        <v>4</v>
      </c>
      <c r="C163" s="12">
        <v>2</v>
      </c>
      <c r="D163" s="14">
        <v>3</v>
      </c>
      <c r="E163" s="12">
        <v>0</v>
      </c>
      <c r="F163" s="14">
        <v>0</v>
      </c>
    </row>
    <row r="164" spans="1:6">
      <c r="B164" s="3">
        <v>5</v>
      </c>
      <c r="C164" s="12">
        <v>2</v>
      </c>
      <c r="D164" s="14">
        <v>5</v>
      </c>
      <c r="E164" s="12">
        <v>0</v>
      </c>
      <c r="F164" s="14">
        <v>0</v>
      </c>
    </row>
    <row r="165" spans="1:6">
      <c r="B165" s="3">
        <v>6</v>
      </c>
      <c r="C165" s="12">
        <v>3</v>
      </c>
      <c r="D165" s="14">
        <v>1</v>
      </c>
      <c r="E165" s="12">
        <v>0</v>
      </c>
      <c r="F165" s="14">
        <v>0</v>
      </c>
    </row>
    <row r="166" spans="1:6">
      <c r="B166" s="4">
        <v>7</v>
      </c>
      <c r="C166" s="15">
        <v>4</v>
      </c>
      <c r="D166" s="17">
        <v>1</v>
      </c>
      <c r="E166" s="15">
        <v>0</v>
      </c>
      <c r="F166" s="17">
        <v>1</v>
      </c>
    </row>
    <row r="169" spans="1:6">
      <c r="C169" s="83" t="s">
        <v>6</v>
      </c>
      <c r="D169" s="84"/>
      <c r="E169" s="85" t="s">
        <v>29</v>
      </c>
      <c r="F169" s="84"/>
    </row>
    <row r="170" spans="1:6">
      <c r="A170" s="1" t="s">
        <v>58</v>
      </c>
      <c r="C170" s="51" t="s">
        <v>4</v>
      </c>
      <c r="D170" s="52" t="s">
        <v>5</v>
      </c>
      <c r="E170" s="53" t="s">
        <v>4</v>
      </c>
      <c r="F170" s="52" t="s">
        <v>5</v>
      </c>
    </row>
    <row r="171" spans="1:6">
      <c r="B171" s="5">
        <v>0</v>
      </c>
      <c r="C171" s="9">
        <v>1</v>
      </c>
      <c r="D171" s="11">
        <v>9</v>
      </c>
      <c r="E171" s="10">
        <v>0</v>
      </c>
      <c r="F171" s="11">
        <v>0</v>
      </c>
    </row>
    <row r="172" spans="1:6">
      <c r="B172" s="3">
        <v>1</v>
      </c>
      <c r="C172" s="12">
        <v>5</v>
      </c>
      <c r="D172" s="14">
        <v>4</v>
      </c>
      <c r="E172" s="13">
        <v>1</v>
      </c>
      <c r="F172" s="14">
        <v>0</v>
      </c>
    </row>
    <row r="173" spans="1:6">
      <c r="B173" s="3">
        <v>2</v>
      </c>
      <c r="C173" s="12">
        <v>2</v>
      </c>
      <c r="D173" s="14">
        <v>1</v>
      </c>
      <c r="E173" s="13">
        <v>0</v>
      </c>
      <c r="F173" s="14">
        <v>0</v>
      </c>
    </row>
    <row r="174" spans="1:6">
      <c r="B174" s="3">
        <v>3</v>
      </c>
      <c r="C174" s="12">
        <v>0</v>
      </c>
      <c r="D174" s="14">
        <v>2</v>
      </c>
      <c r="E174" s="13">
        <v>0</v>
      </c>
      <c r="F174" s="14">
        <v>0</v>
      </c>
    </row>
    <row r="175" spans="1:6">
      <c r="B175" s="3">
        <v>4</v>
      </c>
      <c r="C175" s="12">
        <v>0</v>
      </c>
      <c r="D175" s="14">
        <v>2</v>
      </c>
      <c r="E175" s="13">
        <v>0</v>
      </c>
      <c r="F175" s="14">
        <v>0</v>
      </c>
    </row>
    <row r="176" spans="1:6">
      <c r="B176" s="3">
        <v>5</v>
      </c>
      <c r="C176" s="12">
        <v>3</v>
      </c>
      <c r="D176" s="14">
        <v>0</v>
      </c>
      <c r="E176" s="13">
        <v>0</v>
      </c>
      <c r="F176" s="14">
        <v>0</v>
      </c>
    </row>
    <row r="177" spans="1:6">
      <c r="B177" s="3">
        <v>6</v>
      </c>
      <c r="C177" s="12">
        <v>1</v>
      </c>
      <c r="D177" s="14">
        <v>1</v>
      </c>
      <c r="E177" s="13">
        <v>0</v>
      </c>
      <c r="F177" s="14">
        <v>0</v>
      </c>
    </row>
    <row r="178" spans="1:6">
      <c r="B178" s="4">
        <v>7</v>
      </c>
      <c r="C178" s="15">
        <v>5</v>
      </c>
      <c r="D178" s="17">
        <v>2</v>
      </c>
      <c r="E178" s="16">
        <v>0</v>
      </c>
      <c r="F178" s="17">
        <v>0</v>
      </c>
    </row>
    <row r="181" spans="1:6">
      <c r="C181" s="83" t="s">
        <v>6</v>
      </c>
      <c r="D181" s="84"/>
      <c r="E181" s="85" t="s">
        <v>29</v>
      </c>
      <c r="F181" s="84"/>
    </row>
    <row r="182" spans="1:6">
      <c r="A182" s="1" t="s">
        <v>48</v>
      </c>
      <c r="C182" s="51" t="s">
        <v>4</v>
      </c>
      <c r="D182" s="52" t="s">
        <v>5</v>
      </c>
      <c r="E182" s="53" t="s">
        <v>4</v>
      </c>
      <c r="F182" s="52" t="s">
        <v>5</v>
      </c>
    </row>
    <row r="183" spans="1:6">
      <c r="B183" s="5">
        <v>0</v>
      </c>
      <c r="C183" s="9">
        <v>5</v>
      </c>
      <c r="D183" s="11">
        <v>29</v>
      </c>
      <c r="E183" s="10">
        <v>0</v>
      </c>
      <c r="F183" s="11">
        <v>0</v>
      </c>
    </row>
    <row r="184" spans="1:6">
      <c r="B184" s="3">
        <v>1</v>
      </c>
      <c r="C184" s="12">
        <v>3</v>
      </c>
      <c r="D184" s="14">
        <v>12</v>
      </c>
      <c r="E184" s="13">
        <v>0</v>
      </c>
      <c r="F184" s="14">
        <v>0</v>
      </c>
    </row>
    <row r="185" spans="1:6">
      <c r="B185" s="3">
        <v>2</v>
      </c>
      <c r="C185" s="12">
        <v>8</v>
      </c>
      <c r="D185" s="14">
        <v>11</v>
      </c>
      <c r="E185" s="13">
        <v>1</v>
      </c>
      <c r="F185" s="14">
        <v>0</v>
      </c>
    </row>
    <row r="186" spans="1:6">
      <c r="B186" s="3">
        <v>3</v>
      </c>
      <c r="C186" s="12">
        <v>4</v>
      </c>
      <c r="D186" s="14">
        <v>12</v>
      </c>
      <c r="E186" s="13">
        <v>0</v>
      </c>
      <c r="F186" s="14">
        <v>0</v>
      </c>
    </row>
    <row r="187" spans="1:6">
      <c r="B187" s="3">
        <v>4</v>
      </c>
      <c r="C187" s="12">
        <v>5</v>
      </c>
      <c r="D187" s="14">
        <v>5</v>
      </c>
      <c r="E187" s="13">
        <v>0</v>
      </c>
      <c r="F187" s="14">
        <v>0</v>
      </c>
    </row>
    <row r="188" spans="1:6">
      <c r="B188" s="3">
        <v>5</v>
      </c>
      <c r="C188" s="12">
        <v>7</v>
      </c>
      <c r="D188" s="14">
        <v>9</v>
      </c>
      <c r="E188" s="13">
        <v>0</v>
      </c>
      <c r="F188" s="14">
        <v>0</v>
      </c>
    </row>
    <row r="189" spans="1:6">
      <c r="B189" s="3">
        <v>6</v>
      </c>
      <c r="C189" s="12">
        <v>5</v>
      </c>
      <c r="D189" s="14">
        <v>7</v>
      </c>
      <c r="E189" s="13">
        <v>0</v>
      </c>
      <c r="F189" s="14">
        <v>0</v>
      </c>
    </row>
    <row r="190" spans="1:6">
      <c r="B190" s="4">
        <v>7</v>
      </c>
      <c r="C190" s="15">
        <v>12</v>
      </c>
      <c r="D190" s="17">
        <v>7</v>
      </c>
      <c r="E190" s="16">
        <v>0</v>
      </c>
      <c r="F190" s="17">
        <v>0</v>
      </c>
    </row>
    <row r="193" spans="1:6">
      <c r="C193" s="83" t="s">
        <v>6</v>
      </c>
      <c r="D193" s="84"/>
      <c r="E193" s="85" t="s">
        <v>29</v>
      </c>
      <c r="F193" s="84"/>
    </row>
    <row r="194" spans="1:6">
      <c r="A194" s="1" t="s">
        <v>47</v>
      </c>
      <c r="C194" s="51" t="s">
        <v>4</v>
      </c>
      <c r="D194" s="52" t="s">
        <v>5</v>
      </c>
      <c r="E194" s="53" t="s">
        <v>4</v>
      </c>
      <c r="F194" s="52" t="s">
        <v>5</v>
      </c>
    </row>
    <row r="195" spans="1:6">
      <c r="B195" s="5">
        <v>0</v>
      </c>
      <c r="C195" s="9">
        <v>3</v>
      </c>
      <c r="D195" s="11">
        <v>16</v>
      </c>
      <c r="E195" s="10">
        <v>0</v>
      </c>
      <c r="F195" s="11">
        <v>0</v>
      </c>
    </row>
    <row r="196" spans="1:6">
      <c r="B196" s="3">
        <v>1</v>
      </c>
      <c r="C196" s="12">
        <v>2</v>
      </c>
      <c r="D196" s="14">
        <v>6</v>
      </c>
      <c r="E196" s="13">
        <v>0</v>
      </c>
      <c r="F196" s="14">
        <v>0</v>
      </c>
    </row>
    <row r="197" spans="1:6">
      <c r="B197" s="3">
        <v>2</v>
      </c>
      <c r="C197" s="12">
        <v>0</v>
      </c>
      <c r="D197" s="14">
        <v>2</v>
      </c>
      <c r="E197" s="13">
        <v>0</v>
      </c>
      <c r="F197" s="14">
        <v>0</v>
      </c>
    </row>
    <row r="198" spans="1:6">
      <c r="B198" s="3">
        <v>3</v>
      </c>
      <c r="C198" s="12">
        <v>1</v>
      </c>
      <c r="D198" s="14">
        <v>3</v>
      </c>
      <c r="E198" s="13">
        <v>0</v>
      </c>
      <c r="F198" s="14">
        <v>1</v>
      </c>
    </row>
    <row r="199" spans="1:6">
      <c r="B199" s="3">
        <v>4</v>
      </c>
      <c r="C199" s="12">
        <v>3</v>
      </c>
      <c r="D199" s="14">
        <v>3</v>
      </c>
      <c r="E199" s="13">
        <v>0</v>
      </c>
      <c r="F199" s="14">
        <v>0</v>
      </c>
    </row>
    <row r="200" spans="1:6">
      <c r="B200" s="3">
        <v>5</v>
      </c>
      <c r="C200" s="12">
        <v>2</v>
      </c>
      <c r="D200" s="14">
        <v>2</v>
      </c>
      <c r="E200" s="13">
        <v>1</v>
      </c>
      <c r="F200" s="14">
        <v>0</v>
      </c>
    </row>
    <row r="201" spans="1:6">
      <c r="B201" s="3">
        <v>6</v>
      </c>
      <c r="C201" s="12">
        <v>0</v>
      </c>
      <c r="D201" s="14">
        <v>4</v>
      </c>
      <c r="E201" s="13">
        <v>0</v>
      </c>
      <c r="F201" s="14">
        <v>0</v>
      </c>
    </row>
    <row r="202" spans="1:6">
      <c r="B202" s="4">
        <v>7</v>
      </c>
      <c r="C202" s="15">
        <v>7</v>
      </c>
      <c r="D202" s="17">
        <v>2</v>
      </c>
      <c r="E202" s="16">
        <v>0</v>
      </c>
      <c r="F202" s="17">
        <v>0</v>
      </c>
    </row>
    <row r="205" spans="1:6">
      <c r="C205" s="83" t="s">
        <v>6</v>
      </c>
      <c r="D205" s="84"/>
      <c r="E205" s="85" t="s">
        <v>29</v>
      </c>
      <c r="F205" s="84"/>
    </row>
    <row r="206" spans="1:6">
      <c r="A206" s="1" t="s">
        <v>46</v>
      </c>
      <c r="C206" s="51" t="s">
        <v>4</v>
      </c>
      <c r="D206" s="52" t="s">
        <v>5</v>
      </c>
      <c r="E206" s="53" t="s">
        <v>4</v>
      </c>
      <c r="F206" s="52" t="s">
        <v>5</v>
      </c>
    </row>
    <row r="207" spans="1:6">
      <c r="B207" s="5">
        <v>0</v>
      </c>
      <c r="C207" s="9">
        <v>3</v>
      </c>
      <c r="D207" s="11">
        <v>9</v>
      </c>
      <c r="E207" s="10">
        <v>0</v>
      </c>
      <c r="F207" s="11">
        <v>0</v>
      </c>
    </row>
    <row r="208" spans="1:6">
      <c r="B208" s="3">
        <v>1</v>
      </c>
      <c r="C208" s="12">
        <v>2</v>
      </c>
      <c r="D208" s="14">
        <v>6</v>
      </c>
      <c r="E208" s="13">
        <v>0</v>
      </c>
      <c r="F208" s="14">
        <v>0</v>
      </c>
    </row>
    <row r="209" spans="1:6">
      <c r="B209" s="3">
        <v>2</v>
      </c>
      <c r="C209" s="12">
        <v>1</v>
      </c>
      <c r="D209" s="14">
        <v>4</v>
      </c>
      <c r="E209" s="13">
        <v>0</v>
      </c>
      <c r="F209" s="14">
        <v>0</v>
      </c>
    </row>
    <row r="210" spans="1:6">
      <c r="B210" s="3">
        <v>3</v>
      </c>
      <c r="C210" s="12">
        <v>2</v>
      </c>
      <c r="D210" s="14">
        <v>4</v>
      </c>
      <c r="E210" s="13">
        <v>0</v>
      </c>
      <c r="F210" s="14">
        <v>0</v>
      </c>
    </row>
    <row r="211" spans="1:6">
      <c r="B211" s="3">
        <v>4</v>
      </c>
      <c r="C211" s="12">
        <v>2</v>
      </c>
      <c r="D211" s="14">
        <v>1</v>
      </c>
      <c r="E211" s="13">
        <v>0</v>
      </c>
      <c r="F211" s="14">
        <v>0</v>
      </c>
    </row>
    <row r="212" spans="1:6">
      <c r="B212" s="3">
        <v>5</v>
      </c>
      <c r="C212" s="12">
        <v>6</v>
      </c>
      <c r="D212" s="14">
        <v>5</v>
      </c>
      <c r="E212" s="13">
        <v>1</v>
      </c>
      <c r="F212" s="14">
        <v>0</v>
      </c>
    </row>
    <row r="213" spans="1:6">
      <c r="B213" s="3">
        <v>6</v>
      </c>
      <c r="C213" s="12">
        <v>5</v>
      </c>
      <c r="D213" s="14">
        <v>2</v>
      </c>
      <c r="E213" s="13">
        <v>0</v>
      </c>
      <c r="F213" s="14">
        <v>0</v>
      </c>
    </row>
    <row r="214" spans="1:6">
      <c r="B214" s="4">
        <v>7</v>
      </c>
      <c r="C214" s="15">
        <v>2</v>
      </c>
      <c r="D214" s="17">
        <v>5</v>
      </c>
      <c r="E214" s="16">
        <v>0</v>
      </c>
      <c r="F214" s="17">
        <v>0</v>
      </c>
    </row>
    <row r="217" spans="1:6">
      <c r="C217" s="83" t="s">
        <v>6</v>
      </c>
      <c r="D217" s="84"/>
      <c r="E217" s="85" t="s">
        <v>29</v>
      </c>
      <c r="F217" s="84"/>
    </row>
    <row r="218" spans="1:6">
      <c r="A218" s="1" t="s">
        <v>59</v>
      </c>
      <c r="C218" s="51" t="s">
        <v>4</v>
      </c>
      <c r="D218" s="52" t="s">
        <v>5</v>
      </c>
      <c r="E218" s="53" t="s">
        <v>4</v>
      </c>
      <c r="F218" s="52" t="s">
        <v>5</v>
      </c>
    </row>
    <row r="219" spans="1:6">
      <c r="B219" s="5">
        <v>0</v>
      </c>
      <c r="C219" s="9">
        <v>4</v>
      </c>
      <c r="D219" s="11">
        <v>30</v>
      </c>
      <c r="E219" s="10">
        <v>0</v>
      </c>
      <c r="F219" s="11">
        <v>1</v>
      </c>
    </row>
    <row r="220" spans="1:6">
      <c r="B220" s="3">
        <v>1</v>
      </c>
      <c r="C220" s="12">
        <v>8</v>
      </c>
      <c r="D220" s="14">
        <v>14</v>
      </c>
      <c r="E220" s="13">
        <v>1</v>
      </c>
      <c r="F220" s="14">
        <v>1</v>
      </c>
    </row>
    <row r="221" spans="1:6">
      <c r="B221" s="3">
        <v>2</v>
      </c>
      <c r="C221" s="12">
        <v>7</v>
      </c>
      <c r="D221" s="14">
        <v>13</v>
      </c>
      <c r="E221" s="13">
        <v>2</v>
      </c>
      <c r="F221" s="14">
        <v>0</v>
      </c>
    </row>
    <row r="222" spans="1:6">
      <c r="B222" s="3">
        <v>3</v>
      </c>
      <c r="C222" s="12">
        <v>2</v>
      </c>
      <c r="D222" s="14">
        <v>12</v>
      </c>
      <c r="E222" s="13">
        <v>0</v>
      </c>
      <c r="F222" s="14">
        <v>0</v>
      </c>
    </row>
    <row r="223" spans="1:6">
      <c r="B223" s="3">
        <v>4</v>
      </c>
      <c r="C223" s="12">
        <v>2</v>
      </c>
      <c r="D223" s="14">
        <v>15</v>
      </c>
      <c r="E223" s="13">
        <v>0</v>
      </c>
      <c r="F223" s="14">
        <v>2</v>
      </c>
    </row>
    <row r="224" spans="1:6">
      <c r="B224" s="3">
        <v>5</v>
      </c>
      <c r="C224" s="12">
        <v>8</v>
      </c>
      <c r="D224" s="14">
        <v>9</v>
      </c>
      <c r="E224" s="13">
        <v>0</v>
      </c>
      <c r="F224" s="14">
        <v>1</v>
      </c>
    </row>
    <row r="225" spans="1:6">
      <c r="B225" s="3">
        <v>6</v>
      </c>
      <c r="C225" s="12">
        <v>6</v>
      </c>
      <c r="D225" s="14">
        <v>9</v>
      </c>
      <c r="E225" s="13">
        <v>0</v>
      </c>
      <c r="F225" s="14">
        <v>1</v>
      </c>
    </row>
    <row r="226" spans="1:6">
      <c r="B226" s="4">
        <v>7</v>
      </c>
      <c r="C226" s="15">
        <v>12</v>
      </c>
      <c r="D226" s="17">
        <v>9</v>
      </c>
      <c r="E226" s="16">
        <v>0</v>
      </c>
      <c r="F226" s="17">
        <v>2</v>
      </c>
    </row>
    <row r="229" spans="1:6">
      <c r="C229" s="83" t="s">
        <v>6</v>
      </c>
      <c r="D229" s="84"/>
      <c r="E229" s="85" t="s">
        <v>29</v>
      </c>
      <c r="F229" s="84"/>
    </row>
    <row r="230" spans="1:6">
      <c r="A230" s="1" t="s">
        <v>60</v>
      </c>
      <c r="C230" s="51" t="s">
        <v>4</v>
      </c>
      <c r="D230" s="52" t="s">
        <v>5</v>
      </c>
      <c r="E230" s="53" t="s">
        <v>4</v>
      </c>
      <c r="F230" s="52" t="s">
        <v>5</v>
      </c>
    </row>
    <row r="231" spans="1:6">
      <c r="B231" s="5">
        <v>0</v>
      </c>
      <c r="C231" s="9">
        <v>1</v>
      </c>
      <c r="D231" s="11">
        <v>3</v>
      </c>
      <c r="E231" s="10">
        <v>0</v>
      </c>
      <c r="F231" s="11">
        <v>0</v>
      </c>
    </row>
    <row r="232" spans="1:6">
      <c r="B232" s="3">
        <v>1</v>
      </c>
      <c r="C232" s="12">
        <v>3</v>
      </c>
      <c r="D232" s="14">
        <v>4</v>
      </c>
      <c r="E232" s="13">
        <v>1</v>
      </c>
      <c r="F232" s="14">
        <v>0</v>
      </c>
    </row>
    <row r="233" spans="1:6">
      <c r="B233" s="3">
        <v>2</v>
      </c>
      <c r="C233" s="12">
        <v>1</v>
      </c>
      <c r="D233" s="14">
        <v>2</v>
      </c>
      <c r="E233" s="13">
        <v>0</v>
      </c>
      <c r="F233" s="14">
        <v>0</v>
      </c>
    </row>
    <row r="234" spans="1:6">
      <c r="B234" s="3">
        <v>3</v>
      </c>
      <c r="C234" s="12">
        <v>2</v>
      </c>
      <c r="D234" s="14">
        <v>2</v>
      </c>
      <c r="E234" s="13">
        <v>0</v>
      </c>
      <c r="F234" s="14">
        <v>0</v>
      </c>
    </row>
    <row r="235" spans="1:6">
      <c r="B235" s="3">
        <v>4</v>
      </c>
      <c r="C235" s="12">
        <v>2</v>
      </c>
      <c r="D235" s="14">
        <v>2</v>
      </c>
      <c r="E235" s="13">
        <v>1</v>
      </c>
      <c r="F235" s="14">
        <v>0</v>
      </c>
    </row>
    <row r="236" spans="1:6">
      <c r="B236" s="3">
        <v>5</v>
      </c>
      <c r="C236" s="12">
        <v>2</v>
      </c>
      <c r="D236" s="14">
        <v>3</v>
      </c>
      <c r="E236" s="13">
        <v>0</v>
      </c>
      <c r="F236" s="14">
        <v>0</v>
      </c>
    </row>
    <row r="237" spans="1:6">
      <c r="B237" s="3">
        <v>6</v>
      </c>
      <c r="C237" s="12">
        <v>1</v>
      </c>
      <c r="D237" s="14">
        <v>1</v>
      </c>
      <c r="E237" s="13">
        <v>0</v>
      </c>
      <c r="F237" s="14">
        <v>0</v>
      </c>
    </row>
    <row r="238" spans="1:6">
      <c r="B238" s="4">
        <v>7</v>
      </c>
      <c r="C238" s="15">
        <v>9</v>
      </c>
      <c r="D238" s="17">
        <v>2</v>
      </c>
      <c r="E238" s="16">
        <v>0</v>
      </c>
      <c r="F238" s="17">
        <v>0</v>
      </c>
    </row>
    <row r="241" spans="1:6">
      <c r="C241" s="83" t="s">
        <v>6</v>
      </c>
      <c r="D241" s="84"/>
      <c r="E241" s="85" t="s">
        <v>29</v>
      </c>
      <c r="F241" s="84"/>
    </row>
    <row r="242" spans="1:6">
      <c r="A242" s="1" t="s">
        <v>66</v>
      </c>
      <c r="C242" s="51" t="s">
        <v>4</v>
      </c>
      <c r="D242" s="52" t="s">
        <v>5</v>
      </c>
      <c r="E242" s="53" t="s">
        <v>4</v>
      </c>
      <c r="F242" s="52" t="s">
        <v>5</v>
      </c>
    </row>
    <row r="243" spans="1:6">
      <c r="B243" s="5">
        <v>0</v>
      </c>
      <c r="C243" s="9">
        <v>0</v>
      </c>
      <c r="D243" s="11">
        <v>7</v>
      </c>
      <c r="E243" s="10">
        <v>0</v>
      </c>
      <c r="F243" s="11">
        <v>1</v>
      </c>
    </row>
    <row r="244" spans="1:6">
      <c r="B244" s="3">
        <v>1</v>
      </c>
      <c r="C244" s="12">
        <v>0</v>
      </c>
      <c r="D244" s="14">
        <v>2</v>
      </c>
      <c r="E244" s="13">
        <v>0</v>
      </c>
      <c r="F244" s="14">
        <v>0</v>
      </c>
    </row>
    <row r="245" spans="1:6">
      <c r="B245" s="3">
        <v>2</v>
      </c>
      <c r="C245" s="12">
        <v>2</v>
      </c>
      <c r="D245" s="14">
        <v>0</v>
      </c>
      <c r="E245" s="13">
        <v>0</v>
      </c>
      <c r="F245" s="14">
        <v>0</v>
      </c>
    </row>
    <row r="246" spans="1:6">
      <c r="B246" s="3">
        <v>3</v>
      </c>
      <c r="C246" s="12">
        <v>2</v>
      </c>
      <c r="D246" s="14">
        <v>1</v>
      </c>
      <c r="E246" s="13">
        <v>0</v>
      </c>
      <c r="F246" s="14">
        <v>0</v>
      </c>
    </row>
    <row r="247" spans="1:6">
      <c r="B247" s="3">
        <v>4</v>
      </c>
      <c r="C247" s="12">
        <v>1</v>
      </c>
      <c r="D247" s="14">
        <v>2</v>
      </c>
      <c r="E247" s="13">
        <v>1</v>
      </c>
      <c r="F247" s="14">
        <v>1</v>
      </c>
    </row>
    <row r="248" spans="1:6">
      <c r="B248" s="3">
        <v>5</v>
      </c>
      <c r="C248" s="12">
        <v>2</v>
      </c>
      <c r="D248" s="14">
        <v>2</v>
      </c>
      <c r="E248" s="13">
        <v>0</v>
      </c>
      <c r="F248" s="14">
        <v>0</v>
      </c>
    </row>
    <row r="249" spans="1:6">
      <c r="B249" s="3">
        <v>6</v>
      </c>
      <c r="C249" s="12">
        <v>4</v>
      </c>
      <c r="D249" s="14">
        <v>2</v>
      </c>
      <c r="E249" s="13">
        <v>0</v>
      </c>
      <c r="F249" s="14">
        <v>0</v>
      </c>
    </row>
    <row r="250" spans="1:6">
      <c r="B250" s="4">
        <v>7</v>
      </c>
      <c r="C250" s="15">
        <v>5</v>
      </c>
      <c r="D250" s="17">
        <v>1</v>
      </c>
      <c r="E250" s="16">
        <v>0</v>
      </c>
      <c r="F250" s="17">
        <v>0</v>
      </c>
    </row>
    <row r="253" spans="1:6">
      <c r="C253" s="83" t="s">
        <v>6</v>
      </c>
      <c r="D253" s="84"/>
      <c r="E253" s="85" t="s">
        <v>29</v>
      </c>
      <c r="F253" s="84"/>
    </row>
    <row r="254" spans="1:6">
      <c r="A254" s="1" t="s">
        <v>57</v>
      </c>
      <c r="C254" s="51" t="s">
        <v>4</v>
      </c>
      <c r="D254" s="52" t="s">
        <v>5</v>
      </c>
      <c r="E254" s="53" t="s">
        <v>4</v>
      </c>
      <c r="F254" s="52" t="s">
        <v>5</v>
      </c>
    </row>
    <row r="255" spans="1:6">
      <c r="B255" s="5">
        <v>0</v>
      </c>
      <c r="C255" s="9">
        <v>2</v>
      </c>
      <c r="D255" s="11">
        <v>32</v>
      </c>
      <c r="E255" s="10">
        <v>0</v>
      </c>
      <c r="F255" s="11">
        <v>1</v>
      </c>
    </row>
    <row r="256" spans="1:6">
      <c r="B256" s="3">
        <v>1</v>
      </c>
      <c r="C256" s="12">
        <v>1</v>
      </c>
      <c r="D256" s="14">
        <v>11</v>
      </c>
      <c r="E256" s="13">
        <v>1</v>
      </c>
      <c r="F256" s="14">
        <v>0</v>
      </c>
    </row>
    <row r="257" spans="1:6">
      <c r="B257" s="3">
        <v>2</v>
      </c>
      <c r="C257" s="12">
        <v>2</v>
      </c>
      <c r="D257" s="14">
        <v>7</v>
      </c>
      <c r="E257" s="13">
        <v>0</v>
      </c>
      <c r="F257" s="14">
        <v>1</v>
      </c>
    </row>
    <row r="258" spans="1:6">
      <c r="B258" s="3">
        <v>3</v>
      </c>
      <c r="C258" s="12">
        <v>3</v>
      </c>
      <c r="D258" s="14">
        <v>10</v>
      </c>
      <c r="E258" s="13">
        <v>0</v>
      </c>
      <c r="F258" s="14">
        <v>0</v>
      </c>
    </row>
    <row r="259" spans="1:6">
      <c r="B259" s="3">
        <v>4</v>
      </c>
      <c r="C259" s="12">
        <v>7</v>
      </c>
      <c r="D259" s="14">
        <v>5</v>
      </c>
      <c r="E259" s="13">
        <v>1</v>
      </c>
      <c r="F259" s="14">
        <v>0</v>
      </c>
    </row>
    <row r="260" spans="1:6">
      <c r="B260" s="3">
        <v>5</v>
      </c>
      <c r="C260" s="12">
        <v>2</v>
      </c>
      <c r="D260" s="14">
        <v>4</v>
      </c>
      <c r="E260" s="13">
        <v>0</v>
      </c>
      <c r="F260" s="14">
        <v>0</v>
      </c>
    </row>
    <row r="261" spans="1:6">
      <c r="B261" s="3">
        <v>6</v>
      </c>
      <c r="C261" s="12">
        <v>5</v>
      </c>
      <c r="D261" s="14">
        <v>7</v>
      </c>
      <c r="E261" s="13">
        <v>1</v>
      </c>
      <c r="F261" s="14">
        <v>0</v>
      </c>
    </row>
    <row r="262" spans="1:6">
      <c r="B262" s="4">
        <v>7</v>
      </c>
      <c r="C262" s="15">
        <v>9</v>
      </c>
      <c r="D262" s="17">
        <v>4</v>
      </c>
      <c r="E262" s="16">
        <v>0</v>
      </c>
      <c r="F262" s="17">
        <v>0</v>
      </c>
    </row>
    <row r="265" spans="1:6">
      <c r="A265" s="1" t="s">
        <v>56</v>
      </c>
      <c r="C265" s="83" t="s">
        <v>6</v>
      </c>
      <c r="D265" s="84"/>
      <c r="E265" s="85" t="s">
        <v>29</v>
      </c>
      <c r="F265" s="84"/>
    </row>
    <row r="266" spans="1:6">
      <c r="C266" s="51" t="s">
        <v>4</v>
      </c>
      <c r="D266" s="52" t="s">
        <v>5</v>
      </c>
      <c r="E266" s="53" t="s">
        <v>4</v>
      </c>
      <c r="F266" s="52" t="s">
        <v>5</v>
      </c>
    </row>
    <row r="267" spans="1:6">
      <c r="B267" s="5">
        <v>0</v>
      </c>
      <c r="C267" s="9">
        <v>1</v>
      </c>
      <c r="D267" s="11">
        <v>9</v>
      </c>
      <c r="E267" s="10">
        <v>0</v>
      </c>
      <c r="F267" s="11">
        <v>0</v>
      </c>
    </row>
    <row r="268" spans="1:6">
      <c r="B268" s="3">
        <v>1</v>
      </c>
      <c r="C268" s="12">
        <v>2</v>
      </c>
      <c r="D268" s="14">
        <v>3</v>
      </c>
      <c r="E268" s="13">
        <v>0</v>
      </c>
      <c r="F268" s="14">
        <v>0</v>
      </c>
    </row>
    <row r="269" spans="1:6">
      <c r="B269" s="3">
        <v>2</v>
      </c>
      <c r="C269" s="12">
        <v>0</v>
      </c>
      <c r="D269" s="14">
        <v>5</v>
      </c>
      <c r="E269" s="13">
        <v>0</v>
      </c>
      <c r="F269" s="14">
        <v>0</v>
      </c>
    </row>
    <row r="270" spans="1:6">
      <c r="B270" s="3">
        <v>3</v>
      </c>
      <c r="C270" s="12">
        <v>1</v>
      </c>
      <c r="D270" s="14">
        <v>1</v>
      </c>
      <c r="E270" s="13">
        <v>0</v>
      </c>
      <c r="F270" s="14">
        <v>0</v>
      </c>
    </row>
    <row r="271" spans="1:6">
      <c r="B271" s="3">
        <v>4</v>
      </c>
      <c r="C271" s="12">
        <v>1</v>
      </c>
      <c r="D271" s="14">
        <v>2</v>
      </c>
      <c r="E271" s="13">
        <v>0</v>
      </c>
      <c r="F271" s="14">
        <v>0</v>
      </c>
    </row>
    <row r="272" spans="1:6">
      <c r="B272" s="3">
        <v>5</v>
      </c>
      <c r="C272" s="12">
        <v>0</v>
      </c>
      <c r="D272" s="14">
        <v>2</v>
      </c>
      <c r="E272" s="13">
        <v>0</v>
      </c>
      <c r="F272" s="14">
        <v>0</v>
      </c>
    </row>
    <row r="273" spans="1:6">
      <c r="B273" s="3">
        <v>6</v>
      </c>
      <c r="C273" s="12">
        <v>2</v>
      </c>
      <c r="D273" s="14">
        <v>3</v>
      </c>
      <c r="E273" s="13">
        <v>0</v>
      </c>
      <c r="F273" s="14">
        <v>0</v>
      </c>
    </row>
    <row r="274" spans="1:6">
      <c r="B274" s="4">
        <v>7</v>
      </c>
      <c r="C274" s="15">
        <v>2</v>
      </c>
      <c r="D274" s="17">
        <v>1</v>
      </c>
      <c r="E274" s="16">
        <v>1</v>
      </c>
      <c r="F274" s="17">
        <v>0</v>
      </c>
    </row>
    <row r="277" spans="1:6">
      <c r="A277" s="1" t="s">
        <v>55</v>
      </c>
      <c r="C277" s="83" t="s">
        <v>6</v>
      </c>
      <c r="D277" s="84"/>
      <c r="E277" s="85" t="s">
        <v>29</v>
      </c>
      <c r="F277" s="84"/>
    </row>
    <row r="278" spans="1:6">
      <c r="C278" s="51" t="s">
        <v>4</v>
      </c>
      <c r="D278" s="52" t="s">
        <v>5</v>
      </c>
      <c r="E278" s="53" t="s">
        <v>4</v>
      </c>
      <c r="F278" s="52" t="s">
        <v>5</v>
      </c>
    </row>
    <row r="279" spans="1:6">
      <c r="B279" s="5">
        <v>0</v>
      </c>
      <c r="C279" s="9">
        <v>3</v>
      </c>
      <c r="D279" s="11">
        <v>6</v>
      </c>
      <c r="E279" s="10">
        <v>0</v>
      </c>
      <c r="F279" s="11">
        <v>0</v>
      </c>
    </row>
    <row r="280" spans="1:6">
      <c r="B280" s="3">
        <v>1</v>
      </c>
      <c r="C280" s="12">
        <v>0</v>
      </c>
      <c r="D280" s="14">
        <v>4</v>
      </c>
      <c r="E280" s="13">
        <v>1</v>
      </c>
      <c r="F280" s="14">
        <v>0</v>
      </c>
    </row>
    <row r="281" spans="1:6">
      <c r="B281" s="3">
        <v>2</v>
      </c>
      <c r="C281" s="12">
        <v>0</v>
      </c>
      <c r="D281" s="14">
        <v>3</v>
      </c>
      <c r="E281" s="13">
        <v>0</v>
      </c>
      <c r="F281" s="14">
        <v>0</v>
      </c>
    </row>
    <row r="282" spans="1:6">
      <c r="B282" s="3">
        <v>3</v>
      </c>
      <c r="C282" s="12">
        <v>0</v>
      </c>
      <c r="D282" s="14">
        <v>3</v>
      </c>
      <c r="E282" s="13">
        <v>0</v>
      </c>
      <c r="F282" s="14">
        <v>0</v>
      </c>
    </row>
    <row r="283" spans="1:6">
      <c r="B283" s="3">
        <v>4</v>
      </c>
      <c r="C283" s="12">
        <v>1</v>
      </c>
      <c r="D283" s="14">
        <v>4</v>
      </c>
      <c r="E283" s="13">
        <v>0</v>
      </c>
      <c r="F283" s="14">
        <v>0</v>
      </c>
    </row>
    <row r="284" spans="1:6">
      <c r="B284" s="3">
        <v>5</v>
      </c>
      <c r="C284" s="12">
        <v>3</v>
      </c>
      <c r="D284" s="14">
        <v>4</v>
      </c>
      <c r="E284" s="13">
        <v>0</v>
      </c>
      <c r="F284" s="14">
        <v>0</v>
      </c>
    </row>
    <row r="285" spans="1:6">
      <c r="B285" s="3">
        <v>6</v>
      </c>
      <c r="C285" s="12">
        <v>2</v>
      </c>
      <c r="D285" s="14">
        <v>1</v>
      </c>
      <c r="E285" s="13">
        <v>0</v>
      </c>
      <c r="F285" s="14">
        <v>0</v>
      </c>
    </row>
    <row r="286" spans="1:6">
      <c r="B286" s="4">
        <v>7</v>
      </c>
      <c r="C286" s="15">
        <v>4</v>
      </c>
      <c r="D286" s="17">
        <v>1</v>
      </c>
      <c r="E286" s="16">
        <v>0</v>
      </c>
      <c r="F286" s="17">
        <v>0</v>
      </c>
    </row>
  </sheetData>
  <mergeCells count="56">
    <mergeCell ref="C1:D1"/>
    <mergeCell ref="E1:F1"/>
    <mergeCell ref="J1:K1"/>
    <mergeCell ref="L1:M1"/>
    <mergeCell ref="C13:D13"/>
    <mergeCell ref="E13:F13"/>
    <mergeCell ref="J15:K15"/>
    <mergeCell ref="L15:M15"/>
    <mergeCell ref="C25:D25"/>
    <mergeCell ref="E25:F25"/>
    <mergeCell ref="C37:D37"/>
    <mergeCell ref="E37:F37"/>
    <mergeCell ref="C49:D49"/>
    <mergeCell ref="E49:F49"/>
    <mergeCell ref="C61:D61"/>
    <mergeCell ref="E61:F61"/>
    <mergeCell ref="C73:D73"/>
    <mergeCell ref="E73:F73"/>
    <mergeCell ref="C85:D85"/>
    <mergeCell ref="E85:F85"/>
    <mergeCell ref="C97:D97"/>
    <mergeCell ref="E97:F97"/>
    <mergeCell ref="C109:D109"/>
    <mergeCell ref="E109:F109"/>
    <mergeCell ref="C121:D121"/>
    <mergeCell ref="E121:F121"/>
    <mergeCell ref="C133:D133"/>
    <mergeCell ref="E133:F133"/>
    <mergeCell ref="C145:D145"/>
    <mergeCell ref="E145:F145"/>
    <mergeCell ref="C205:D205"/>
    <mergeCell ref="E205:F205"/>
    <mergeCell ref="C217:D217"/>
    <mergeCell ref="E217:F217"/>
    <mergeCell ref="C157:D157"/>
    <mergeCell ref="E157:F157"/>
    <mergeCell ref="C169:D169"/>
    <mergeCell ref="E169:F169"/>
    <mergeCell ref="C181:D181"/>
    <mergeCell ref="E181:F181"/>
    <mergeCell ref="C277:D277"/>
    <mergeCell ref="E277:F277"/>
    <mergeCell ref="J29:K29"/>
    <mergeCell ref="L29:M29"/>
    <mergeCell ref="J43:K43"/>
    <mergeCell ref="L43:M43"/>
    <mergeCell ref="C229:D229"/>
    <mergeCell ref="E229:F229"/>
    <mergeCell ref="C265:D265"/>
    <mergeCell ref="E265:F265"/>
    <mergeCell ref="C241:D241"/>
    <mergeCell ref="E241:F241"/>
    <mergeCell ref="C253:D253"/>
    <mergeCell ref="E253:F253"/>
    <mergeCell ref="C193:D193"/>
    <mergeCell ref="E193:F19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300"/>
  <sheetViews>
    <sheetView topLeftCell="U1" workbookViewId="0">
      <selection activeCell="AF17" sqref="AF17"/>
    </sheetView>
  </sheetViews>
  <sheetFormatPr baseColWidth="10" defaultRowHeight="15"/>
  <cols>
    <col min="1" max="1" width="18" bestFit="1" customWidth="1"/>
    <col min="13" max="13" width="18" bestFit="1" customWidth="1"/>
  </cols>
  <sheetData>
    <row r="1" spans="1:35">
      <c r="C1" s="79" t="s">
        <v>6</v>
      </c>
      <c r="D1" s="80"/>
      <c r="E1" s="80"/>
      <c r="F1" s="81"/>
      <c r="G1" s="80" t="s">
        <v>23</v>
      </c>
      <c r="H1" s="81"/>
      <c r="I1" s="80" t="s">
        <v>29</v>
      </c>
      <c r="J1" s="81"/>
      <c r="K1" s="19"/>
      <c r="O1" s="79" t="s">
        <v>6</v>
      </c>
      <c r="P1" s="80"/>
      <c r="Q1" s="80"/>
      <c r="R1" s="81"/>
      <c r="S1" s="80" t="s">
        <v>23</v>
      </c>
      <c r="T1" s="81"/>
      <c r="U1" s="80" t="s">
        <v>29</v>
      </c>
      <c r="V1" s="81"/>
      <c r="AB1" s="23" t="s">
        <v>6</v>
      </c>
      <c r="AC1" s="24"/>
      <c r="AD1" s="24"/>
      <c r="AE1" s="25"/>
      <c r="AF1" s="24" t="s">
        <v>23</v>
      </c>
      <c r="AG1" s="25"/>
      <c r="AH1" s="24" t="s">
        <v>29</v>
      </c>
      <c r="AI1" s="25"/>
    </row>
    <row r="2" spans="1:35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7" t="s">
        <v>4</v>
      </c>
      <c r="H2" s="8" t="s">
        <v>5</v>
      </c>
      <c r="I2" s="7" t="s">
        <v>4</v>
      </c>
      <c r="J2" s="8" t="s">
        <v>5</v>
      </c>
      <c r="K2" s="2"/>
      <c r="M2" s="1" t="s">
        <v>16</v>
      </c>
      <c r="O2" s="6" t="s">
        <v>2</v>
      </c>
      <c r="P2" s="7" t="s">
        <v>3</v>
      </c>
      <c r="Q2" s="7" t="s">
        <v>4</v>
      </c>
      <c r="R2" s="8" t="s">
        <v>5</v>
      </c>
      <c r="S2" s="7" t="s">
        <v>4</v>
      </c>
      <c r="T2" s="8" t="s">
        <v>5</v>
      </c>
      <c r="U2" s="7" t="s">
        <v>4</v>
      </c>
      <c r="V2" s="8" t="s">
        <v>5</v>
      </c>
      <c r="Z2" s="1" t="s">
        <v>16</v>
      </c>
      <c r="AB2" s="6" t="s">
        <v>2</v>
      </c>
      <c r="AC2" s="7" t="s">
        <v>3</v>
      </c>
      <c r="AD2" s="7" t="s">
        <v>4</v>
      </c>
      <c r="AE2" s="8" t="s">
        <v>5</v>
      </c>
      <c r="AF2" s="7" t="s">
        <v>4</v>
      </c>
      <c r="AG2" s="8" t="s">
        <v>5</v>
      </c>
      <c r="AH2" s="7" t="s">
        <v>4</v>
      </c>
      <c r="AI2" s="8" t="s">
        <v>5</v>
      </c>
    </row>
    <row r="3" spans="1:35">
      <c r="A3" t="s">
        <v>1</v>
      </c>
      <c r="B3" s="5">
        <v>0</v>
      </c>
      <c r="C3" s="9">
        <v>420.8</v>
      </c>
      <c r="D3" s="10">
        <v>85.102699999999999</v>
      </c>
      <c r="E3" s="10">
        <v>328.74400000000003</v>
      </c>
      <c r="F3" s="11">
        <v>1496.06</v>
      </c>
      <c r="G3" s="10">
        <v>292.21699999999998</v>
      </c>
      <c r="H3" s="11">
        <v>86.311000000000007</v>
      </c>
      <c r="I3" s="10">
        <v>0</v>
      </c>
      <c r="J3" s="11">
        <v>57.540599999999998</v>
      </c>
      <c r="K3" s="13"/>
      <c r="M3" t="s">
        <v>1</v>
      </c>
      <c r="N3" s="5">
        <v>0</v>
      </c>
      <c r="O3" s="9">
        <f>AVERAGE(C3,C39,C75,C111,C147,C183,C219,C255)</f>
        <v>341.03750000000002</v>
      </c>
      <c r="P3" s="10">
        <f t="shared" ref="P3:V10" si="0">AVERAGE(D3,D39,D75,D111,D147,D183,D219,D255)</f>
        <v>106.74305</v>
      </c>
      <c r="Q3" s="10">
        <f t="shared" si="0"/>
        <v>319.03787500000004</v>
      </c>
      <c r="R3" s="11">
        <f t="shared" si="0"/>
        <v>1082.9795000000001</v>
      </c>
      <c r="S3" s="10">
        <f t="shared" si="0"/>
        <v>250.55200000000002</v>
      </c>
      <c r="T3" s="11">
        <f t="shared" si="0"/>
        <v>65.389337499999996</v>
      </c>
      <c r="U3" s="10">
        <f t="shared" si="0"/>
        <v>0</v>
      </c>
      <c r="V3" s="11">
        <f t="shared" si="0"/>
        <v>28.123750000000001</v>
      </c>
      <c r="W3">
        <v>0</v>
      </c>
      <c r="X3">
        <v>0</v>
      </c>
      <c r="Z3" t="s">
        <v>28</v>
      </c>
      <c r="AA3" s="5">
        <v>0</v>
      </c>
      <c r="AB3" s="9">
        <f t="shared" ref="AB3:AI10" si="1">STDEV(C3,C39,C75,C111,C147,C183,C219,C255)</f>
        <v>97.892447689142131</v>
      </c>
      <c r="AC3" s="10">
        <f t="shared" si="1"/>
        <v>60.188429747775082</v>
      </c>
      <c r="AD3" s="10">
        <f t="shared" si="1"/>
        <v>168.65149684773658</v>
      </c>
      <c r="AE3" s="11">
        <f t="shared" si="1"/>
        <v>236.95733476544393</v>
      </c>
      <c r="AF3" s="10">
        <f t="shared" si="1"/>
        <v>110.70052808494502</v>
      </c>
      <c r="AG3" s="11">
        <f t="shared" si="1"/>
        <v>75.899539979764185</v>
      </c>
      <c r="AH3" s="10">
        <f t="shared" si="1"/>
        <v>0</v>
      </c>
      <c r="AI3" s="11">
        <f t="shared" si="1"/>
        <v>24.237485810599246</v>
      </c>
    </row>
    <row r="4" spans="1:35">
      <c r="B4" s="3">
        <v>1</v>
      </c>
      <c r="C4" s="12">
        <v>212.07400000000001</v>
      </c>
      <c r="D4" s="13">
        <v>0</v>
      </c>
      <c r="E4" s="13">
        <v>409.81799999999998</v>
      </c>
      <c r="F4" s="14">
        <v>552.87800000000004</v>
      </c>
      <c r="G4" s="13">
        <v>335.30500000000001</v>
      </c>
      <c r="H4" s="14">
        <v>407.38400000000001</v>
      </c>
      <c r="I4" s="13">
        <v>37.256100000000004</v>
      </c>
      <c r="J4" s="14">
        <v>29.098800000000001</v>
      </c>
      <c r="K4" s="13"/>
      <c r="N4" s="3">
        <v>1</v>
      </c>
      <c r="O4" s="12">
        <f t="shared" ref="O4:O10" si="2">AVERAGE(C4,C40,C76,C112,C148,C184,C220,C256)</f>
        <v>107.69217499999999</v>
      </c>
      <c r="P4" s="13">
        <f t="shared" si="0"/>
        <v>57.156512499999998</v>
      </c>
      <c r="Q4" s="13">
        <f t="shared" si="0"/>
        <v>238.82383750000002</v>
      </c>
      <c r="R4" s="14">
        <f t="shared" si="0"/>
        <v>453.955375</v>
      </c>
      <c r="S4" s="13">
        <f t="shared" si="0"/>
        <v>400.51625000000001</v>
      </c>
      <c r="T4" s="14">
        <f t="shared" si="0"/>
        <v>223.90925000000001</v>
      </c>
      <c r="U4" s="13">
        <f t="shared" si="0"/>
        <v>16.639212500000003</v>
      </c>
      <c r="V4" s="14">
        <f t="shared" si="0"/>
        <v>15.373150000000001</v>
      </c>
      <c r="W4">
        <v>0</v>
      </c>
      <c r="X4">
        <v>0</v>
      </c>
      <c r="AA4" s="3">
        <v>1</v>
      </c>
      <c r="AB4" s="12">
        <f t="shared" si="1"/>
        <v>90.479219954603806</v>
      </c>
      <c r="AC4" s="13">
        <f t="shared" si="1"/>
        <v>47.836836034988686</v>
      </c>
      <c r="AD4" s="13">
        <f t="shared" si="1"/>
        <v>141.91063750487419</v>
      </c>
      <c r="AE4" s="14">
        <f t="shared" si="1"/>
        <v>120.08119587528806</v>
      </c>
      <c r="AF4" s="13">
        <f t="shared" si="1"/>
        <v>191.13006935648366</v>
      </c>
      <c r="AG4" s="14">
        <f t="shared" si="1"/>
        <v>174.14365761347722</v>
      </c>
      <c r="AH4" s="13">
        <f t="shared" si="1"/>
        <v>23.357717215848293</v>
      </c>
      <c r="AI4" s="14">
        <f t="shared" si="1"/>
        <v>16.931235720023508</v>
      </c>
    </row>
    <row r="5" spans="1:35">
      <c r="B5" s="3">
        <v>2</v>
      </c>
      <c r="C5" s="12">
        <v>0</v>
      </c>
      <c r="D5" s="13">
        <v>94.016400000000004</v>
      </c>
      <c r="E5" s="13">
        <v>418.16399999999999</v>
      </c>
      <c r="F5" s="14">
        <v>412.089</v>
      </c>
      <c r="G5" s="13">
        <v>190.07400000000001</v>
      </c>
      <c r="H5" s="14">
        <v>529.82799999999997</v>
      </c>
      <c r="I5" s="13">
        <v>0</v>
      </c>
      <c r="J5" s="14">
        <v>29.434899999999999</v>
      </c>
      <c r="K5" s="13"/>
      <c r="N5" s="3">
        <v>2</v>
      </c>
      <c r="O5" s="12">
        <f t="shared" si="2"/>
        <v>15.8721</v>
      </c>
      <c r="P5" s="13">
        <f t="shared" si="0"/>
        <v>32.18685</v>
      </c>
      <c r="Q5" s="13">
        <f t="shared" si="0"/>
        <v>301.02525000000003</v>
      </c>
      <c r="R5" s="14">
        <f t="shared" si="0"/>
        <v>394.39249999999998</v>
      </c>
      <c r="S5" s="13">
        <f t="shared" si="0"/>
        <v>332.61050000000006</v>
      </c>
      <c r="T5" s="14">
        <f t="shared" si="0"/>
        <v>483.87687499999993</v>
      </c>
      <c r="U5" s="13">
        <f t="shared" si="0"/>
        <v>21.683587500000002</v>
      </c>
      <c r="V5" s="14">
        <f t="shared" si="0"/>
        <v>13.325566666666665</v>
      </c>
      <c r="W5">
        <v>0</v>
      </c>
      <c r="X5">
        <v>0</v>
      </c>
      <c r="AA5" s="3">
        <v>2</v>
      </c>
      <c r="AB5" s="12">
        <f t="shared" si="1"/>
        <v>29.389418411199827</v>
      </c>
      <c r="AC5" s="13">
        <f t="shared" si="1"/>
        <v>37.401583232799119</v>
      </c>
      <c r="AD5" s="13">
        <f t="shared" si="1"/>
        <v>117.09944508804708</v>
      </c>
      <c r="AE5" s="14">
        <f t="shared" si="1"/>
        <v>99.618794084535921</v>
      </c>
      <c r="AF5" s="13">
        <f t="shared" si="1"/>
        <v>119.54062837737264</v>
      </c>
      <c r="AG5" s="14">
        <f t="shared" si="1"/>
        <v>213.94510916951012</v>
      </c>
      <c r="AH5" s="13">
        <f t="shared" si="1"/>
        <v>32.688834313719745</v>
      </c>
      <c r="AI5" s="14">
        <f t="shared" si="1"/>
        <v>15.504203168259464</v>
      </c>
    </row>
    <row r="6" spans="1:35">
      <c r="B6" s="3">
        <v>3</v>
      </c>
      <c r="C6" s="12">
        <v>0</v>
      </c>
      <c r="D6" s="13">
        <v>0</v>
      </c>
      <c r="E6" s="13">
        <v>543.27200000000005</v>
      </c>
      <c r="F6" s="14">
        <v>565.79899999999998</v>
      </c>
      <c r="G6" s="13">
        <v>426.85599999999999</v>
      </c>
      <c r="H6" s="14">
        <v>506.24099999999999</v>
      </c>
      <c r="I6" s="13">
        <v>77.610299999999995</v>
      </c>
      <c r="J6" s="14">
        <v>59.557699999999997</v>
      </c>
      <c r="K6" s="13"/>
      <c r="N6" s="3">
        <v>3</v>
      </c>
      <c r="O6" s="12">
        <f t="shared" si="2"/>
        <v>26.779400000000003</v>
      </c>
      <c r="P6" s="13">
        <f t="shared" si="0"/>
        <v>32.8812</v>
      </c>
      <c r="Q6" s="13">
        <f t="shared" si="0"/>
        <v>286.60102499999999</v>
      </c>
      <c r="R6" s="14">
        <f t="shared" si="0"/>
        <v>409.79150000000004</v>
      </c>
      <c r="S6" s="13">
        <f t="shared" si="0"/>
        <v>296.11020000000002</v>
      </c>
      <c r="T6" s="14">
        <f t="shared" si="0"/>
        <v>533.03512499999999</v>
      </c>
      <c r="U6" s="13">
        <f t="shared" si="0"/>
        <v>9.7012874999999994</v>
      </c>
      <c r="V6" s="14">
        <f t="shared" si="0"/>
        <v>12.886783333333334</v>
      </c>
      <c r="W6">
        <v>0</v>
      </c>
      <c r="X6">
        <v>0</v>
      </c>
      <c r="AA6" s="3">
        <v>3</v>
      </c>
      <c r="AB6" s="12">
        <f t="shared" si="1"/>
        <v>37.434681700835355</v>
      </c>
      <c r="AC6" s="13">
        <f t="shared" si="1"/>
        <v>30.188726195149645</v>
      </c>
      <c r="AD6" s="13">
        <f t="shared" si="1"/>
        <v>193.30980995506195</v>
      </c>
      <c r="AE6" s="14">
        <f t="shared" si="1"/>
        <v>108.20891858939223</v>
      </c>
      <c r="AF6" s="13">
        <f t="shared" si="1"/>
        <v>167.61508630662433</v>
      </c>
      <c r="AG6" s="14">
        <f t="shared" si="1"/>
        <v>321.69228838238632</v>
      </c>
      <c r="AH6" s="13">
        <f t="shared" si="1"/>
        <v>27.439384709961153</v>
      </c>
      <c r="AI6" s="14">
        <f t="shared" si="1"/>
        <v>23.942550783942519</v>
      </c>
    </row>
    <row r="7" spans="1:35">
      <c r="B7" s="3">
        <v>4</v>
      </c>
      <c r="C7" s="12">
        <v>0</v>
      </c>
      <c r="D7" s="13">
        <v>52.508099999999999</v>
      </c>
      <c r="E7" s="13">
        <v>198.14500000000001</v>
      </c>
      <c r="F7" s="14">
        <v>512.226</v>
      </c>
      <c r="G7" s="13">
        <v>356.66</v>
      </c>
      <c r="H7" s="14">
        <v>331.44</v>
      </c>
      <c r="I7" s="13">
        <v>79.257900000000006</v>
      </c>
      <c r="J7" s="14">
        <v>60.261800000000001</v>
      </c>
      <c r="K7" s="13"/>
      <c r="N7" s="3">
        <v>4</v>
      </c>
      <c r="O7" s="12">
        <f t="shared" si="2"/>
        <v>0</v>
      </c>
      <c r="P7" s="13">
        <f t="shared" si="0"/>
        <v>12.449425</v>
      </c>
      <c r="Q7" s="13">
        <f t="shared" si="0"/>
        <v>252.82104999999999</v>
      </c>
      <c r="R7" s="14">
        <f t="shared" si="0"/>
        <v>331.42325</v>
      </c>
      <c r="S7" s="13">
        <f t="shared" si="0"/>
        <v>219.5946625</v>
      </c>
      <c r="T7" s="14">
        <f t="shared" si="0"/>
        <v>370.03062500000004</v>
      </c>
      <c r="U7" s="13">
        <f t="shared" si="0"/>
        <v>16.713662500000002</v>
      </c>
      <c r="V7" s="14">
        <f t="shared" si="0"/>
        <v>20.123583333333332</v>
      </c>
      <c r="W7">
        <v>0</v>
      </c>
      <c r="X7">
        <v>0</v>
      </c>
      <c r="AA7" s="3">
        <v>4</v>
      </c>
      <c r="AB7" s="12">
        <f t="shared" si="1"/>
        <v>0</v>
      </c>
      <c r="AC7" s="13">
        <f t="shared" si="1"/>
        <v>23.097337274657566</v>
      </c>
      <c r="AD7" s="13">
        <f t="shared" si="1"/>
        <v>121.97817195626213</v>
      </c>
      <c r="AE7" s="14">
        <f t="shared" si="1"/>
        <v>165.30710761553561</v>
      </c>
      <c r="AF7" s="13">
        <f t="shared" si="1"/>
        <v>102.13368257621886</v>
      </c>
      <c r="AG7" s="14">
        <f t="shared" si="1"/>
        <v>206.00210518129421</v>
      </c>
      <c r="AH7" s="13">
        <f t="shared" si="1"/>
        <v>31.649864727895874</v>
      </c>
      <c r="AI7" s="14">
        <f t="shared" si="1"/>
        <v>31.175397396948551</v>
      </c>
    </row>
    <row r="8" spans="1:35">
      <c r="B8" s="3">
        <v>5</v>
      </c>
      <c r="C8" s="12">
        <v>0</v>
      </c>
      <c r="D8" s="13">
        <v>55.770499999999998</v>
      </c>
      <c r="E8" s="13">
        <v>364.39600000000002</v>
      </c>
      <c r="F8" s="14">
        <v>365.89699999999999</v>
      </c>
      <c r="G8" s="13">
        <v>283.41899999999998</v>
      </c>
      <c r="H8" s="14">
        <v>213.44</v>
      </c>
      <c r="I8" s="13">
        <v>80.977000000000004</v>
      </c>
      <c r="J8" s="14">
        <v>0</v>
      </c>
      <c r="K8" s="13"/>
      <c r="N8" s="3">
        <v>5</v>
      </c>
      <c r="O8" s="12">
        <f t="shared" si="2"/>
        <v>27.931199999999997</v>
      </c>
      <c r="P8" s="13">
        <f t="shared" si="0"/>
        <v>19.7308375</v>
      </c>
      <c r="Q8" s="13">
        <f t="shared" si="0"/>
        <v>266.93074999999999</v>
      </c>
      <c r="R8" s="14">
        <f t="shared" si="0"/>
        <v>313.29487500000005</v>
      </c>
      <c r="S8" s="13">
        <f t="shared" si="0"/>
        <v>309.52937500000002</v>
      </c>
      <c r="T8" s="14">
        <f t="shared" si="0"/>
        <v>361.89250000000004</v>
      </c>
      <c r="U8" s="13">
        <f t="shared" si="0"/>
        <v>14.1086875</v>
      </c>
      <c r="V8" s="14">
        <f t="shared" si="0"/>
        <v>19.583866666666665</v>
      </c>
      <c r="W8">
        <v>0</v>
      </c>
      <c r="X8">
        <v>0</v>
      </c>
      <c r="AA8" s="3">
        <v>5</v>
      </c>
      <c r="AB8" s="12">
        <f t="shared" si="1"/>
        <v>38.984245947305425</v>
      </c>
      <c r="AC8" s="13">
        <f t="shared" si="1"/>
        <v>27.271315217534102</v>
      </c>
      <c r="AD8" s="13">
        <f t="shared" si="1"/>
        <v>109.53606137934679</v>
      </c>
      <c r="AE8" s="14">
        <f t="shared" si="1"/>
        <v>133.22390881352172</v>
      </c>
      <c r="AF8" s="13">
        <f t="shared" si="1"/>
        <v>101.59244865348363</v>
      </c>
      <c r="AG8" s="14">
        <f t="shared" si="1"/>
        <v>287.44019226415975</v>
      </c>
      <c r="AH8" s="13">
        <f t="shared" si="1"/>
        <v>29.23296960006617</v>
      </c>
      <c r="AI8" s="14">
        <f t="shared" si="1"/>
        <v>26.992535149308715</v>
      </c>
    </row>
    <row r="9" spans="1:35">
      <c r="B9" s="3">
        <v>6</v>
      </c>
      <c r="C9" s="12">
        <v>0</v>
      </c>
      <c r="D9" s="13">
        <v>594.65300000000002</v>
      </c>
      <c r="E9" s="13">
        <v>331.089</v>
      </c>
      <c r="F9" s="14">
        <v>370.32799999999997</v>
      </c>
      <c r="G9" s="13">
        <v>455.24799999999999</v>
      </c>
      <c r="H9" s="14">
        <v>185.16399999999999</v>
      </c>
      <c r="I9" s="13">
        <v>41.386200000000002</v>
      </c>
      <c r="J9" s="14">
        <v>0</v>
      </c>
      <c r="K9" s="13"/>
      <c r="N9" s="3">
        <v>6</v>
      </c>
      <c r="O9" s="12">
        <f t="shared" si="2"/>
        <v>21.827024999999999</v>
      </c>
      <c r="P9" s="13">
        <f t="shared" si="0"/>
        <v>241.67682500000001</v>
      </c>
      <c r="Q9" s="13">
        <f t="shared" si="0"/>
        <v>284.89570000000003</v>
      </c>
      <c r="R9" s="14">
        <f t="shared" si="0"/>
        <v>337.93324999999999</v>
      </c>
      <c r="S9" s="13">
        <f t="shared" si="0"/>
        <v>257.51762500000001</v>
      </c>
      <c r="T9" s="14">
        <f t="shared" si="0"/>
        <v>348.22825</v>
      </c>
      <c r="U9" s="13">
        <f t="shared" si="0"/>
        <v>20.909025</v>
      </c>
      <c r="V9" s="14">
        <f t="shared" si="0"/>
        <v>5.1628833333333333</v>
      </c>
      <c r="W9">
        <v>0</v>
      </c>
      <c r="X9">
        <v>0</v>
      </c>
      <c r="AA9" s="3">
        <v>6</v>
      </c>
      <c r="AB9" s="12">
        <f t="shared" si="1"/>
        <v>44.75902889479395</v>
      </c>
      <c r="AC9" s="13">
        <f t="shared" si="1"/>
        <v>192.31781777542642</v>
      </c>
      <c r="AD9" s="13">
        <f t="shared" si="1"/>
        <v>118.49750004393692</v>
      </c>
      <c r="AE9" s="14">
        <f t="shared" si="1"/>
        <v>133.05349896591008</v>
      </c>
      <c r="AF9" s="13">
        <f t="shared" si="1"/>
        <v>129.64469706849613</v>
      </c>
      <c r="AG9" s="14">
        <f t="shared" si="1"/>
        <v>219.27575877208005</v>
      </c>
      <c r="AH9" s="13">
        <f t="shared" si="1"/>
        <v>29.883212734278473</v>
      </c>
      <c r="AI9" s="14">
        <f t="shared" si="1"/>
        <v>12.646429768186223</v>
      </c>
    </row>
    <row r="10" spans="1:35">
      <c r="B10" s="4">
        <v>7</v>
      </c>
      <c r="C10" s="15">
        <v>0</v>
      </c>
      <c r="D10" s="16">
        <v>700.52800000000002</v>
      </c>
      <c r="E10" s="16">
        <v>677.19200000000001</v>
      </c>
      <c r="F10" s="17">
        <v>343.62799999999999</v>
      </c>
      <c r="G10" s="16">
        <v>169.298</v>
      </c>
      <c r="H10" s="17">
        <v>218.672</v>
      </c>
      <c r="I10" s="16">
        <v>42.3245</v>
      </c>
      <c r="J10" s="17">
        <v>31.238900000000001</v>
      </c>
      <c r="K10" s="13"/>
      <c r="N10" s="4">
        <v>7</v>
      </c>
      <c r="O10" s="15">
        <f t="shared" si="2"/>
        <v>77.766149999999996</v>
      </c>
      <c r="P10" s="16">
        <f t="shared" si="0"/>
        <v>724.37637500000005</v>
      </c>
      <c r="Q10" s="16">
        <f t="shared" si="0"/>
        <v>613.77437499999996</v>
      </c>
      <c r="R10" s="17">
        <f t="shared" si="0"/>
        <v>327.85662500000001</v>
      </c>
      <c r="S10" s="16">
        <f t="shared" si="0"/>
        <v>96.040599999999998</v>
      </c>
      <c r="T10" s="17">
        <f t="shared" si="0"/>
        <v>383.70875000000001</v>
      </c>
      <c r="U10" s="16">
        <f t="shared" si="0"/>
        <v>13.558737499999999</v>
      </c>
      <c r="V10" s="17">
        <f t="shared" si="0"/>
        <v>23.698333333333334</v>
      </c>
      <c r="W10">
        <v>0</v>
      </c>
      <c r="X10">
        <v>0</v>
      </c>
      <c r="AA10" s="4">
        <v>7</v>
      </c>
      <c r="AB10" s="15">
        <f t="shared" si="1"/>
        <v>65.18914163850998</v>
      </c>
      <c r="AC10" s="16">
        <f t="shared" si="1"/>
        <v>302.20063661979697</v>
      </c>
      <c r="AD10" s="16">
        <f t="shared" si="1"/>
        <v>122.9295156954789</v>
      </c>
      <c r="AE10" s="17">
        <f t="shared" si="1"/>
        <v>158.5054836211736</v>
      </c>
      <c r="AF10" s="16">
        <f t="shared" si="1"/>
        <v>92.301939435234615</v>
      </c>
      <c r="AG10" s="17">
        <f t="shared" si="1"/>
        <v>267.70811846526846</v>
      </c>
      <c r="AH10" s="16">
        <f t="shared" si="1"/>
        <v>25.900530443158189</v>
      </c>
      <c r="AI10" s="17">
        <f t="shared" si="1"/>
        <v>27.807275586771649</v>
      </c>
    </row>
    <row r="13" spans="1:35">
      <c r="C13" s="79" t="s">
        <v>6</v>
      </c>
      <c r="D13" s="80"/>
      <c r="E13" s="80"/>
      <c r="F13" s="81"/>
      <c r="G13" s="80" t="s">
        <v>23</v>
      </c>
      <c r="H13" s="81"/>
      <c r="I13" s="80" t="s">
        <v>29</v>
      </c>
      <c r="J13" s="81"/>
      <c r="K13" s="19"/>
      <c r="O13" s="79" t="s">
        <v>6</v>
      </c>
      <c r="P13" s="80"/>
      <c r="Q13" s="80"/>
      <c r="R13" s="81"/>
      <c r="S13" s="80" t="s">
        <v>23</v>
      </c>
      <c r="T13" s="81"/>
      <c r="U13" s="80" t="s">
        <v>29</v>
      </c>
      <c r="V13" s="81"/>
      <c r="AB13" s="23" t="s">
        <v>6</v>
      </c>
      <c r="AC13" s="24"/>
      <c r="AD13" s="24"/>
      <c r="AE13" s="25"/>
      <c r="AF13" s="24" t="s">
        <v>23</v>
      </c>
      <c r="AG13" s="25"/>
      <c r="AH13" s="24" t="s">
        <v>29</v>
      </c>
      <c r="AI13" s="25"/>
    </row>
    <row r="14" spans="1:35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7" t="s">
        <v>4</v>
      </c>
      <c r="H14" s="8" t="s">
        <v>5</v>
      </c>
      <c r="I14" s="7" t="s">
        <v>4</v>
      </c>
      <c r="J14" s="8" t="s">
        <v>5</v>
      </c>
      <c r="K14" s="2"/>
      <c r="M14" s="1" t="s">
        <v>17</v>
      </c>
      <c r="O14" s="6" t="s">
        <v>2</v>
      </c>
      <c r="P14" s="7" t="s">
        <v>3</v>
      </c>
      <c r="Q14" s="7" t="s">
        <v>4</v>
      </c>
      <c r="R14" s="8" t="s">
        <v>5</v>
      </c>
      <c r="S14" s="7" t="s">
        <v>4</v>
      </c>
      <c r="T14" s="8" t="s">
        <v>5</v>
      </c>
      <c r="U14" s="7" t="s">
        <v>4</v>
      </c>
      <c r="V14" s="8" t="s">
        <v>5</v>
      </c>
      <c r="Z14" s="1" t="s">
        <v>17</v>
      </c>
      <c r="AB14" s="6" t="s">
        <v>2</v>
      </c>
      <c r="AC14" s="7" t="s">
        <v>3</v>
      </c>
      <c r="AD14" s="7" t="s">
        <v>4</v>
      </c>
      <c r="AE14" s="8" t="s">
        <v>5</v>
      </c>
      <c r="AF14" s="7" t="s">
        <v>4</v>
      </c>
      <c r="AG14" s="8" t="s">
        <v>5</v>
      </c>
      <c r="AH14" s="7" t="s">
        <v>4</v>
      </c>
      <c r="AI14" s="8" t="s">
        <v>5</v>
      </c>
    </row>
    <row r="15" spans="1:35">
      <c r="A15" t="s">
        <v>1</v>
      </c>
      <c r="B15" s="5">
        <v>0</v>
      </c>
      <c r="C15" s="9">
        <v>346.09300000000002</v>
      </c>
      <c r="D15" s="10">
        <v>154.755</v>
      </c>
      <c r="E15" s="10">
        <v>246.10499999999999</v>
      </c>
      <c r="F15" s="11">
        <v>972.11099999999999</v>
      </c>
      <c r="G15" s="10">
        <v>0</v>
      </c>
      <c r="H15" s="11">
        <v>88.373699999999999</v>
      </c>
      <c r="I15" s="10">
        <v>0</v>
      </c>
      <c r="J15" s="11">
        <v>88.373699999999999</v>
      </c>
      <c r="K15" s="18"/>
      <c r="M15" t="s">
        <v>1</v>
      </c>
      <c r="N15" s="5">
        <v>0</v>
      </c>
      <c r="O15" s="9">
        <f>AVERAGE(C15,C51,C87,C123,C159,C195,C231,C267)</f>
        <v>494.99487499999998</v>
      </c>
      <c r="P15" s="10">
        <f t="shared" ref="P15:V22" si="3">AVERAGE(D15,D51,D87,D123,D159,D195,D231,D267)</f>
        <v>91.820549999999997</v>
      </c>
      <c r="Q15" s="10">
        <f t="shared" si="3"/>
        <v>297.452</v>
      </c>
      <c r="R15" s="11">
        <f t="shared" si="3"/>
        <v>936.15412500000002</v>
      </c>
      <c r="S15" s="10">
        <f t="shared" si="3"/>
        <v>352.7405</v>
      </c>
      <c r="T15" s="11">
        <f t="shared" si="3"/>
        <v>153.39146249999999</v>
      </c>
      <c r="U15" s="10">
        <f t="shared" si="3"/>
        <v>0</v>
      </c>
      <c r="V15" s="11">
        <f t="shared" si="3"/>
        <v>21.142462500000001</v>
      </c>
      <c r="W15">
        <v>0</v>
      </c>
      <c r="X15">
        <v>0</v>
      </c>
      <c r="Z15" t="s">
        <v>28</v>
      </c>
      <c r="AA15" s="5">
        <v>0</v>
      </c>
      <c r="AB15" s="9">
        <f t="shared" ref="AB15:AI22" si="4">STDEV(C15,C51,C87,C123,C159,C195,C231,C267)</f>
        <v>176.39456773255125</v>
      </c>
      <c r="AC15" s="10">
        <f t="shared" si="4"/>
        <v>73.639932514053029</v>
      </c>
      <c r="AD15" s="10">
        <f t="shared" si="4"/>
        <v>211.29071063550606</v>
      </c>
      <c r="AE15" s="11">
        <f t="shared" si="4"/>
        <v>365.17646771680802</v>
      </c>
      <c r="AF15" s="10">
        <f t="shared" si="4"/>
        <v>271.49866946898391</v>
      </c>
      <c r="AG15" s="11">
        <f t="shared" si="4"/>
        <v>203.63412280662965</v>
      </c>
      <c r="AH15" s="10">
        <f t="shared" si="4"/>
        <v>0</v>
      </c>
      <c r="AI15" s="11">
        <f t="shared" si="4"/>
        <v>39.200998243810702</v>
      </c>
    </row>
    <row r="16" spans="1:35">
      <c r="B16" s="3">
        <v>1</v>
      </c>
      <c r="C16" s="12">
        <v>228.39400000000001</v>
      </c>
      <c r="D16" s="13">
        <v>158.703</v>
      </c>
      <c r="E16" s="13">
        <v>0</v>
      </c>
      <c r="F16" s="14">
        <v>266.80799999999999</v>
      </c>
      <c r="G16" s="13">
        <v>0</v>
      </c>
      <c r="H16" s="14">
        <v>0</v>
      </c>
      <c r="I16" s="13">
        <v>0</v>
      </c>
      <c r="J16" s="14">
        <v>0</v>
      </c>
      <c r="K16" s="18"/>
      <c r="N16" s="3">
        <v>1</v>
      </c>
      <c r="O16" s="12">
        <f t="shared" ref="O16:O22" si="5">AVERAGE(C16,C52,C88,C124,C160,C196,C232,C268)</f>
        <v>145.68525</v>
      </c>
      <c r="P16" s="13">
        <f t="shared" si="3"/>
        <v>46.960037499999999</v>
      </c>
      <c r="Q16" s="13">
        <f t="shared" si="3"/>
        <v>313.102125</v>
      </c>
      <c r="R16" s="14">
        <f t="shared" si="3"/>
        <v>501.19425000000001</v>
      </c>
      <c r="S16" s="13">
        <f t="shared" si="3"/>
        <v>202.43237499999998</v>
      </c>
      <c r="T16" s="14">
        <f t="shared" si="3"/>
        <v>130.7440125</v>
      </c>
      <c r="U16" s="13">
        <f t="shared" si="3"/>
        <v>21.480125000000001</v>
      </c>
      <c r="V16" s="14">
        <f t="shared" si="3"/>
        <v>0</v>
      </c>
      <c r="W16">
        <v>0</v>
      </c>
      <c r="X16">
        <v>0</v>
      </c>
      <c r="AA16" s="3">
        <v>1</v>
      </c>
      <c r="AB16" s="12">
        <f t="shared" si="4"/>
        <v>96.93673334080178</v>
      </c>
      <c r="AC16" s="13">
        <f t="shared" si="4"/>
        <v>58.245348675211524</v>
      </c>
      <c r="AD16" s="13">
        <f t="shared" si="4"/>
        <v>199.64714894421508</v>
      </c>
      <c r="AE16" s="14">
        <f t="shared" si="4"/>
        <v>166.57260709436665</v>
      </c>
      <c r="AF16" s="13">
        <f t="shared" si="4"/>
        <v>193.4915624088315</v>
      </c>
      <c r="AG16" s="14">
        <f t="shared" si="4"/>
        <v>110.98249974452779</v>
      </c>
      <c r="AH16" s="13">
        <f t="shared" si="4"/>
        <v>60.754968192938762</v>
      </c>
      <c r="AI16" s="14">
        <f t="shared" si="4"/>
        <v>0</v>
      </c>
    </row>
    <row r="17" spans="1:35">
      <c r="B17" s="3">
        <v>2</v>
      </c>
      <c r="C17" s="12">
        <v>113.053</v>
      </c>
      <c r="D17" s="13">
        <v>162.858</v>
      </c>
      <c r="E17" s="13">
        <v>497.45800000000003</v>
      </c>
      <c r="F17" s="14">
        <v>537.03399999999999</v>
      </c>
      <c r="G17" s="13">
        <v>0</v>
      </c>
      <c r="H17" s="14">
        <v>89.505700000000004</v>
      </c>
      <c r="I17" s="13">
        <v>0</v>
      </c>
      <c r="J17" s="14">
        <v>89.505700000000004</v>
      </c>
      <c r="K17" s="18"/>
      <c r="N17" s="3">
        <v>2</v>
      </c>
      <c r="O17" s="12">
        <f t="shared" si="5"/>
        <v>54.099875000000004</v>
      </c>
      <c r="P17" s="13">
        <f t="shared" si="3"/>
        <v>56.745524999999994</v>
      </c>
      <c r="Q17" s="13">
        <f t="shared" si="3"/>
        <v>198.14462500000002</v>
      </c>
      <c r="R17" s="14">
        <f t="shared" si="3"/>
        <v>368.71750000000003</v>
      </c>
      <c r="S17" s="13">
        <f t="shared" si="3"/>
        <v>416.01737500000002</v>
      </c>
      <c r="T17" s="14">
        <f t="shared" si="3"/>
        <v>319.95221250000003</v>
      </c>
      <c r="U17" s="13">
        <f t="shared" si="3"/>
        <v>0</v>
      </c>
      <c r="V17" s="14">
        <f t="shared" si="3"/>
        <v>25.173962500000002</v>
      </c>
      <c r="W17">
        <v>0</v>
      </c>
      <c r="X17">
        <v>0</v>
      </c>
      <c r="AA17" s="3">
        <v>2</v>
      </c>
      <c r="AB17" s="12">
        <f t="shared" si="4"/>
        <v>80.122297011572954</v>
      </c>
      <c r="AC17" s="13">
        <f t="shared" si="4"/>
        <v>66.685804800995157</v>
      </c>
      <c r="AD17" s="13">
        <f t="shared" si="4"/>
        <v>204.17579014378586</v>
      </c>
      <c r="AE17" s="14">
        <f t="shared" si="4"/>
        <v>196.73928169607029</v>
      </c>
      <c r="AF17" s="13">
        <f t="shared" si="4"/>
        <v>364.27294594416327</v>
      </c>
      <c r="AG17" s="14">
        <f t="shared" si="4"/>
        <v>254.80104936017628</v>
      </c>
      <c r="AH17" s="13">
        <f t="shared" si="4"/>
        <v>0</v>
      </c>
      <c r="AI17" s="14">
        <f t="shared" si="4"/>
        <v>46.995319257619002</v>
      </c>
    </row>
    <row r="18" spans="1:35">
      <c r="B18" s="3">
        <v>3</v>
      </c>
      <c r="C18" s="12">
        <v>0</v>
      </c>
      <c r="D18" s="13">
        <v>0</v>
      </c>
      <c r="E18" s="13">
        <v>125.03100000000001</v>
      </c>
      <c r="F18" s="14">
        <v>360.33100000000002</v>
      </c>
      <c r="G18" s="13">
        <v>0</v>
      </c>
      <c r="H18" s="14">
        <v>90.082700000000003</v>
      </c>
      <c r="I18" s="13">
        <v>0</v>
      </c>
      <c r="J18" s="14">
        <v>90.082700000000003</v>
      </c>
      <c r="K18" s="18"/>
      <c r="N18" s="3">
        <v>3</v>
      </c>
      <c r="O18" s="12">
        <f t="shared" si="5"/>
        <v>14.110875</v>
      </c>
      <c r="P18" s="13">
        <f t="shared" si="3"/>
        <v>25.832999999999998</v>
      </c>
      <c r="Q18" s="13">
        <f t="shared" si="3"/>
        <v>226.94075000000001</v>
      </c>
      <c r="R18" s="14">
        <f t="shared" si="3"/>
        <v>234.34048749999999</v>
      </c>
      <c r="S18" s="13">
        <f t="shared" si="3"/>
        <v>349.90350000000001</v>
      </c>
      <c r="T18" s="14">
        <f t="shared" si="3"/>
        <v>279.95471250000003</v>
      </c>
      <c r="U18" s="13">
        <f t="shared" si="3"/>
        <v>0</v>
      </c>
      <c r="V18" s="14">
        <f t="shared" si="3"/>
        <v>21.3209625</v>
      </c>
      <c r="W18">
        <v>0</v>
      </c>
      <c r="X18">
        <v>0</v>
      </c>
      <c r="AA18" s="3">
        <v>3</v>
      </c>
      <c r="AB18" s="12">
        <f t="shared" si="4"/>
        <v>39.911581603902896</v>
      </c>
      <c r="AC18" s="13">
        <f t="shared" si="4"/>
        <v>73.066757913568324</v>
      </c>
      <c r="AD18" s="13">
        <f t="shared" si="4"/>
        <v>179.16548028149839</v>
      </c>
      <c r="AE18" s="14">
        <f t="shared" si="4"/>
        <v>178.8236913539258</v>
      </c>
      <c r="AF18" s="13">
        <f t="shared" si="4"/>
        <v>261.20128850699467</v>
      </c>
      <c r="AG18" s="14">
        <f t="shared" si="4"/>
        <v>172.16660727522404</v>
      </c>
      <c r="AH18" s="13">
        <f t="shared" si="4"/>
        <v>0</v>
      </c>
      <c r="AI18" s="14">
        <f t="shared" si="4"/>
        <v>39.561995704533608</v>
      </c>
    </row>
    <row r="19" spans="1:35">
      <c r="B19" s="3">
        <v>4</v>
      </c>
      <c r="C19" s="12">
        <v>0</v>
      </c>
      <c r="D19" s="13">
        <v>0</v>
      </c>
      <c r="E19" s="13">
        <v>125.705</v>
      </c>
      <c r="F19" s="14">
        <v>90.667100000000005</v>
      </c>
      <c r="G19" s="13">
        <v>0</v>
      </c>
      <c r="H19" s="14">
        <v>0</v>
      </c>
      <c r="I19" s="13">
        <v>0</v>
      </c>
      <c r="J19" s="14">
        <v>0</v>
      </c>
      <c r="K19" s="18"/>
      <c r="N19" s="3">
        <v>4</v>
      </c>
      <c r="O19" s="12">
        <f t="shared" si="5"/>
        <v>0</v>
      </c>
      <c r="P19" s="13">
        <f t="shared" si="3"/>
        <v>43.749412499999998</v>
      </c>
      <c r="Q19" s="13">
        <f t="shared" si="3"/>
        <v>221.33724999999998</v>
      </c>
      <c r="R19" s="14">
        <f t="shared" si="3"/>
        <v>250.71901250000002</v>
      </c>
      <c r="S19" s="13">
        <f t="shared" si="3"/>
        <v>261.26749999999998</v>
      </c>
      <c r="T19" s="14">
        <f t="shared" si="3"/>
        <v>312.46137499999998</v>
      </c>
      <c r="U19" s="13">
        <f t="shared" si="3"/>
        <v>22.467749999999999</v>
      </c>
      <c r="V19" s="14">
        <f t="shared" si="3"/>
        <v>0</v>
      </c>
      <c r="W19">
        <v>0</v>
      </c>
      <c r="X19">
        <v>0</v>
      </c>
      <c r="AA19" s="3">
        <v>4</v>
      </c>
      <c r="AB19" s="12">
        <f t="shared" si="4"/>
        <v>0</v>
      </c>
      <c r="AC19" s="13">
        <f t="shared" si="4"/>
        <v>47.648264580792976</v>
      </c>
      <c r="AD19" s="13">
        <f t="shared" si="4"/>
        <v>175.28612289278843</v>
      </c>
      <c r="AE19" s="14">
        <f t="shared" si="4"/>
        <v>88.948640108137454</v>
      </c>
      <c r="AF19" s="13">
        <f t="shared" si="4"/>
        <v>348.85684865531061</v>
      </c>
      <c r="AG19" s="14">
        <f t="shared" si="4"/>
        <v>180.50855979698625</v>
      </c>
      <c r="AH19" s="13">
        <f t="shared" si="4"/>
        <v>63.548393532016206</v>
      </c>
      <c r="AI19" s="14">
        <f t="shared" si="4"/>
        <v>0</v>
      </c>
    </row>
    <row r="20" spans="1:35">
      <c r="B20" s="3">
        <v>5</v>
      </c>
      <c r="C20" s="12">
        <v>109.754</v>
      </c>
      <c r="D20" s="13">
        <v>88.369500000000002</v>
      </c>
      <c r="E20" s="13">
        <v>126.386</v>
      </c>
      <c r="F20" s="14">
        <v>365.03699999999998</v>
      </c>
      <c r="G20" s="13">
        <v>0</v>
      </c>
      <c r="H20" s="14">
        <v>0</v>
      </c>
      <c r="I20" s="13">
        <v>0</v>
      </c>
      <c r="J20" s="14">
        <v>0</v>
      </c>
      <c r="K20" s="18"/>
      <c r="N20" s="3">
        <v>5</v>
      </c>
      <c r="O20" s="12">
        <f t="shared" si="5"/>
        <v>13.719250000000001</v>
      </c>
      <c r="P20" s="13">
        <f t="shared" si="3"/>
        <v>52.410562500000005</v>
      </c>
      <c r="Q20" s="13">
        <f t="shared" si="3"/>
        <v>320.94225</v>
      </c>
      <c r="R20" s="14">
        <f t="shared" si="3"/>
        <v>384.38100000000003</v>
      </c>
      <c r="S20" s="13">
        <f t="shared" si="3"/>
        <v>288.06849999999997</v>
      </c>
      <c r="T20" s="14">
        <f t="shared" si="3"/>
        <v>176.10875000000001</v>
      </c>
      <c r="U20" s="13">
        <f t="shared" si="3"/>
        <v>15.802625000000001</v>
      </c>
      <c r="V20" s="14">
        <f t="shared" si="3"/>
        <v>10.152950000000001</v>
      </c>
      <c r="W20">
        <v>0</v>
      </c>
      <c r="X20">
        <v>0</v>
      </c>
      <c r="AA20" s="3">
        <v>5</v>
      </c>
      <c r="AB20" s="12">
        <f t="shared" si="4"/>
        <v>38.803898831174166</v>
      </c>
      <c r="AC20" s="13">
        <f t="shared" si="4"/>
        <v>83.652812309243586</v>
      </c>
      <c r="AD20" s="13">
        <f t="shared" si="4"/>
        <v>239.18189534610923</v>
      </c>
      <c r="AE20" s="14">
        <f t="shared" si="4"/>
        <v>172.65193884559429</v>
      </c>
      <c r="AF20" s="13">
        <f t="shared" si="4"/>
        <v>358.39302258952688</v>
      </c>
      <c r="AG20" s="14">
        <f t="shared" si="4"/>
        <v>129.49926836390125</v>
      </c>
      <c r="AH20" s="13">
        <f t="shared" si="4"/>
        <v>44.696573192192268</v>
      </c>
      <c r="AI20" s="14">
        <f t="shared" si="4"/>
        <v>28.716879176191831</v>
      </c>
    </row>
    <row r="21" spans="1:35">
      <c r="B21" s="3">
        <v>6</v>
      </c>
      <c r="C21" s="12">
        <v>0</v>
      </c>
      <c r="D21" s="13">
        <v>90.953599999999994</v>
      </c>
      <c r="E21" s="13">
        <v>254.15</v>
      </c>
      <c r="F21" s="14">
        <v>367.43599999999998</v>
      </c>
      <c r="G21" s="13">
        <v>0</v>
      </c>
      <c r="H21" s="14">
        <v>91.859099999999998</v>
      </c>
      <c r="I21" s="13">
        <v>0</v>
      </c>
      <c r="J21" s="14">
        <v>0</v>
      </c>
      <c r="K21" s="18"/>
      <c r="N21" s="3">
        <v>6</v>
      </c>
      <c r="O21" s="12">
        <f t="shared" si="5"/>
        <v>14.183875</v>
      </c>
      <c r="P21" s="13">
        <f t="shared" si="3"/>
        <v>174.93819999999999</v>
      </c>
      <c r="Q21" s="13">
        <f t="shared" si="3"/>
        <v>368.33199999999999</v>
      </c>
      <c r="R21" s="14">
        <f t="shared" si="3"/>
        <v>280.06374999999997</v>
      </c>
      <c r="S21" s="13">
        <f t="shared" si="3"/>
        <v>146.09637499999999</v>
      </c>
      <c r="T21" s="14">
        <f t="shared" si="3"/>
        <v>282.16876250000001</v>
      </c>
      <c r="U21" s="13">
        <f t="shared" si="3"/>
        <v>43.999124999999999</v>
      </c>
      <c r="V21" s="14">
        <f t="shared" si="3"/>
        <v>0</v>
      </c>
      <c r="W21">
        <v>0</v>
      </c>
      <c r="X21">
        <v>0</v>
      </c>
      <c r="AA21" s="3">
        <v>6</v>
      </c>
      <c r="AB21" s="12">
        <f t="shared" si="4"/>
        <v>40.118056784009369</v>
      </c>
      <c r="AC21" s="13">
        <f t="shared" si="4"/>
        <v>184.41712240734515</v>
      </c>
      <c r="AD21" s="13">
        <f t="shared" si="4"/>
        <v>237.45388001221866</v>
      </c>
      <c r="AE21" s="14">
        <f t="shared" si="4"/>
        <v>102.16947703098882</v>
      </c>
      <c r="AF21" s="13">
        <f t="shared" si="4"/>
        <v>188.35172676362509</v>
      </c>
      <c r="AG21" s="14">
        <f t="shared" si="4"/>
        <v>197.61110264989759</v>
      </c>
      <c r="AH21" s="13">
        <f t="shared" si="4"/>
        <v>82.422458911283044</v>
      </c>
      <c r="AI21" s="14">
        <f t="shared" si="4"/>
        <v>0</v>
      </c>
    </row>
    <row r="22" spans="1:35">
      <c r="B22" s="4">
        <v>7</v>
      </c>
      <c r="C22" s="15">
        <v>0</v>
      </c>
      <c r="D22" s="16">
        <v>749.54700000000003</v>
      </c>
      <c r="E22" s="16">
        <v>766.625</v>
      </c>
      <c r="F22" s="17">
        <v>277.40100000000001</v>
      </c>
      <c r="G22" s="16">
        <v>0</v>
      </c>
      <c r="H22" s="17">
        <v>0</v>
      </c>
      <c r="I22" s="16">
        <v>0</v>
      </c>
      <c r="J22" s="17">
        <v>0</v>
      </c>
      <c r="K22" s="18"/>
      <c r="N22" s="4">
        <v>7</v>
      </c>
      <c r="O22" s="15">
        <f t="shared" si="5"/>
        <v>29.002875</v>
      </c>
      <c r="P22" s="16">
        <f t="shared" si="3"/>
        <v>925.20612500000004</v>
      </c>
      <c r="Q22" s="16">
        <f t="shared" si="3"/>
        <v>1054.0576249999999</v>
      </c>
      <c r="R22" s="17">
        <f t="shared" si="3"/>
        <v>253.00825000000003</v>
      </c>
      <c r="S22" s="16">
        <f t="shared" si="3"/>
        <v>99.339750000000009</v>
      </c>
      <c r="T22" s="17">
        <f t="shared" si="3"/>
        <v>265.15924999999999</v>
      </c>
      <c r="U22" s="16">
        <f t="shared" si="3"/>
        <v>80.242125000000001</v>
      </c>
      <c r="V22" s="17">
        <f t="shared" si="3"/>
        <v>15.977375</v>
      </c>
      <c r="W22">
        <v>0</v>
      </c>
      <c r="X22">
        <v>0</v>
      </c>
      <c r="AA22" s="4">
        <v>7</v>
      </c>
      <c r="AB22" s="15">
        <f t="shared" si="4"/>
        <v>82.03251834562316</v>
      </c>
      <c r="AC22" s="16">
        <f t="shared" si="4"/>
        <v>368.02061734537091</v>
      </c>
      <c r="AD22" s="16">
        <f t="shared" si="4"/>
        <v>396.79459547548493</v>
      </c>
      <c r="AE22" s="17">
        <f t="shared" si="4"/>
        <v>146.20775648932874</v>
      </c>
      <c r="AF22" s="16">
        <f t="shared" si="4"/>
        <v>152.69863369091235</v>
      </c>
      <c r="AG22" s="17">
        <f t="shared" si="4"/>
        <v>198.38984701321937</v>
      </c>
      <c r="AH22" s="16">
        <f t="shared" si="4"/>
        <v>154.60215005013677</v>
      </c>
      <c r="AI22" s="17">
        <f t="shared" si="4"/>
        <v>45.190840832241662</v>
      </c>
    </row>
    <row r="25" spans="1:35">
      <c r="C25" s="79" t="s">
        <v>6</v>
      </c>
      <c r="D25" s="80"/>
      <c r="E25" s="80"/>
      <c r="F25" s="81"/>
      <c r="G25" s="80" t="s">
        <v>23</v>
      </c>
      <c r="H25" s="81"/>
      <c r="I25" s="80" t="s">
        <v>29</v>
      </c>
      <c r="J25" s="81"/>
      <c r="K25" s="19"/>
      <c r="O25" s="79" t="s">
        <v>6</v>
      </c>
      <c r="P25" s="80"/>
      <c r="Q25" s="80"/>
      <c r="R25" s="81"/>
      <c r="S25" s="80" t="s">
        <v>23</v>
      </c>
      <c r="T25" s="81"/>
      <c r="U25" s="80" t="s">
        <v>29</v>
      </c>
      <c r="V25" s="81"/>
      <c r="AB25" s="23" t="s">
        <v>6</v>
      </c>
      <c r="AC25" s="24"/>
      <c r="AD25" s="24"/>
      <c r="AE25" s="25"/>
      <c r="AF25" s="24" t="s">
        <v>23</v>
      </c>
      <c r="AG25" s="25"/>
      <c r="AH25" s="24" t="s">
        <v>29</v>
      </c>
      <c r="AI25" s="25"/>
    </row>
    <row r="26" spans="1:35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7" t="s">
        <v>4</v>
      </c>
      <c r="H26" s="8" t="s">
        <v>5</v>
      </c>
      <c r="I26" s="7" t="s">
        <v>4</v>
      </c>
      <c r="J26" s="8" t="s">
        <v>5</v>
      </c>
      <c r="K26" s="2"/>
      <c r="M26" s="1" t="s">
        <v>18</v>
      </c>
      <c r="O26" s="6" t="s">
        <v>2</v>
      </c>
      <c r="P26" s="7" t="s">
        <v>3</v>
      </c>
      <c r="Q26" s="7" t="s">
        <v>4</v>
      </c>
      <c r="R26" s="8" t="s">
        <v>5</v>
      </c>
      <c r="S26" s="7" t="s">
        <v>4</v>
      </c>
      <c r="T26" s="8" t="s">
        <v>5</v>
      </c>
      <c r="U26" s="7" t="s">
        <v>4</v>
      </c>
      <c r="V26" s="8" t="s">
        <v>5</v>
      </c>
      <c r="Z26" s="1" t="s">
        <v>18</v>
      </c>
      <c r="AB26" s="6" t="s">
        <v>2</v>
      </c>
      <c r="AC26" s="7" t="s">
        <v>3</v>
      </c>
      <c r="AD26" s="7" t="s">
        <v>4</v>
      </c>
      <c r="AE26" s="8" t="s">
        <v>5</v>
      </c>
      <c r="AF26" s="7" t="s">
        <v>4</v>
      </c>
      <c r="AG26" s="8" t="s">
        <v>5</v>
      </c>
      <c r="AH26" s="7" t="s">
        <v>4</v>
      </c>
      <c r="AI26" s="8" t="s">
        <v>5</v>
      </c>
    </row>
    <row r="27" spans="1:35">
      <c r="A27" t="s">
        <v>1</v>
      </c>
      <c r="B27" s="5">
        <v>0</v>
      </c>
      <c r="C27" s="9">
        <v>399.72</v>
      </c>
      <c r="D27" s="10">
        <v>0</v>
      </c>
      <c r="E27" s="10">
        <v>0</v>
      </c>
      <c r="F27" s="11">
        <v>944.21400000000006</v>
      </c>
      <c r="G27" s="10">
        <v>170.75899999999999</v>
      </c>
      <c r="H27" s="11">
        <v>134.88800000000001</v>
      </c>
      <c r="I27" s="10">
        <v>0</v>
      </c>
      <c r="J27" s="11">
        <v>134.88800000000001</v>
      </c>
      <c r="K27" s="13"/>
      <c r="M27" t="s">
        <v>1</v>
      </c>
      <c r="N27" s="5">
        <v>0</v>
      </c>
      <c r="O27" s="9">
        <f>AVERAGE(C27,C63,C99,C135,C171,C207,C243,C279)</f>
        <v>407.91062499999998</v>
      </c>
      <c r="P27" s="10">
        <f t="shared" ref="P27:V34" si="6">AVERAGE(D27,D63,D99,D135,D171,D207,D243,D279)</f>
        <v>25.021825</v>
      </c>
      <c r="Q27" s="10">
        <f t="shared" si="6"/>
        <v>241.34825000000001</v>
      </c>
      <c r="R27" s="11">
        <f t="shared" si="6"/>
        <v>975.24662499999999</v>
      </c>
      <c r="S27" s="10">
        <f t="shared" si="6"/>
        <v>94.207750000000004</v>
      </c>
      <c r="T27" s="11">
        <f t="shared" si="6"/>
        <v>50.825500000000005</v>
      </c>
      <c r="U27" s="10">
        <f t="shared" si="6"/>
        <v>0</v>
      </c>
      <c r="V27" s="11">
        <f t="shared" si="6"/>
        <v>41.47042857142857</v>
      </c>
      <c r="W27">
        <v>0</v>
      </c>
      <c r="X27">
        <v>0</v>
      </c>
      <c r="Z27" t="s">
        <v>28</v>
      </c>
      <c r="AA27" s="5">
        <v>0</v>
      </c>
      <c r="AB27" s="9">
        <f t="shared" ref="AB27:AI34" si="7">STDEV(C27,C63,C99,C135,C171,C207,C243,C279)</f>
        <v>127.3370401055376</v>
      </c>
      <c r="AC27" s="10">
        <f t="shared" si="7"/>
        <v>35.188888936535882</v>
      </c>
      <c r="AD27" s="10">
        <f t="shared" si="7"/>
        <v>243.74334271978447</v>
      </c>
      <c r="AE27" s="11">
        <f t="shared" si="7"/>
        <v>204.37932359424065</v>
      </c>
      <c r="AF27" s="10">
        <f t="shared" si="7"/>
        <v>108.59997652558283</v>
      </c>
      <c r="AG27" s="11">
        <f t="shared" si="7"/>
        <v>70.920361460685513</v>
      </c>
      <c r="AH27" s="10">
        <f t="shared" si="7"/>
        <v>0</v>
      </c>
      <c r="AI27" s="11">
        <f t="shared" si="7"/>
        <v>71.071456351705507</v>
      </c>
    </row>
    <row r="28" spans="1:35">
      <c r="B28" s="3">
        <v>1</v>
      </c>
      <c r="C28" s="12">
        <v>482.98599999999999</v>
      </c>
      <c r="D28" s="13">
        <v>0</v>
      </c>
      <c r="E28" s="13">
        <v>172.66300000000001</v>
      </c>
      <c r="F28" s="14">
        <v>939.5</v>
      </c>
      <c r="G28" s="13">
        <v>345.32499999999999</v>
      </c>
      <c r="H28" s="14">
        <v>536.85699999999997</v>
      </c>
      <c r="I28" s="13">
        <v>0</v>
      </c>
      <c r="J28" s="14">
        <v>402.64299999999997</v>
      </c>
      <c r="K28" s="13"/>
      <c r="N28" s="3">
        <v>1</v>
      </c>
      <c r="O28" s="12">
        <f t="shared" ref="O28:O34" si="8">AVERAGE(C28,C64,C100,C136,C172,C208,C244,C280)</f>
        <v>220.78319999999999</v>
      </c>
      <c r="P28" s="13">
        <f t="shared" si="6"/>
        <v>44.708325000000002</v>
      </c>
      <c r="Q28" s="13">
        <f t="shared" si="6"/>
        <v>316.64712500000002</v>
      </c>
      <c r="R28" s="14">
        <f t="shared" si="6"/>
        <v>545.34462499999995</v>
      </c>
      <c r="S28" s="13">
        <f t="shared" si="6"/>
        <v>113.323875</v>
      </c>
      <c r="T28" s="14">
        <f t="shared" si="6"/>
        <v>132.72561250000001</v>
      </c>
      <c r="U28" s="13">
        <f t="shared" si="6"/>
        <v>52.778500000000001</v>
      </c>
      <c r="V28" s="14">
        <f t="shared" si="6"/>
        <v>71.197242857142854</v>
      </c>
      <c r="W28">
        <v>0</v>
      </c>
      <c r="X28">
        <v>0</v>
      </c>
      <c r="AA28" s="3">
        <v>1</v>
      </c>
      <c r="AB28" s="12">
        <f t="shared" si="7"/>
        <v>159.66482966274782</v>
      </c>
      <c r="AC28" s="13">
        <f t="shared" si="7"/>
        <v>79.492498035811977</v>
      </c>
      <c r="AD28" s="13">
        <f t="shared" si="7"/>
        <v>346.47684623957923</v>
      </c>
      <c r="AE28" s="14">
        <f t="shared" si="7"/>
        <v>295.35560620326197</v>
      </c>
      <c r="AF28" s="13">
        <f t="shared" si="7"/>
        <v>133.69517821675811</v>
      </c>
      <c r="AG28" s="14">
        <f t="shared" si="7"/>
        <v>192.32483163217404</v>
      </c>
      <c r="AH28" s="13">
        <f t="shared" si="7"/>
        <v>97.829099046682998</v>
      </c>
      <c r="AI28" s="14">
        <f t="shared" si="7"/>
        <v>150.44587117247912</v>
      </c>
    </row>
    <row r="29" spans="1:35">
      <c r="B29" s="3">
        <v>2</v>
      </c>
      <c r="C29" s="12">
        <v>93.479600000000005</v>
      </c>
      <c r="D29" s="13">
        <v>0</v>
      </c>
      <c r="E29" s="13">
        <v>349.21800000000002</v>
      </c>
      <c r="F29" s="14">
        <v>801.28499999999997</v>
      </c>
      <c r="G29" s="13">
        <v>349.21800000000002</v>
      </c>
      <c r="H29" s="14">
        <v>267.09500000000003</v>
      </c>
      <c r="I29" s="13">
        <v>0</v>
      </c>
      <c r="J29" s="14">
        <v>0</v>
      </c>
      <c r="K29" s="13"/>
      <c r="N29" s="3">
        <v>2</v>
      </c>
      <c r="O29" s="12">
        <f t="shared" si="8"/>
        <v>59.317175000000006</v>
      </c>
      <c r="P29" s="13">
        <f t="shared" si="6"/>
        <v>12.66825</v>
      </c>
      <c r="Q29" s="13">
        <f t="shared" si="6"/>
        <v>277.46249999999998</v>
      </c>
      <c r="R29" s="14">
        <f t="shared" si="6"/>
        <v>378.15600000000001</v>
      </c>
      <c r="S29" s="13">
        <f t="shared" si="6"/>
        <v>190.41187500000001</v>
      </c>
      <c r="T29" s="14">
        <f t="shared" si="6"/>
        <v>174.21812500000001</v>
      </c>
      <c r="U29" s="13">
        <f t="shared" si="6"/>
        <v>0</v>
      </c>
      <c r="V29" s="14">
        <f t="shared" si="6"/>
        <v>33.631271428571431</v>
      </c>
      <c r="W29">
        <v>0</v>
      </c>
      <c r="X29">
        <v>0</v>
      </c>
      <c r="AA29" s="3">
        <v>2</v>
      </c>
      <c r="AB29" s="12">
        <f t="shared" si="7"/>
        <v>74.724966330494738</v>
      </c>
      <c r="AC29" s="13">
        <f t="shared" si="7"/>
        <v>35.831221923065918</v>
      </c>
      <c r="AD29" s="13">
        <f t="shared" si="7"/>
        <v>151.84113712599196</v>
      </c>
      <c r="AE29" s="14">
        <f t="shared" si="7"/>
        <v>278.98799569515523</v>
      </c>
      <c r="AF29" s="13">
        <f t="shared" si="7"/>
        <v>219.30251390027917</v>
      </c>
      <c r="AG29" s="14">
        <f t="shared" si="7"/>
        <v>224.71665245970627</v>
      </c>
      <c r="AH29" s="13">
        <f t="shared" si="7"/>
        <v>0</v>
      </c>
      <c r="AI29" s="14">
        <f t="shared" si="7"/>
        <v>58.769024671015096</v>
      </c>
    </row>
    <row r="30" spans="1:35">
      <c r="B30" s="3">
        <v>3</v>
      </c>
      <c r="C30" s="12">
        <v>0</v>
      </c>
      <c r="D30" s="13">
        <v>80.696899999999999</v>
      </c>
      <c r="E30" s="13">
        <v>353.2</v>
      </c>
      <c r="F30" s="14">
        <v>531.54899999999998</v>
      </c>
      <c r="G30" s="13">
        <v>176.6</v>
      </c>
      <c r="H30" s="14">
        <v>531.54899999999998</v>
      </c>
      <c r="I30" s="13">
        <v>0</v>
      </c>
      <c r="J30" s="14">
        <v>0</v>
      </c>
      <c r="K30" s="13"/>
      <c r="N30" s="3">
        <v>3</v>
      </c>
      <c r="O30" s="12">
        <f t="shared" si="8"/>
        <v>86.015337500000001</v>
      </c>
      <c r="P30" s="13">
        <f t="shared" si="6"/>
        <v>45.493724999999998</v>
      </c>
      <c r="Q30" s="13">
        <f t="shared" si="6"/>
        <v>234.98862500000001</v>
      </c>
      <c r="R30" s="14">
        <f t="shared" si="6"/>
        <v>419.37562499999996</v>
      </c>
      <c r="S30" s="13">
        <f t="shared" si="6"/>
        <v>72.448750000000004</v>
      </c>
      <c r="T30" s="14">
        <f t="shared" si="6"/>
        <v>171.75132499999998</v>
      </c>
      <c r="U30" s="13">
        <f t="shared" si="6"/>
        <v>0</v>
      </c>
      <c r="V30" s="14">
        <f t="shared" si="6"/>
        <v>0</v>
      </c>
      <c r="W30">
        <v>0</v>
      </c>
      <c r="X30">
        <v>0</v>
      </c>
      <c r="AA30" s="3">
        <v>3</v>
      </c>
      <c r="AB30" s="12">
        <f t="shared" si="7"/>
        <v>109.15838829908633</v>
      </c>
      <c r="AC30" s="13">
        <f t="shared" si="7"/>
        <v>51.005849103264609</v>
      </c>
      <c r="AD30" s="13">
        <f t="shared" si="7"/>
        <v>180.84896145753186</v>
      </c>
      <c r="AE30" s="14">
        <f t="shared" si="7"/>
        <v>136.4932185954805</v>
      </c>
      <c r="AF30" s="13">
        <f t="shared" si="7"/>
        <v>105.20847843991879</v>
      </c>
      <c r="AG30" s="14">
        <f t="shared" si="7"/>
        <v>215.06860315334438</v>
      </c>
      <c r="AH30" s="13">
        <f t="shared" si="7"/>
        <v>0</v>
      </c>
      <c r="AI30" s="14">
        <f t="shared" si="7"/>
        <v>0</v>
      </c>
    </row>
    <row r="31" spans="1:35">
      <c r="B31" s="3">
        <v>4</v>
      </c>
      <c r="C31" s="12">
        <v>0</v>
      </c>
      <c r="D31" s="13">
        <v>83.432900000000004</v>
      </c>
      <c r="E31" s="13">
        <v>893.18499999999995</v>
      </c>
      <c r="F31" s="14">
        <v>396.70100000000002</v>
      </c>
      <c r="G31" s="13">
        <v>357.274</v>
      </c>
      <c r="H31" s="14">
        <v>396.70100000000002</v>
      </c>
      <c r="I31" s="13">
        <v>0</v>
      </c>
      <c r="J31" s="14">
        <v>0</v>
      </c>
      <c r="K31" s="13"/>
      <c r="N31" s="3">
        <v>4</v>
      </c>
      <c r="O31" s="12">
        <f t="shared" si="8"/>
        <v>12.1177375</v>
      </c>
      <c r="P31" s="13">
        <f t="shared" si="6"/>
        <v>49.3782</v>
      </c>
      <c r="Q31" s="13">
        <f t="shared" si="6"/>
        <v>323.97125</v>
      </c>
      <c r="R31" s="14">
        <f t="shared" si="6"/>
        <v>310.78221250000001</v>
      </c>
      <c r="S31" s="13">
        <f t="shared" si="6"/>
        <v>99.624499999999998</v>
      </c>
      <c r="T31" s="14">
        <f t="shared" si="6"/>
        <v>149.37537500000002</v>
      </c>
      <c r="U31" s="13">
        <f t="shared" si="6"/>
        <v>38.537999999999997</v>
      </c>
      <c r="V31" s="14">
        <f t="shared" si="6"/>
        <v>21.912857142857142</v>
      </c>
      <c r="W31">
        <v>0</v>
      </c>
      <c r="X31">
        <v>0</v>
      </c>
      <c r="AA31" s="3">
        <v>4</v>
      </c>
      <c r="AB31" s="12">
        <f t="shared" si="7"/>
        <v>34.274137435554088</v>
      </c>
      <c r="AC31" s="13">
        <f t="shared" si="7"/>
        <v>55.11495022713892</v>
      </c>
      <c r="AD31" s="13">
        <f t="shared" si="7"/>
        <v>312.862637092086</v>
      </c>
      <c r="AE31" s="14">
        <f t="shared" si="7"/>
        <v>202.49513343539491</v>
      </c>
      <c r="AF31" s="13">
        <f t="shared" si="7"/>
        <v>145.70802652957337</v>
      </c>
      <c r="AG31" s="14">
        <f t="shared" si="7"/>
        <v>163.06242682914635</v>
      </c>
      <c r="AH31" s="13">
        <f t="shared" si="7"/>
        <v>72.385799878152895</v>
      </c>
      <c r="AI31" s="14">
        <f t="shared" si="7"/>
        <v>57.975970514885354</v>
      </c>
    </row>
    <row r="32" spans="1:35">
      <c r="B32" s="3">
        <v>5</v>
      </c>
      <c r="C32" s="12">
        <v>0</v>
      </c>
      <c r="D32" s="13">
        <v>172.72200000000001</v>
      </c>
      <c r="E32" s="13">
        <v>542.16499999999996</v>
      </c>
      <c r="F32" s="14">
        <v>394.75900000000001</v>
      </c>
      <c r="G32" s="13">
        <v>180.72200000000001</v>
      </c>
      <c r="H32" s="14">
        <v>131.58600000000001</v>
      </c>
      <c r="I32" s="13">
        <v>180.72200000000001</v>
      </c>
      <c r="J32" s="14">
        <v>131.58600000000001</v>
      </c>
      <c r="K32" s="13"/>
      <c r="N32" s="3">
        <v>5</v>
      </c>
      <c r="O32" s="12">
        <f t="shared" si="8"/>
        <v>0</v>
      </c>
      <c r="P32" s="13">
        <f t="shared" si="6"/>
        <v>97.138274999999993</v>
      </c>
      <c r="Q32" s="13">
        <f t="shared" si="6"/>
        <v>483.09037499999999</v>
      </c>
      <c r="R32" s="14">
        <f t="shared" si="6"/>
        <v>354.53800000000001</v>
      </c>
      <c r="S32" s="13">
        <f t="shared" si="6"/>
        <v>159.69749999999999</v>
      </c>
      <c r="T32" s="14">
        <f t="shared" si="6"/>
        <v>101.7627</v>
      </c>
      <c r="U32" s="13">
        <f t="shared" si="6"/>
        <v>57.263999999999996</v>
      </c>
      <c r="V32" s="14">
        <f t="shared" si="6"/>
        <v>38.424285714285716</v>
      </c>
      <c r="W32">
        <v>0</v>
      </c>
      <c r="X32">
        <v>0</v>
      </c>
      <c r="AA32" s="3">
        <v>5</v>
      </c>
      <c r="AB32" s="12">
        <f t="shared" si="7"/>
        <v>0</v>
      </c>
      <c r="AC32" s="13">
        <f t="shared" si="7"/>
        <v>109.03742404686764</v>
      </c>
      <c r="AD32" s="13">
        <f t="shared" si="7"/>
        <v>230.43039107160035</v>
      </c>
      <c r="AE32" s="14">
        <f t="shared" si="7"/>
        <v>195.18213376302074</v>
      </c>
      <c r="AF32" s="13">
        <f t="shared" si="7"/>
        <v>255.18933788855676</v>
      </c>
      <c r="AG32" s="14">
        <f t="shared" si="7"/>
        <v>101.5185916984386</v>
      </c>
      <c r="AH32" s="13">
        <f t="shared" si="7"/>
        <v>80.160925263764625</v>
      </c>
      <c r="AI32" s="14">
        <f t="shared" si="7"/>
        <v>65.643302176013563</v>
      </c>
    </row>
    <row r="33" spans="1:35">
      <c r="B33" s="3">
        <v>6</v>
      </c>
      <c r="C33" s="12">
        <v>82.7911</v>
      </c>
      <c r="D33" s="13">
        <v>537.01300000000003</v>
      </c>
      <c r="E33" s="13">
        <v>914.27800000000002</v>
      </c>
      <c r="F33" s="14">
        <v>261.89100000000002</v>
      </c>
      <c r="G33" s="13">
        <v>0</v>
      </c>
      <c r="H33" s="14">
        <v>130.94499999999999</v>
      </c>
      <c r="I33" s="13">
        <v>0</v>
      </c>
      <c r="J33" s="14">
        <v>0</v>
      </c>
      <c r="K33" s="13"/>
      <c r="N33" s="3">
        <v>6</v>
      </c>
      <c r="O33" s="12">
        <f t="shared" si="8"/>
        <v>74.397300000000001</v>
      </c>
      <c r="P33" s="13">
        <f t="shared" si="6"/>
        <v>368.8184</v>
      </c>
      <c r="Q33" s="13">
        <f t="shared" si="6"/>
        <v>667.65874999999994</v>
      </c>
      <c r="R33" s="14">
        <f t="shared" si="6"/>
        <v>209.46225000000001</v>
      </c>
      <c r="S33" s="13">
        <f t="shared" si="6"/>
        <v>66.641000000000005</v>
      </c>
      <c r="T33" s="14">
        <f t="shared" si="6"/>
        <v>93.202100000000002</v>
      </c>
      <c r="U33" s="13">
        <f t="shared" si="6"/>
        <v>16.660250000000001</v>
      </c>
      <c r="V33" s="14">
        <f t="shared" si="6"/>
        <v>13.980114285714285</v>
      </c>
      <c r="W33">
        <v>0</v>
      </c>
      <c r="X33">
        <v>0</v>
      </c>
      <c r="AA33" s="3">
        <v>6</v>
      </c>
      <c r="AB33" s="12">
        <f t="shared" si="7"/>
        <v>69.849112479625887</v>
      </c>
      <c r="AC33" s="13">
        <f t="shared" si="7"/>
        <v>218.070691038532</v>
      </c>
      <c r="AD33" s="13">
        <f t="shared" si="7"/>
        <v>317.9091151898383</v>
      </c>
      <c r="AE33" s="14">
        <f t="shared" si="7"/>
        <v>121.45319146044933</v>
      </c>
      <c r="AF33" s="13">
        <f t="shared" si="7"/>
        <v>188.48921202021086</v>
      </c>
      <c r="AG33" s="14">
        <f t="shared" si="7"/>
        <v>60.539919962380417</v>
      </c>
      <c r="AH33" s="13">
        <f t="shared" si="7"/>
        <v>47.122303005052714</v>
      </c>
      <c r="AI33" s="14">
        <f t="shared" si="7"/>
        <v>36.987905700261386</v>
      </c>
    </row>
    <row r="34" spans="1:35">
      <c r="B34" s="4">
        <v>7</v>
      </c>
      <c r="C34" s="15">
        <v>160.97999999999999</v>
      </c>
      <c r="D34" s="16">
        <v>1578.97</v>
      </c>
      <c r="E34" s="16">
        <v>925.202</v>
      </c>
      <c r="F34" s="17">
        <v>390.93200000000002</v>
      </c>
      <c r="G34" s="16">
        <v>0</v>
      </c>
      <c r="H34" s="17">
        <v>0</v>
      </c>
      <c r="I34" s="16">
        <v>0</v>
      </c>
      <c r="J34" s="17">
        <v>0</v>
      </c>
      <c r="K34" s="13"/>
      <c r="N34" s="4">
        <v>7</v>
      </c>
      <c r="O34" s="15">
        <f t="shared" si="8"/>
        <v>96.164450000000002</v>
      </c>
      <c r="P34" s="16">
        <f t="shared" si="6"/>
        <v>1057.481</v>
      </c>
      <c r="Q34" s="16">
        <f t="shared" si="6"/>
        <v>718.80462499999999</v>
      </c>
      <c r="R34" s="17">
        <f t="shared" si="6"/>
        <v>295.4495</v>
      </c>
      <c r="S34" s="16">
        <f t="shared" si="6"/>
        <v>39.225999999999999</v>
      </c>
      <c r="T34" s="17">
        <f t="shared" si="6"/>
        <v>67.436750000000004</v>
      </c>
      <c r="U34" s="16">
        <f t="shared" si="6"/>
        <v>22.446750000000002</v>
      </c>
      <c r="V34" s="17">
        <f t="shared" si="6"/>
        <v>0</v>
      </c>
      <c r="W34">
        <v>0</v>
      </c>
      <c r="X34">
        <v>0</v>
      </c>
      <c r="AA34" s="4">
        <v>7</v>
      </c>
      <c r="AB34" s="15">
        <f t="shared" si="7"/>
        <v>71.725906563926699</v>
      </c>
      <c r="AC34" s="16">
        <f t="shared" si="7"/>
        <v>315.70781849995439</v>
      </c>
      <c r="AD34" s="16">
        <f t="shared" si="7"/>
        <v>317.53150837220062</v>
      </c>
      <c r="AE34" s="17">
        <f t="shared" si="7"/>
        <v>150.88920804541138</v>
      </c>
      <c r="AF34" s="16">
        <f t="shared" si="7"/>
        <v>73.636322194184274</v>
      </c>
      <c r="AG34" s="17">
        <f t="shared" si="7"/>
        <v>100.69167471863229</v>
      </c>
      <c r="AH34" s="16">
        <f t="shared" si="7"/>
        <v>63.488996562396544</v>
      </c>
      <c r="AI34" s="17">
        <f t="shared" si="7"/>
        <v>0</v>
      </c>
    </row>
    <row r="37" spans="1:35">
      <c r="C37" s="79" t="s">
        <v>6</v>
      </c>
      <c r="D37" s="80"/>
      <c r="E37" s="80"/>
      <c r="F37" s="81"/>
      <c r="G37" s="80" t="s">
        <v>23</v>
      </c>
      <c r="H37" s="81"/>
      <c r="I37" s="80" t="s">
        <v>29</v>
      </c>
      <c r="J37" s="81"/>
      <c r="K37" s="19"/>
      <c r="O37" s="79" t="s">
        <v>6</v>
      </c>
      <c r="P37" s="80"/>
      <c r="Q37" s="80"/>
      <c r="R37" s="81"/>
      <c r="S37" s="80" t="s">
        <v>23</v>
      </c>
      <c r="T37" s="81"/>
      <c r="U37" s="80" t="s">
        <v>29</v>
      </c>
      <c r="V37" s="81"/>
      <c r="AB37" s="23" t="s">
        <v>6</v>
      </c>
      <c r="AC37" s="24"/>
      <c r="AD37" s="24"/>
      <c r="AE37" s="25"/>
      <c r="AF37" s="24" t="s">
        <v>23</v>
      </c>
      <c r="AG37" s="25"/>
      <c r="AH37" s="24" t="s">
        <v>29</v>
      </c>
      <c r="AI37" s="25"/>
    </row>
    <row r="38" spans="1:35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7" t="s">
        <v>4</v>
      </c>
      <c r="H38" s="8" t="s">
        <v>5</v>
      </c>
      <c r="I38" s="7" t="s">
        <v>4</v>
      </c>
      <c r="J38" s="8" t="s">
        <v>5</v>
      </c>
      <c r="K38" s="2"/>
      <c r="M38" s="1" t="s">
        <v>19</v>
      </c>
      <c r="O38" s="6" t="s">
        <v>2</v>
      </c>
      <c r="P38" s="7" t="s">
        <v>3</v>
      </c>
      <c r="Q38" s="7" t="s">
        <v>4</v>
      </c>
      <c r="R38" s="8" t="s">
        <v>5</v>
      </c>
      <c r="S38" s="7" t="s">
        <v>4</v>
      </c>
      <c r="T38" s="8" t="s">
        <v>5</v>
      </c>
      <c r="U38" s="7" t="s">
        <v>4</v>
      </c>
      <c r="V38" s="8" t="s">
        <v>5</v>
      </c>
      <c r="Z38" s="1" t="s">
        <v>19</v>
      </c>
      <c r="AB38" s="6" t="s">
        <v>2</v>
      </c>
      <c r="AC38" s="7" t="s">
        <v>3</v>
      </c>
      <c r="AD38" s="7" t="s">
        <v>4</v>
      </c>
      <c r="AE38" s="8" t="s">
        <v>5</v>
      </c>
      <c r="AF38" s="7" t="s">
        <v>4</v>
      </c>
      <c r="AG38" s="8" t="s">
        <v>5</v>
      </c>
      <c r="AH38" s="7" t="s">
        <v>4</v>
      </c>
      <c r="AI38" s="8" t="s">
        <v>5</v>
      </c>
    </row>
    <row r="39" spans="1:35">
      <c r="A39" t="s">
        <v>1</v>
      </c>
      <c r="B39" s="5">
        <v>0</v>
      </c>
      <c r="C39" s="27">
        <v>303.447</v>
      </c>
      <c r="D39" s="28">
        <v>186.78299999999999</v>
      </c>
      <c r="E39" s="28">
        <v>216.36699999999999</v>
      </c>
      <c r="F39" s="29">
        <v>1219.1600000000001</v>
      </c>
      <c r="G39" s="28">
        <v>129.82</v>
      </c>
      <c r="H39" s="29">
        <v>0</v>
      </c>
      <c r="I39" s="28">
        <v>0</v>
      </c>
      <c r="J39" s="29"/>
      <c r="K39" s="13"/>
      <c r="M39" t="s">
        <v>1</v>
      </c>
      <c r="N39" s="5">
        <v>0</v>
      </c>
      <c r="O39" s="9">
        <f>AVERAGE(O3,O15,O27)</f>
        <v>414.64766666666668</v>
      </c>
      <c r="P39" s="10">
        <f t="shared" ref="P39:V39" si="9">AVERAGE(P3,P15,P27)</f>
        <v>74.528475</v>
      </c>
      <c r="Q39" s="10">
        <f t="shared" si="9"/>
        <v>285.94604166666664</v>
      </c>
      <c r="R39" s="11">
        <f t="shared" si="9"/>
        <v>998.12675000000002</v>
      </c>
      <c r="S39" s="10">
        <f t="shared" si="9"/>
        <v>232.50008333333335</v>
      </c>
      <c r="T39" s="11">
        <f t="shared" si="9"/>
        <v>89.868766666666673</v>
      </c>
      <c r="U39" s="10">
        <f t="shared" si="9"/>
        <v>0</v>
      </c>
      <c r="V39" s="11">
        <f t="shared" si="9"/>
        <v>30.245547023809525</v>
      </c>
      <c r="W39">
        <v>0</v>
      </c>
      <c r="X39">
        <v>0</v>
      </c>
      <c r="Z39" t="s">
        <v>28</v>
      </c>
      <c r="AA39" s="5">
        <v>0</v>
      </c>
      <c r="AB39" s="9">
        <f t="shared" ref="AB39:AI46" si="10">STDEV(AVERAGE(C3,C15,C27),AVERAGE(C39,C51,C63),AVERAGE(C75,C87,C99),AVERAGE(C111,C123,C135),AVERAGE(C147,C159,C171),AVERAGE(C183,C195,C207),AVERAGE(C219,C231,C243),AVERAGE(C255,C267,C279))</f>
        <v>66.33299894435946</v>
      </c>
      <c r="AC39" s="10">
        <f t="shared" si="10"/>
        <v>45.303844147036422</v>
      </c>
      <c r="AD39" s="10">
        <f t="shared" si="10"/>
        <v>105.84811650609052</v>
      </c>
      <c r="AE39" s="11">
        <f t="shared" si="10"/>
        <v>168.03439241575441</v>
      </c>
      <c r="AF39" s="10">
        <f t="shared" si="10"/>
        <v>84.93886255807007</v>
      </c>
      <c r="AG39" s="11">
        <f t="shared" si="10"/>
        <v>69.206695695571</v>
      </c>
      <c r="AH39" s="10">
        <f t="shared" si="10"/>
        <v>0</v>
      </c>
      <c r="AI39" s="11">
        <f t="shared" si="10"/>
        <v>34.537806165104548</v>
      </c>
    </row>
    <row r="40" spans="1:35">
      <c r="B40" s="3">
        <v>1</v>
      </c>
      <c r="C40" s="30">
        <v>124.11499999999999</v>
      </c>
      <c r="D40" s="31">
        <v>49.053600000000003</v>
      </c>
      <c r="E40" s="31">
        <v>130.334</v>
      </c>
      <c r="F40" s="32">
        <v>509.16899999999998</v>
      </c>
      <c r="G40" s="31">
        <v>347.55599999999998</v>
      </c>
      <c r="H40" s="32">
        <v>84.861500000000007</v>
      </c>
      <c r="I40" s="31">
        <v>0</v>
      </c>
      <c r="J40" s="32"/>
      <c r="K40" s="13"/>
      <c r="N40" s="3">
        <v>1</v>
      </c>
      <c r="O40" s="12">
        <f t="shared" ref="O40:V46" si="11">AVERAGE(O4,O16,O28)</f>
        <v>158.05354166666666</v>
      </c>
      <c r="P40" s="13">
        <f t="shared" si="11"/>
        <v>49.608291666666666</v>
      </c>
      <c r="Q40" s="13">
        <f t="shared" si="11"/>
        <v>289.5243625</v>
      </c>
      <c r="R40" s="14">
        <f t="shared" si="11"/>
        <v>500.16474999999997</v>
      </c>
      <c r="S40" s="13">
        <f t="shared" si="11"/>
        <v>238.75750000000002</v>
      </c>
      <c r="T40" s="14">
        <f t="shared" si="11"/>
        <v>162.45962499999999</v>
      </c>
      <c r="U40" s="13">
        <f t="shared" si="11"/>
        <v>30.299279166666668</v>
      </c>
      <c r="V40" s="14">
        <f t="shared" si="11"/>
        <v>28.856797619047615</v>
      </c>
      <c r="W40">
        <v>0</v>
      </c>
      <c r="X40">
        <v>0</v>
      </c>
      <c r="AA40" s="3">
        <v>1</v>
      </c>
      <c r="AB40" s="12">
        <f t="shared" si="10"/>
        <v>81.485774975119412</v>
      </c>
      <c r="AC40" s="13">
        <f t="shared" si="10"/>
        <v>33.743957529926867</v>
      </c>
      <c r="AD40" s="13">
        <f t="shared" si="10"/>
        <v>101.03833004798832</v>
      </c>
      <c r="AE40" s="14">
        <f t="shared" si="10"/>
        <v>80.004699056983</v>
      </c>
      <c r="AF40" s="13">
        <f t="shared" si="10"/>
        <v>80.823013923722755</v>
      </c>
      <c r="AG40" s="14">
        <f t="shared" si="10"/>
        <v>97.028736812199213</v>
      </c>
      <c r="AH40" s="13">
        <f t="shared" si="10"/>
        <v>38.824663303459104</v>
      </c>
      <c r="AI40" s="14">
        <f t="shared" si="10"/>
        <v>50.090391543109526</v>
      </c>
    </row>
    <row r="41" spans="1:35">
      <c r="B41" s="3">
        <v>2</v>
      </c>
      <c r="C41" s="30">
        <v>63.488399999999999</v>
      </c>
      <c r="D41" s="31">
        <v>0</v>
      </c>
      <c r="E41" s="31">
        <v>348.93400000000003</v>
      </c>
      <c r="F41" s="32">
        <v>471.11500000000001</v>
      </c>
      <c r="G41" s="31">
        <v>479.78500000000003</v>
      </c>
      <c r="H41" s="32">
        <v>642.42999999999995</v>
      </c>
      <c r="I41" s="31">
        <v>43.616799999999998</v>
      </c>
      <c r="J41" s="32"/>
      <c r="K41" s="13"/>
      <c r="N41" s="3">
        <v>2</v>
      </c>
      <c r="O41" s="12">
        <f t="shared" si="11"/>
        <v>43.096383333333335</v>
      </c>
      <c r="P41" s="13">
        <f t="shared" si="11"/>
        <v>33.866875</v>
      </c>
      <c r="Q41" s="13">
        <f t="shared" si="11"/>
        <v>258.87745833333332</v>
      </c>
      <c r="R41" s="14">
        <f t="shared" si="11"/>
        <v>380.42200000000003</v>
      </c>
      <c r="S41" s="13">
        <f t="shared" si="11"/>
        <v>313.01325000000003</v>
      </c>
      <c r="T41" s="14">
        <f t="shared" si="11"/>
        <v>326.0157375</v>
      </c>
      <c r="U41" s="13">
        <f t="shared" si="11"/>
        <v>7.2278625000000005</v>
      </c>
      <c r="V41" s="14">
        <f t="shared" si="11"/>
        <v>24.043600198412701</v>
      </c>
      <c r="W41">
        <v>0</v>
      </c>
      <c r="X41">
        <v>0</v>
      </c>
      <c r="AA41" s="3">
        <v>2</v>
      </c>
      <c r="AB41" s="12">
        <f t="shared" si="10"/>
        <v>52.432751041128398</v>
      </c>
      <c r="AC41" s="13">
        <f t="shared" si="10"/>
        <v>38.764615940586722</v>
      </c>
      <c r="AD41" s="13">
        <f t="shared" si="10"/>
        <v>118.27942249403253</v>
      </c>
      <c r="AE41" s="14">
        <f t="shared" si="10"/>
        <v>162.60496696380963</v>
      </c>
      <c r="AF41" s="13">
        <f t="shared" si="10"/>
        <v>114.18648493162273</v>
      </c>
      <c r="AG41" s="14">
        <f t="shared" si="10"/>
        <v>150.24272323411233</v>
      </c>
      <c r="AH41" s="13">
        <f t="shared" si="10"/>
        <v>10.89627810457325</v>
      </c>
      <c r="AI41" s="14">
        <f t="shared" si="10"/>
        <v>32.917733707466994</v>
      </c>
    </row>
    <row r="42" spans="1:35">
      <c r="B42" s="3">
        <v>3</v>
      </c>
      <c r="C42" s="30">
        <v>64.986900000000006</v>
      </c>
      <c r="D42" s="31">
        <v>54.563899999999997</v>
      </c>
      <c r="E42" s="31">
        <v>175.16200000000001</v>
      </c>
      <c r="F42" s="32">
        <v>518.81200000000001</v>
      </c>
      <c r="G42" s="31">
        <v>350.32400000000001</v>
      </c>
      <c r="H42" s="32">
        <v>951.154</v>
      </c>
      <c r="I42" s="31">
        <v>0</v>
      </c>
      <c r="J42" s="32"/>
      <c r="K42" s="13"/>
      <c r="N42" s="3">
        <v>3</v>
      </c>
      <c r="O42" s="12">
        <f t="shared" si="11"/>
        <v>42.301870833333332</v>
      </c>
      <c r="P42" s="13">
        <f t="shared" si="11"/>
        <v>34.735974999999996</v>
      </c>
      <c r="Q42" s="13">
        <f t="shared" si="11"/>
        <v>249.51013333333336</v>
      </c>
      <c r="R42" s="14">
        <f t="shared" si="11"/>
        <v>354.50253750000002</v>
      </c>
      <c r="S42" s="13">
        <f t="shared" si="11"/>
        <v>239.48748333333333</v>
      </c>
      <c r="T42" s="14">
        <f t="shared" si="11"/>
        <v>328.24705416666666</v>
      </c>
      <c r="U42" s="13">
        <f t="shared" si="11"/>
        <v>3.2337624999999997</v>
      </c>
      <c r="V42" s="14">
        <f t="shared" si="11"/>
        <v>11.402581944444444</v>
      </c>
      <c r="W42">
        <v>0</v>
      </c>
      <c r="X42">
        <v>0</v>
      </c>
      <c r="AA42" s="3">
        <v>3</v>
      </c>
      <c r="AB42" s="12">
        <f t="shared" si="10"/>
        <v>36.993757714771107</v>
      </c>
      <c r="AC42" s="13">
        <f t="shared" si="10"/>
        <v>33.317709934001606</v>
      </c>
      <c r="AD42" s="13">
        <f t="shared" si="10"/>
        <v>83.115188850264957</v>
      </c>
      <c r="AE42" s="14">
        <f t="shared" si="10"/>
        <v>108.49551461281052</v>
      </c>
      <c r="AF42" s="13">
        <f t="shared" si="10"/>
        <v>94.974995632596531</v>
      </c>
      <c r="AG42" s="14">
        <f t="shared" si="10"/>
        <v>174.50636893828857</v>
      </c>
      <c r="AH42" s="13">
        <f t="shared" si="10"/>
        <v>9.14646156998705</v>
      </c>
      <c r="AI42" s="14">
        <f t="shared" si="10"/>
        <v>20.665697287387825</v>
      </c>
    </row>
    <row r="43" spans="1:35">
      <c r="B43" s="3">
        <v>4</v>
      </c>
      <c r="C43" s="30">
        <v>0</v>
      </c>
      <c r="D43" s="31">
        <v>0</v>
      </c>
      <c r="E43" s="31">
        <v>219.828</v>
      </c>
      <c r="F43" s="32">
        <v>218.238</v>
      </c>
      <c r="G43" s="31">
        <v>219.828</v>
      </c>
      <c r="H43" s="32">
        <v>567.41800000000001</v>
      </c>
      <c r="I43" s="31">
        <v>0</v>
      </c>
      <c r="J43" s="32"/>
      <c r="K43" s="13"/>
      <c r="N43" s="3">
        <v>4</v>
      </c>
      <c r="O43" s="12">
        <f t="shared" si="11"/>
        <v>4.0392458333333332</v>
      </c>
      <c r="P43" s="13">
        <f t="shared" si="11"/>
        <v>35.192345833333327</v>
      </c>
      <c r="Q43" s="13">
        <f t="shared" si="11"/>
        <v>266.04318333333327</v>
      </c>
      <c r="R43" s="14">
        <f t="shared" si="11"/>
        <v>297.6414916666667</v>
      </c>
      <c r="S43" s="13">
        <f t="shared" si="11"/>
        <v>193.49555416666666</v>
      </c>
      <c r="T43" s="14">
        <f t="shared" si="11"/>
        <v>277.28912500000001</v>
      </c>
      <c r="U43" s="13">
        <f t="shared" si="11"/>
        <v>25.906470833333334</v>
      </c>
      <c r="V43" s="14">
        <f t="shared" si="11"/>
        <v>14.012146825396826</v>
      </c>
      <c r="W43">
        <v>0</v>
      </c>
      <c r="X43">
        <v>0</v>
      </c>
      <c r="AA43" s="3">
        <v>4</v>
      </c>
      <c r="AB43" s="12">
        <f t="shared" si="10"/>
        <v>11.424712478518028</v>
      </c>
      <c r="AC43" s="13">
        <f t="shared" si="10"/>
        <v>20.751803148144621</v>
      </c>
      <c r="AD43" s="13">
        <f t="shared" si="10"/>
        <v>69.567010967014852</v>
      </c>
      <c r="AE43" s="14">
        <f t="shared" si="10"/>
        <v>74.460501400928806</v>
      </c>
      <c r="AF43" s="13">
        <f t="shared" si="10"/>
        <v>114.34422357129183</v>
      </c>
      <c r="AG43" s="14">
        <f t="shared" si="10"/>
        <v>105.42263589708847</v>
      </c>
      <c r="AH43" s="13">
        <f t="shared" si="10"/>
        <v>40.898351375087707</v>
      </c>
      <c r="AI43" s="14">
        <f t="shared" si="10"/>
        <v>25.190771554690716</v>
      </c>
    </row>
    <row r="44" spans="1:35">
      <c r="B44" s="3">
        <v>5</v>
      </c>
      <c r="C44" s="30">
        <v>68.206599999999995</v>
      </c>
      <c r="D44" s="31">
        <v>0</v>
      </c>
      <c r="E44" s="31">
        <v>308.995</v>
      </c>
      <c r="F44" s="32">
        <v>396.61799999999999</v>
      </c>
      <c r="G44" s="31">
        <v>353.137</v>
      </c>
      <c r="H44" s="32">
        <v>793.23699999999997</v>
      </c>
      <c r="I44" s="31">
        <v>0</v>
      </c>
      <c r="J44" s="32"/>
      <c r="K44" s="13"/>
      <c r="N44" s="3">
        <v>5</v>
      </c>
      <c r="O44" s="12">
        <f t="shared" si="11"/>
        <v>13.883483333333333</v>
      </c>
      <c r="P44" s="13">
        <f t="shared" si="11"/>
        <v>56.426558333333332</v>
      </c>
      <c r="Q44" s="13">
        <f t="shared" si="11"/>
        <v>356.98779166666668</v>
      </c>
      <c r="R44" s="14">
        <f t="shared" si="11"/>
        <v>350.73795833333338</v>
      </c>
      <c r="S44" s="13">
        <f t="shared" si="11"/>
        <v>252.43179166666664</v>
      </c>
      <c r="T44" s="14">
        <f t="shared" si="11"/>
        <v>213.25465</v>
      </c>
      <c r="U44" s="13">
        <f t="shared" si="11"/>
        <v>29.058437499999997</v>
      </c>
      <c r="V44" s="14">
        <f t="shared" si="11"/>
        <v>22.720367460317462</v>
      </c>
      <c r="W44">
        <v>0</v>
      </c>
      <c r="X44">
        <v>0</v>
      </c>
      <c r="AA44" s="3">
        <v>5</v>
      </c>
      <c r="AB44" s="12">
        <f t="shared" si="10"/>
        <v>15.454734789187649</v>
      </c>
      <c r="AC44" s="13">
        <f t="shared" si="10"/>
        <v>66.695927850375242</v>
      </c>
      <c r="AD44" s="13">
        <f t="shared" si="10"/>
        <v>88.889491230784998</v>
      </c>
      <c r="AE44" s="14">
        <f t="shared" si="10"/>
        <v>53.738673588889732</v>
      </c>
      <c r="AF44" s="13">
        <f t="shared" si="10"/>
        <v>150.36980783694128</v>
      </c>
      <c r="AG44" s="14">
        <f t="shared" si="10"/>
        <v>143.72863171659995</v>
      </c>
      <c r="AH44" s="13">
        <f t="shared" si="10"/>
        <v>39.824368776964079</v>
      </c>
      <c r="AI44" s="14">
        <f t="shared" si="10"/>
        <v>21.748756062787834</v>
      </c>
    </row>
    <row r="45" spans="1:35">
      <c r="B45" s="3">
        <v>6</v>
      </c>
      <c r="C45" s="30">
        <v>0</v>
      </c>
      <c r="D45" s="31">
        <v>262.48500000000001</v>
      </c>
      <c r="E45" s="31">
        <v>221.601</v>
      </c>
      <c r="F45" s="32">
        <v>311.488</v>
      </c>
      <c r="G45" s="31">
        <v>132.96</v>
      </c>
      <c r="H45" s="32">
        <v>622.97699999999998</v>
      </c>
      <c r="I45" s="31">
        <v>0</v>
      </c>
      <c r="J45" s="32"/>
      <c r="K45" s="13"/>
      <c r="N45" s="3">
        <v>6</v>
      </c>
      <c r="O45" s="12">
        <f t="shared" si="11"/>
        <v>36.802733333333329</v>
      </c>
      <c r="P45" s="13">
        <f t="shared" si="11"/>
        <v>261.81114166666663</v>
      </c>
      <c r="Q45" s="13">
        <f t="shared" si="11"/>
        <v>440.29548333333332</v>
      </c>
      <c r="R45" s="14">
        <f t="shared" si="11"/>
        <v>275.81975</v>
      </c>
      <c r="S45" s="13">
        <f t="shared" si="11"/>
        <v>156.75166666666669</v>
      </c>
      <c r="T45" s="14">
        <f t="shared" si="11"/>
        <v>241.19970416666669</v>
      </c>
      <c r="U45" s="13">
        <f t="shared" si="11"/>
        <v>27.189466666666672</v>
      </c>
      <c r="V45" s="14">
        <f t="shared" si="11"/>
        <v>6.3809992063492063</v>
      </c>
      <c r="W45">
        <v>0</v>
      </c>
      <c r="X45">
        <v>0</v>
      </c>
      <c r="AA45" s="3">
        <v>6</v>
      </c>
      <c r="AB45" s="12">
        <f t="shared" si="10"/>
        <v>36.86940041543032</v>
      </c>
      <c r="AC45" s="13">
        <f t="shared" si="10"/>
        <v>154.86068466535178</v>
      </c>
      <c r="AD45" s="13">
        <f t="shared" si="10"/>
        <v>148.27111887016883</v>
      </c>
      <c r="AE45" s="14">
        <f t="shared" si="10"/>
        <v>80.409649796358437</v>
      </c>
      <c r="AF45" s="13">
        <f t="shared" si="10"/>
        <v>96.463591669817433</v>
      </c>
      <c r="AG45" s="14">
        <f t="shared" si="10"/>
        <v>106.13374334593782</v>
      </c>
      <c r="AH45" s="13">
        <f t="shared" si="10"/>
        <v>35.18937809239943</v>
      </c>
      <c r="AI45" s="14">
        <f t="shared" si="10"/>
        <v>17.162641490046138</v>
      </c>
    </row>
    <row r="46" spans="1:35">
      <c r="B46" s="4">
        <v>7</v>
      </c>
      <c r="C46" s="33">
        <v>71.762</v>
      </c>
      <c r="D46" s="34">
        <v>977.48299999999995</v>
      </c>
      <c r="E46" s="34">
        <v>533.99300000000005</v>
      </c>
      <c r="F46" s="35">
        <v>314.553</v>
      </c>
      <c r="G46" s="34">
        <v>88.998900000000006</v>
      </c>
      <c r="H46" s="35">
        <v>763.91499999999996</v>
      </c>
      <c r="I46" s="34">
        <v>0</v>
      </c>
      <c r="J46" s="35"/>
      <c r="K46" s="13"/>
      <c r="N46" s="4">
        <v>7</v>
      </c>
      <c r="O46" s="15">
        <f t="shared" si="11"/>
        <v>67.644491666666667</v>
      </c>
      <c r="P46" s="16">
        <f t="shared" si="11"/>
        <v>902.35450000000003</v>
      </c>
      <c r="Q46" s="16">
        <f t="shared" si="11"/>
        <v>795.54554166666674</v>
      </c>
      <c r="R46" s="17">
        <f t="shared" si="11"/>
        <v>292.10479166666664</v>
      </c>
      <c r="S46" s="16">
        <f t="shared" si="11"/>
        <v>78.202116666666669</v>
      </c>
      <c r="T46" s="17">
        <f t="shared" si="11"/>
        <v>238.76824999999997</v>
      </c>
      <c r="U46" s="16">
        <f t="shared" si="11"/>
        <v>38.749204166666665</v>
      </c>
      <c r="V46" s="17">
        <f t="shared" si="11"/>
        <v>13.22523611111111</v>
      </c>
      <c r="W46">
        <v>0</v>
      </c>
      <c r="X46">
        <v>0</v>
      </c>
      <c r="AA46" s="4">
        <v>7</v>
      </c>
      <c r="AB46" s="15">
        <f t="shared" si="10"/>
        <v>37.540312255810157</v>
      </c>
      <c r="AC46" s="16">
        <f t="shared" si="10"/>
        <v>246.58717166777154</v>
      </c>
      <c r="AD46" s="16">
        <f t="shared" si="10"/>
        <v>156.49409342217888</v>
      </c>
      <c r="AE46" s="17">
        <f t="shared" si="10"/>
        <v>93.795871143253379</v>
      </c>
      <c r="AF46" s="16">
        <f t="shared" si="10"/>
        <v>84.703690337874903</v>
      </c>
      <c r="AG46" s="17">
        <f t="shared" si="10"/>
        <v>143.76869139032772</v>
      </c>
      <c r="AH46" s="16">
        <f t="shared" si="10"/>
        <v>76.626046266433036</v>
      </c>
      <c r="AI46" s="17">
        <f t="shared" si="10"/>
        <v>30.504274413123579</v>
      </c>
    </row>
    <row r="49" spans="1:23">
      <c r="C49" s="79" t="s">
        <v>6</v>
      </c>
      <c r="D49" s="80"/>
      <c r="E49" s="80"/>
      <c r="F49" s="81"/>
      <c r="G49" s="80" t="s">
        <v>23</v>
      </c>
      <c r="H49" s="81"/>
      <c r="I49" s="80" t="s">
        <v>29</v>
      </c>
      <c r="J49" s="81"/>
      <c r="K49" s="19"/>
      <c r="W49">
        <v>0</v>
      </c>
    </row>
    <row r="50" spans="1:23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7" t="s">
        <v>4</v>
      </c>
      <c r="H50" s="8" t="s">
        <v>5</v>
      </c>
      <c r="I50" s="7" t="s">
        <v>4</v>
      </c>
      <c r="J50" s="8" t="s">
        <v>5</v>
      </c>
      <c r="K50" s="2"/>
      <c r="W50">
        <v>1</v>
      </c>
    </row>
    <row r="51" spans="1:23">
      <c r="A51" t="s">
        <v>1</v>
      </c>
      <c r="B51" s="5">
        <v>0</v>
      </c>
      <c r="C51" s="9">
        <v>455.21800000000002</v>
      </c>
      <c r="D51" s="10">
        <v>184.40100000000001</v>
      </c>
      <c r="E51" s="10">
        <v>0</v>
      </c>
      <c r="F51" s="11">
        <v>1049.96</v>
      </c>
      <c r="G51" s="10">
        <v>151.727</v>
      </c>
      <c r="H51" s="11">
        <v>484.596</v>
      </c>
      <c r="I51" s="10">
        <v>0</v>
      </c>
      <c r="J51" s="11">
        <v>80.766000000000005</v>
      </c>
      <c r="K51" s="13"/>
      <c r="W51">
        <v>2</v>
      </c>
    </row>
    <row r="52" spans="1:23">
      <c r="B52" s="3">
        <v>1</v>
      </c>
      <c r="C52" s="12">
        <v>114.11499999999999</v>
      </c>
      <c r="D52" s="13">
        <v>63.742800000000003</v>
      </c>
      <c r="E52" s="13">
        <v>607.50400000000002</v>
      </c>
      <c r="F52" s="14">
        <v>565.99900000000002</v>
      </c>
      <c r="G52" s="13">
        <v>303.75200000000001</v>
      </c>
      <c r="H52" s="14">
        <v>161.714</v>
      </c>
      <c r="I52" s="13">
        <v>0</v>
      </c>
      <c r="J52" s="14">
        <v>0</v>
      </c>
      <c r="K52" s="13"/>
      <c r="W52">
        <v>3</v>
      </c>
    </row>
    <row r="53" spans="1:23">
      <c r="B53" s="3">
        <v>2</v>
      </c>
      <c r="C53" s="12">
        <v>0</v>
      </c>
      <c r="D53" s="13">
        <v>66.193899999999999</v>
      </c>
      <c r="E53" s="13">
        <v>0</v>
      </c>
      <c r="F53" s="14">
        <v>647.58699999999999</v>
      </c>
      <c r="G53" s="13">
        <v>304.053</v>
      </c>
      <c r="H53" s="14">
        <v>404.74200000000002</v>
      </c>
      <c r="I53" s="13">
        <v>0</v>
      </c>
      <c r="J53" s="14">
        <v>0</v>
      </c>
      <c r="K53" s="13"/>
      <c r="W53">
        <v>4</v>
      </c>
    </row>
    <row r="54" spans="1:23">
      <c r="B54" s="3">
        <v>3</v>
      </c>
      <c r="C54" s="12">
        <v>0</v>
      </c>
      <c r="D54" s="13">
        <v>0</v>
      </c>
      <c r="E54" s="13">
        <v>152.17699999999999</v>
      </c>
      <c r="F54" s="14">
        <v>81.039900000000003</v>
      </c>
      <c r="G54" s="13">
        <v>608.70600000000002</v>
      </c>
      <c r="H54" s="14">
        <v>486.23899999999998</v>
      </c>
      <c r="I54" s="13">
        <v>0</v>
      </c>
      <c r="J54" s="14">
        <v>0</v>
      </c>
      <c r="K54" s="13"/>
      <c r="W54">
        <v>5</v>
      </c>
    </row>
    <row r="55" spans="1:23">
      <c r="B55" s="3">
        <v>4</v>
      </c>
      <c r="C55" s="12">
        <v>0</v>
      </c>
      <c r="D55" s="13">
        <v>0</v>
      </c>
      <c r="E55" s="13">
        <v>0</v>
      </c>
      <c r="F55" s="14">
        <v>324.52699999999999</v>
      </c>
      <c r="G55" s="13">
        <v>0</v>
      </c>
      <c r="H55" s="14">
        <v>486.79</v>
      </c>
      <c r="I55" s="13">
        <v>0</v>
      </c>
      <c r="J55" s="14">
        <v>0</v>
      </c>
      <c r="K55" s="13"/>
      <c r="W55">
        <v>6</v>
      </c>
    </row>
    <row r="56" spans="1:23">
      <c r="B56" s="3">
        <v>5</v>
      </c>
      <c r="C56" s="12">
        <v>0</v>
      </c>
      <c r="D56" s="13">
        <v>0</v>
      </c>
      <c r="E56" s="13">
        <v>304.95600000000002</v>
      </c>
      <c r="F56" s="14">
        <v>406.11799999999999</v>
      </c>
      <c r="G56" s="13">
        <v>457.43400000000003</v>
      </c>
      <c r="H56" s="14">
        <v>243.67099999999999</v>
      </c>
      <c r="I56" s="13">
        <v>0</v>
      </c>
      <c r="J56" s="14">
        <v>81.223600000000005</v>
      </c>
      <c r="K56" s="13"/>
      <c r="W56">
        <v>7</v>
      </c>
    </row>
    <row r="57" spans="1:23">
      <c r="B57" s="3">
        <v>6</v>
      </c>
      <c r="C57" s="12">
        <v>0</v>
      </c>
      <c r="D57" s="13">
        <v>156.45099999999999</v>
      </c>
      <c r="E57" s="13">
        <v>457.887</v>
      </c>
      <c r="F57" s="14">
        <v>325.262</v>
      </c>
      <c r="G57" s="13">
        <v>457.887</v>
      </c>
      <c r="H57" s="14">
        <v>650.52499999999998</v>
      </c>
      <c r="I57" s="13">
        <v>152.62899999999999</v>
      </c>
      <c r="J57" s="14">
        <v>0</v>
      </c>
      <c r="K57" s="13"/>
      <c r="W57">
        <v>8</v>
      </c>
    </row>
    <row r="58" spans="1:23">
      <c r="B58" s="4">
        <v>7</v>
      </c>
      <c r="C58" s="15">
        <v>232.023</v>
      </c>
      <c r="D58" s="16">
        <v>1460.2</v>
      </c>
      <c r="E58" s="16">
        <v>916.68299999999999</v>
      </c>
      <c r="F58" s="17">
        <v>244.22399999999999</v>
      </c>
      <c r="G58" s="16">
        <v>152.78100000000001</v>
      </c>
      <c r="H58" s="17">
        <v>407.041</v>
      </c>
      <c r="I58" s="16">
        <v>0</v>
      </c>
      <c r="J58" s="17">
        <v>0</v>
      </c>
      <c r="K58" s="13"/>
      <c r="W58">
        <v>9</v>
      </c>
    </row>
    <row r="59" spans="1:23">
      <c r="W59">
        <v>10</v>
      </c>
    </row>
    <row r="60" spans="1:23">
      <c r="W60">
        <v>11</v>
      </c>
    </row>
    <row r="61" spans="1:23">
      <c r="C61" s="79" t="s">
        <v>6</v>
      </c>
      <c r="D61" s="80"/>
      <c r="E61" s="80"/>
      <c r="F61" s="81"/>
      <c r="G61" s="80" t="s">
        <v>23</v>
      </c>
      <c r="H61" s="81"/>
      <c r="I61" s="80" t="s">
        <v>29</v>
      </c>
      <c r="J61" s="81"/>
      <c r="K61" s="19"/>
      <c r="W61">
        <v>12</v>
      </c>
    </row>
    <row r="62" spans="1:23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7" t="s">
        <v>4</v>
      </c>
      <c r="H62" s="8" t="s">
        <v>5</v>
      </c>
      <c r="I62" s="7" t="s">
        <v>4</v>
      </c>
      <c r="J62" s="8" t="s">
        <v>5</v>
      </c>
      <c r="K62" s="2"/>
      <c r="W62">
        <v>13</v>
      </c>
    </row>
    <row r="63" spans="1:23">
      <c r="A63" t="s">
        <v>1</v>
      </c>
      <c r="B63" s="5">
        <v>0</v>
      </c>
      <c r="C63" s="9">
        <v>339.79599999999999</v>
      </c>
      <c r="D63" s="10">
        <v>57.586399999999998</v>
      </c>
      <c r="E63" s="10">
        <v>511.36700000000002</v>
      </c>
      <c r="F63" s="11">
        <v>1048.56</v>
      </c>
      <c r="G63" s="10">
        <v>127.842</v>
      </c>
      <c r="H63" s="11">
        <v>0</v>
      </c>
      <c r="I63" s="10">
        <v>0</v>
      </c>
      <c r="J63" s="11">
        <v>0</v>
      </c>
      <c r="K63" s="13"/>
      <c r="W63">
        <v>14</v>
      </c>
    </row>
    <row r="64" spans="1:23">
      <c r="B64" s="3">
        <v>1</v>
      </c>
      <c r="C64" s="12">
        <v>426.96199999999999</v>
      </c>
      <c r="D64" s="13">
        <v>59.3551</v>
      </c>
      <c r="E64" s="13">
        <v>257.43400000000003</v>
      </c>
      <c r="F64" s="14">
        <v>478.68799999999999</v>
      </c>
      <c r="G64" s="13">
        <v>0</v>
      </c>
      <c r="H64" s="14">
        <v>287.21300000000002</v>
      </c>
      <c r="I64" s="13">
        <v>0</v>
      </c>
      <c r="J64" s="14">
        <v>95.737700000000004</v>
      </c>
      <c r="K64" s="13"/>
      <c r="W64">
        <v>15</v>
      </c>
    </row>
    <row r="65" spans="1:23">
      <c r="B65" s="3">
        <v>2</v>
      </c>
      <c r="C65" s="12">
        <v>85.840299999999999</v>
      </c>
      <c r="D65" s="13">
        <v>0</v>
      </c>
      <c r="E65" s="13">
        <v>388.815</v>
      </c>
      <c r="F65" s="14">
        <v>673.08399999999995</v>
      </c>
      <c r="G65" s="13">
        <v>259.20999999999998</v>
      </c>
      <c r="H65" s="14">
        <v>673.08399999999995</v>
      </c>
      <c r="I65" s="13">
        <v>0</v>
      </c>
      <c r="J65" s="14">
        <v>96.154899999999998</v>
      </c>
      <c r="K65" s="13"/>
      <c r="W65">
        <v>16</v>
      </c>
    </row>
    <row r="66" spans="1:23">
      <c r="B66" s="3">
        <v>3</v>
      </c>
      <c r="C66" s="12">
        <v>0</v>
      </c>
      <c r="D66" s="13">
        <v>0</v>
      </c>
      <c r="E66" s="13">
        <v>522.02099999999996</v>
      </c>
      <c r="F66" s="14">
        <v>482.87900000000002</v>
      </c>
      <c r="G66" s="13">
        <v>261.01100000000002</v>
      </c>
      <c r="H66" s="14">
        <v>482.87900000000002</v>
      </c>
      <c r="I66" s="13">
        <v>0</v>
      </c>
      <c r="J66" s="14">
        <v>0</v>
      </c>
      <c r="K66" s="13"/>
      <c r="W66">
        <v>17</v>
      </c>
    </row>
    <row r="67" spans="1:23">
      <c r="B67" s="3">
        <v>4</v>
      </c>
      <c r="C67" s="12">
        <v>0</v>
      </c>
      <c r="D67" s="13">
        <v>130.75899999999999</v>
      </c>
      <c r="E67" s="13">
        <v>657.09</v>
      </c>
      <c r="F67" s="14">
        <v>485.00200000000001</v>
      </c>
      <c r="G67" s="13">
        <v>262.83600000000001</v>
      </c>
      <c r="H67" s="14">
        <v>388.00200000000001</v>
      </c>
      <c r="I67" s="13">
        <v>131.41800000000001</v>
      </c>
      <c r="J67" s="14">
        <v>0</v>
      </c>
      <c r="K67" s="13"/>
      <c r="W67">
        <v>18</v>
      </c>
    </row>
    <row r="68" spans="1:23">
      <c r="B68" s="3">
        <v>5</v>
      </c>
      <c r="C68" s="12">
        <v>0</v>
      </c>
      <c r="D68" s="13">
        <v>0</v>
      </c>
      <c r="E68" s="13">
        <v>264.68700000000001</v>
      </c>
      <c r="F68" s="14">
        <v>487.14299999999997</v>
      </c>
      <c r="G68" s="13">
        <v>661.71699999999998</v>
      </c>
      <c r="H68" s="14">
        <v>292.286</v>
      </c>
      <c r="I68" s="13">
        <v>132.34299999999999</v>
      </c>
      <c r="J68" s="14">
        <v>0</v>
      </c>
      <c r="K68" s="13"/>
      <c r="W68">
        <v>19</v>
      </c>
    </row>
    <row r="69" spans="1:23">
      <c r="B69" s="3">
        <v>6</v>
      </c>
      <c r="C69" s="12">
        <v>0</v>
      </c>
      <c r="D69" s="13">
        <v>210.374</v>
      </c>
      <c r="E69" s="13">
        <v>533.12800000000004</v>
      </c>
      <c r="F69" s="14">
        <v>195.72200000000001</v>
      </c>
      <c r="G69" s="13">
        <v>533.12800000000004</v>
      </c>
      <c r="H69" s="14">
        <v>97.860799999999998</v>
      </c>
      <c r="I69" s="13">
        <v>133.28200000000001</v>
      </c>
      <c r="J69" s="14">
        <v>97.860799999999998</v>
      </c>
      <c r="K69" s="13"/>
      <c r="W69">
        <v>20</v>
      </c>
    </row>
    <row r="70" spans="1:23">
      <c r="B70" s="4">
        <v>7</v>
      </c>
      <c r="C70" s="15">
        <v>176.304</v>
      </c>
      <c r="D70" s="16">
        <v>1091.48</v>
      </c>
      <c r="E70" s="16">
        <v>805.40599999999995</v>
      </c>
      <c r="F70" s="17">
        <v>491.48399999999998</v>
      </c>
      <c r="G70" s="16">
        <v>134.23400000000001</v>
      </c>
      <c r="H70" s="17">
        <v>196.59399999999999</v>
      </c>
      <c r="I70" s="16">
        <v>0</v>
      </c>
      <c r="J70" s="17">
        <v>0</v>
      </c>
      <c r="K70" s="13"/>
      <c r="W70">
        <v>21</v>
      </c>
    </row>
    <row r="71" spans="1:23">
      <c r="W71">
        <v>22</v>
      </c>
    </row>
    <row r="72" spans="1:23">
      <c r="W72">
        <v>23</v>
      </c>
    </row>
    <row r="73" spans="1:23">
      <c r="C73" s="79" t="s">
        <v>6</v>
      </c>
      <c r="D73" s="80"/>
      <c r="E73" s="80"/>
      <c r="F73" s="81"/>
      <c r="G73" s="80" t="s">
        <v>23</v>
      </c>
      <c r="H73" s="81"/>
      <c r="I73" s="80" t="s">
        <v>29</v>
      </c>
      <c r="J73" s="81"/>
      <c r="K73" s="19"/>
      <c r="W73">
        <v>24</v>
      </c>
    </row>
    <row r="74" spans="1:23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7" t="s">
        <v>4</v>
      </c>
      <c r="H74" s="8" t="s">
        <v>5</v>
      </c>
      <c r="I74" s="7" t="s">
        <v>4</v>
      </c>
      <c r="J74" s="8" t="s">
        <v>5</v>
      </c>
      <c r="K74" s="2"/>
      <c r="W74">
        <v>25</v>
      </c>
    </row>
    <row r="75" spans="1:23">
      <c r="A75" t="s">
        <v>1</v>
      </c>
      <c r="B75" s="5">
        <v>0</v>
      </c>
      <c r="C75" s="9">
        <v>287.69799999999998</v>
      </c>
      <c r="D75" s="10">
        <v>110.682</v>
      </c>
      <c r="E75" s="10">
        <v>468.48399999999998</v>
      </c>
      <c r="F75" s="11">
        <v>1012.69</v>
      </c>
      <c r="G75" s="10">
        <v>117.121</v>
      </c>
      <c r="H75" s="11">
        <v>166.01499999999999</v>
      </c>
      <c r="I75" s="10">
        <v>0</v>
      </c>
      <c r="J75" s="11">
        <v>49.804499999999997</v>
      </c>
      <c r="K75" s="13"/>
      <c r="W75">
        <v>26</v>
      </c>
    </row>
    <row r="76" spans="1:23">
      <c r="B76" s="3">
        <v>1</v>
      </c>
      <c r="C76" s="12">
        <v>0</v>
      </c>
      <c r="D76" s="13">
        <v>68.322599999999994</v>
      </c>
      <c r="E76" s="13">
        <v>297.67899999999997</v>
      </c>
      <c r="F76" s="14">
        <v>475.2</v>
      </c>
      <c r="G76" s="13">
        <v>178.607</v>
      </c>
      <c r="H76" s="14">
        <v>407.31400000000002</v>
      </c>
      <c r="I76" s="13">
        <v>0</v>
      </c>
      <c r="J76" s="14">
        <v>33.942799999999998</v>
      </c>
      <c r="K76" s="13"/>
      <c r="W76">
        <v>27</v>
      </c>
    </row>
    <row r="77" spans="1:23">
      <c r="B77" s="3">
        <v>2</v>
      </c>
      <c r="C77" s="12">
        <v>0</v>
      </c>
      <c r="D77" s="13">
        <v>46.9</v>
      </c>
      <c r="E77" s="13">
        <v>332.99200000000002</v>
      </c>
      <c r="F77" s="14">
        <v>538.10400000000004</v>
      </c>
      <c r="G77" s="13">
        <v>332.99200000000002</v>
      </c>
      <c r="H77" s="14">
        <v>659.61099999999999</v>
      </c>
      <c r="I77" s="13">
        <v>0</v>
      </c>
      <c r="J77" s="14">
        <v>17.3582</v>
      </c>
      <c r="K77" s="13"/>
      <c r="W77">
        <v>28</v>
      </c>
    </row>
    <row r="78" spans="1:23">
      <c r="B78" s="3">
        <v>3</v>
      </c>
      <c r="C78" s="12">
        <v>0</v>
      </c>
      <c r="D78" s="13">
        <v>24.167100000000001</v>
      </c>
      <c r="E78" s="13">
        <v>277.142</v>
      </c>
      <c r="F78" s="14">
        <v>373.02300000000002</v>
      </c>
      <c r="G78" s="13">
        <v>246.34899999999999</v>
      </c>
      <c r="H78" s="14">
        <v>639.46900000000005</v>
      </c>
      <c r="I78" s="13">
        <v>0</v>
      </c>
      <c r="J78" s="14">
        <v>17.763000000000002</v>
      </c>
      <c r="K78" s="13"/>
      <c r="W78">
        <v>29</v>
      </c>
    </row>
    <row r="79" spans="1:23">
      <c r="B79" s="3">
        <v>4</v>
      </c>
      <c r="C79" s="12">
        <v>0</v>
      </c>
      <c r="D79" s="13">
        <v>0</v>
      </c>
      <c r="E79" s="13">
        <v>470</v>
      </c>
      <c r="F79" s="14">
        <v>600.17499999999995</v>
      </c>
      <c r="G79" s="13">
        <v>250.667</v>
      </c>
      <c r="H79" s="14">
        <v>454.678</v>
      </c>
      <c r="I79" s="13">
        <v>0</v>
      </c>
      <c r="J79" s="14">
        <v>0</v>
      </c>
      <c r="K79" s="13"/>
      <c r="W79">
        <v>30</v>
      </c>
    </row>
    <row r="80" spans="1:23">
      <c r="B80" s="3">
        <v>5</v>
      </c>
      <c r="C80" s="12">
        <v>0</v>
      </c>
      <c r="D80" s="13">
        <v>51.4831</v>
      </c>
      <c r="E80" s="13">
        <v>382.71</v>
      </c>
      <c r="F80" s="14">
        <v>521.69600000000003</v>
      </c>
      <c r="G80" s="13">
        <v>223.24700000000001</v>
      </c>
      <c r="H80" s="14">
        <v>354.00799999999998</v>
      </c>
      <c r="I80" s="13">
        <v>31.892499999999998</v>
      </c>
      <c r="J80" s="14">
        <v>18.632000000000001</v>
      </c>
      <c r="K80" s="13"/>
      <c r="W80">
        <v>31</v>
      </c>
    </row>
    <row r="81" spans="1:11">
      <c r="B81" s="3">
        <v>6</v>
      </c>
      <c r="C81" s="12">
        <v>51.325200000000002</v>
      </c>
      <c r="D81" s="13">
        <v>399.12299999999999</v>
      </c>
      <c r="E81" s="13">
        <v>454.60599999999999</v>
      </c>
      <c r="F81" s="14">
        <v>496.58</v>
      </c>
      <c r="G81" s="13">
        <v>129.887</v>
      </c>
      <c r="H81" s="14">
        <v>362.88499999999999</v>
      </c>
      <c r="I81" s="13">
        <v>0</v>
      </c>
      <c r="J81" s="14">
        <v>0</v>
      </c>
      <c r="K81" s="13"/>
    </row>
    <row r="82" spans="1:11">
      <c r="B82" s="4">
        <v>7</v>
      </c>
      <c r="C82" s="15">
        <v>0</v>
      </c>
      <c r="D82" s="16">
        <v>1073.8800000000001</v>
      </c>
      <c r="E82" s="16">
        <v>562.23599999999999</v>
      </c>
      <c r="F82" s="17">
        <v>607.30399999999997</v>
      </c>
      <c r="G82" s="16">
        <v>198.43600000000001</v>
      </c>
      <c r="H82" s="17">
        <v>430.99</v>
      </c>
      <c r="I82" s="16">
        <v>66.145399999999995</v>
      </c>
      <c r="J82" s="17">
        <v>0</v>
      </c>
      <c r="K82" s="13"/>
    </row>
    <row r="85" spans="1:11">
      <c r="C85" s="79" t="s">
        <v>6</v>
      </c>
      <c r="D85" s="80"/>
      <c r="E85" s="80"/>
      <c r="F85" s="81"/>
      <c r="G85" s="80" t="s">
        <v>23</v>
      </c>
      <c r="H85" s="81"/>
      <c r="I85" s="80" t="s">
        <v>29</v>
      </c>
      <c r="J85" s="81"/>
      <c r="K85" s="19"/>
    </row>
    <row r="86" spans="1:11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7" t="s">
        <v>4</v>
      </c>
      <c r="H86" s="8" t="s">
        <v>5</v>
      </c>
      <c r="I86" s="7" t="s">
        <v>4</v>
      </c>
      <c r="J86" s="8" t="s">
        <v>5</v>
      </c>
      <c r="K86" s="2"/>
    </row>
    <row r="87" spans="1:11">
      <c r="A87" t="s">
        <v>1</v>
      </c>
      <c r="B87" s="5">
        <v>0</v>
      </c>
      <c r="C87" s="9">
        <v>831.71500000000003</v>
      </c>
      <c r="D87" s="10">
        <v>59.710700000000003</v>
      </c>
      <c r="E87" s="10">
        <v>193.05500000000001</v>
      </c>
      <c r="F87" s="11">
        <v>1334.74</v>
      </c>
      <c r="G87" s="10">
        <v>386.11</v>
      </c>
      <c r="H87" s="11">
        <v>222.45699999999999</v>
      </c>
      <c r="I87" s="10">
        <v>0</v>
      </c>
      <c r="J87" s="11">
        <v>0</v>
      </c>
      <c r="K87" s="13"/>
    </row>
    <row r="88" spans="1:11">
      <c r="B88" s="3">
        <v>1</v>
      </c>
      <c r="C88" s="12">
        <v>207.489</v>
      </c>
      <c r="D88" s="13">
        <v>62.485500000000002</v>
      </c>
      <c r="E88" s="13">
        <v>194.07900000000001</v>
      </c>
      <c r="F88" s="14">
        <v>557.78099999999995</v>
      </c>
      <c r="G88" s="13">
        <v>194.07900000000001</v>
      </c>
      <c r="H88" s="14">
        <v>334.66899999999998</v>
      </c>
      <c r="I88" s="13">
        <v>0</v>
      </c>
      <c r="J88" s="14">
        <v>0</v>
      </c>
      <c r="K88" s="13"/>
    </row>
    <row r="89" spans="1:11">
      <c r="B89" s="3">
        <v>2</v>
      </c>
      <c r="C89" s="12">
        <v>207.05199999999999</v>
      </c>
      <c r="D89" s="13">
        <v>131.06100000000001</v>
      </c>
      <c r="E89" s="13">
        <v>195.113</v>
      </c>
      <c r="F89" s="14">
        <v>447.54500000000002</v>
      </c>
      <c r="G89" s="13">
        <v>975.56700000000001</v>
      </c>
      <c r="H89" s="14">
        <v>783.20399999999995</v>
      </c>
      <c r="I89" s="13">
        <v>0</v>
      </c>
      <c r="J89" s="14">
        <v>111.886</v>
      </c>
      <c r="K89" s="13"/>
    </row>
    <row r="90" spans="1:11">
      <c r="B90" s="3">
        <v>3</v>
      </c>
      <c r="C90" s="12">
        <v>0</v>
      </c>
      <c r="D90" s="13">
        <v>206.66399999999999</v>
      </c>
      <c r="E90" s="13">
        <v>588.476</v>
      </c>
      <c r="F90" s="14">
        <v>561.09</v>
      </c>
      <c r="G90" s="13">
        <v>392.31799999999998</v>
      </c>
      <c r="H90" s="14">
        <v>336.654</v>
      </c>
      <c r="I90" s="13">
        <v>0</v>
      </c>
      <c r="J90" s="14">
        <v>0</v>
      </c>
      <c r="K90" s="13"/>
    </row>
    <row r="91" spans="1:11">
      <c r="B91" s="3">
        <v>4</v>
      </c>
      <c r="C91" s="12">
        <v>0</v>
      </c>
      <c r="D91" s="13">
        <v>72.608000000000004</v>
      </c>
      <c r="E91" s="13">
        <v>197.215</v>
      </c>
      <c r="F91" s="14">
        <v>225.10300000000001</v>
      </c>
      <c r="G91" s="13">
        <v>591.64599999999996</v>
      </c>
      <c r="H91" s="14">
        <v>450.20600000000002</v>
      </c>
      <c r="I91" s="13">
        <v>0</v>
      </c>
      <c r="J91" s="14">
        <v>0</v>
      </c>
      <c r="K91" s="13"/>
    </row>
    <row r="92" spans="1:11">
      <c r="B92" s="3">
        <v>5</v>
      </c>
      <c r="C92" s="12">
        <v>0</v>
      </c>
      <c r="D92" s="13">
        <v>230.25700000000001</v>
      </c>
      <c r="E92" s="13">
        <v>793.13599999999997</v>
      </c>
      <c r="F92" s="14">
        <v>338.66300000000001</v>
      </c>
      <c r="G92" s="13">
        <v>991.42</v>
      </c>
      <c r="H92" s="14">
        <v>225.77500000000001</v>
      </c>
      <c r="I92" s="13">
        <v>0</v>
      </c>
      <c r="J92" s="14">
        <v>0</v>
      </c>
      <c r="K92" s="13"/>
    </row>
    <row r="93" spans="1:11">
      <c r="B93" s="3">
        <v>6</v>
      </c>
      <c r="C93" s="12">
        <v>0</v>
      </c>
      <c r="D93" s="13">
        <v>569.79100000000005</v>
      </c>
      <c r="E93" s="13">
        <v>598.09199999999998</v>
      </c>
      <c r="F93" s="14">
        <v>339.67500000000001</v>
      </c>
      <c r="G93" s="13">
        <v>398.72800000000001</v>
      </c>
      <c r="H93" s="14">
        <v>339.67500000000001</v>
      </c>
      <c r="I93" s="13">
        <v>199.364</v>
      </c>
      <c r="J93" s="14">
        <v>0</v>
      </c>
      <c r="K93" s="13"/>
    </row>
    <row r="94" spans="1:11">
      <c r="B94" s="4">
        <v>7</v>
      </c>
      <c r="C94" s="15">
        <v>0</v>
      </c>
      <c r="D94" s="16">
        <v>1558.87</v>
      </c>
      <c r="E94" s="16">
        <v>1202.73</v>
      </c>
      <c r="F94" s="17">
        <v>567.82399999999996</v>
      </c>
      <c r="G94" s="16">
        <v>400.911</v>
      </c>
      <c r="H94" s="17">
        <v>567.82399999999996</v>
      </c>
      <c r="I94" s="16">
        <v>400.911</v>
      </c>
      <c r="J94" s="17">
        <v>0</v>
      </c>
      <c r="K94" s="13"/>
    </row>
    <row r="97" spans="1:11">
      <c r="C97" s="79" t="s">
        <v>6</v>
      </c>
      <c r="D97" s="80"/>
      <c r="E97" s="80"/>
      <c r="F97" s="81"/>
      <c r="G97" s="80" t="s">
        <v>23</v>
      </c>
      <c r="H97" s="81"/>
      <c r="I97" s="80" t="s">
        <v>29</v>
      </c>
      <c r="J97" s="81"/>
      <c r="K97" s="19"/>
    </row>
    <row r="98" spans="1:11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7" t="s">
        <v>4</v>
      </c>
      <c r="H98" s="8" t="s">
        <v>5</v>
      </c>
      <c r="I98" s="7" t="s">
        <v>4</v>
      </c>
      <c r="J98" s="8" t="s">
        <v>5</v>
      </c>
      <c r="K98" s="2"/>
    </row>
    <row r="99" spans="1:11">
      <c r="A99" t="s">
        <v>1</v>
      </c>
      <c r="B99" s="5">
        <v>0</v>
      </c>
      <c r="C99" s="9">
        <v>453.60500000000002</v>
      </c>
      <c r="D99" s="10">
        <v>0</v>
      </c>
      <c r="E99" s="10">
        <v>180.012</v>
      </c>
      <c r="F99" s="11">
        <v>562.18600000000004</v>
      </c>
      <c r="G99" s="10">
        <v>180.012</v>
      </c>
      <c r="H99" s="11">
        <v>0</v>
      </c>
      <c r="I99" s="10">
        <v>0</v>
      </c>
      <c r="J99" s="11">
        <v>0</v>
      </c>
      <c r="K99" s="13"/>
    </row>
    <row r="100" spans="1:11">
      <c r="B100" s="3">
        <v>1</v>
      </c>
      <c r="C100" s="12">
        <v>108.78400000000001</v>
      </c>
      <c r="D100" s="13">
        <v>0</v>
      </c>
      <c r="E100" s="13">
        <v>359.899</v>
      </c>
      <c r="F100" s="14">
        <v>839.41399999999999</v>
      </c>
      <c r="G100" s="13">
        <v>0</v>
      </c>
      <c r="H100" s="14">
        <v>139.90199999999999</v>
      </c>
      <c r="I100" s="13">
        <v>0</v>
      </c>
      <c r="J100" s="14">
        <v>0</v>
      </c>
      <c r="K100" s="13"/>
    </row>
    <row r="101" spans="1:11">
      <c r="B101" s="3">
        <v>2</v>
      </c>
      <c r="C101" s="12">
        <v>209.05500000000001</v>
      </c>
      <c r="D101" s="13">
        <v>101.346</v>
      </c>
      <c r="E101" s="13">
        <v>359.774</v>
      </c>
      <c r="F101" s="14">
        <v>417.79199999999997</v>
      </c>
      <c r="G101" s="13">
        <v>359.774</v>
      </c>
      <c r="H101" s="14">
        <v>139.26400000000001</v>
      </c>
      <c r="I101" s="13">
        <v>0</v>
      </c>
      <c r="J101" s="14">
        <v>139.26400000000001</v>
      </c>
      <c r="K101" s="13"/>
    </row>
    <row r="102" spans="1:11">
      <c r="B102" s="3">
        <v>3</v>
      </c>
      <c r="C102" s="12">
        <v>201.184</v>
      </c>
      <c r="D102" s="13">
        <v>102.57299999999999</v>
      </c>
      <c r="E102" s="13">
        <v>179.82400000000001</v>
      </c>
      <c r="F102" s="14">
        <v>554.52700000000004</v>
      </c>
      <c r="G102" s="13">
        <v>0</v>
      </c>
      <c r="H102" s="14">
        <v>0</v>
      </c>
      <c r="I102" s="13">
        <v>0</v>
      </c>
      <c r="J102" s="14">
        <v>0</v>
      </c>
      <c r="K102" s="13"/>
    </row>
    <row r="103" spans="1:11">
      <c r="B103" s="3">
        <v>4</v>
      </c>
      <c r="C103" s="12">
        <v>96.941900000000004</v>
      </c>
      <c r="D103" s="13">
        <v>103.831</v>
      </c>
      <c r="E103" s="13">
        <v>0</v>
      </c>
      <c r="F103" s="14">
        <v>276.01</v>
      </c>
      <c r="G103" s="13">
        <v>0</v>
      </c>
      <c r="H103" s="14">
        <v>138.005</v>
      </c>
      <c r="I103" s="13">
        <v>0</v>
      </c>
      <c r="J103" s="14">
        <v>0</v>
      </c>
      <c r="K103" s="13"/>
    </row>
    <row r="104" spans="1:11">
      <c r="B104" s="3">
        <v>5</v>
      </c>
      <c r="C104" s="12">
        <v>0</v>
      </c>
      <c r="D104" s="13">
        <v>315.358</v>
      </c>
      <c r="E104" s="13">
        <v>179.69900000000001</v>
      </c>
      <c r="F104" s="14">
        <v>274.76799999999997</v>
      </c>
      <c r="G104" s="13">
        <v>0</v>
      </c>
      <c r="H104" s="14">
        <v>137.38399999999999</v>
      </c>
      <c r="I104" s="13">
        <v>0</v>
      </c>
      <c r="J104" s="14">
        <v>137.38399999999999</v>
      </c>
      <c r="K104" s="13"/>
    </row>
    <row r="105" spans="1:11">
      <c r="B105" s="3">
        <v>6</v>
      </c>
      <c r="C105" s="12">
        <v>180.76599999999999</v>
      </c>
      <c r="D105" s="13">
        <v>745.08299999999997</v>
      </c>
      <c r="E105" s="13">
        <v>1257.45</v>
      </c>
      <c r="F105" s="14">
        <v>410.30500000000001</v>
      </c>
      <c r="G105" s="13">
        <v>0</v>
      </c>
      <c r="H105" s="14">
        <v>0</v>
      </c>
      <c r="I105" s="13">
        <v>0</v>
      </c>
      <c r="J105" s="14">
        <v>0</v>
      </c>
      <c r="K105" s="13"/>
    </row>
    <row r="106" spans="1:11">
      <c r="B106" s="4">
        <v>7</v>
      </c>
      <c r="C106" s="15">
        <v>174.85</v>
      </c>
      <c r="D106" s="16">
        <v>1185.75</v>
      </c>
      <c r="E106" s="16">
        <v>718.29499999999996</v>
      </c>
      <c r="F106" s="17">
        <v>136.15799999999999</v>
      </c>
      <c r="G106" s="16">
        <v>179.57400000000001</v>
      </c>
      <c r="H106" s="17">
        <v>0</v>
      </c>
      <c r="I106" s="16">
        <v>179.57400000000001</v>
      </c>
      <c r="J106" s="17">
        <v>0</v>
      </c>
      <c r="K106" s="13"/>
    </row>
    <row r="109" spans="1:11">
      <c r="C109" s="79" t="s">
        <v>6</v>
      </c>
      <c r="D109" s="80"/>
      <c r="E109" s="80"/>
      <c r="F109" s="81"/>
      <c r="G109" s="80" t="s">
        <v>23</v>
      </c>
      <c r="H109" s="81"/>
      <c r="I109" s="80" t="s">
        <v>29</v>
      </c>
      <c r="J109" s="81"/>
    </row>
    <row r="110" spans="1:11">
      <c r="A110" s="1" t="s">
        <v>41</v>
      </c>
      <c r="C110" s="6" t="s">
        <v>2</v>
      </c>
      <c r="D110" s="7" t="s">
        <v>3</v>
      </c>
      <c r="E110" s="7" t="s">
        <v>4</v>
      </c>
      <c r="F110" s="8" t="s">
        <v>5</v>
      </c>
      <c r="G110" s="7" t="s">
        <v>4</v>
      </c>
      <c r="H110" s="8" t="s">
        <v>5</v>
      </c>
      <c r="I110" s="7" t="s">
        <v>4</v>
      </c>
      <c r="J110" s="8" t="s">
        <v>5</v>
      </c>
    </row>
    <row r="111" spans="1:11">
      <c r="A111" t="s">
        <v>1</v>
      </c>
      <c r="B111" s="5">
        <v>0</v>
      </c>
      <c r="C111" s="9">
        <v>476.375</v>
      </c>
      <c r="D111" s="10">
        <v>0</v>
      </c>
      <c r="E111" s="10">
        <v>568.88300000000004</v>
      </c>
      <c r="F111" s="11">
        <v>720.38</v>
      </c>
      <c r="G111" s="10">
        <v>406.34500000000003</v>
      </c>
      <c r="H111" s="11">
        <v>0</v>
      </c>
      <c r="I111" s="10">
        <v>0</v>
      </c>
      <c r="J111" s="11">
        <v>0</v>
      </c>
    </row>
    <row r="112" spans="1:11">
      <c r="B112" s="3">
        <v>1</v>
      </c>
      <c r="C112" s="12">
        <v>93.504800000000003</v>
      </c>
      <c r="D112" s="13">
        <v>135.88</v>
      </c>
      <c r="E112" s="13">
        <v>409.35599999999999</v>
      </c>
      <c r="F112" s="14">
        <v>594.23900000000003</v>
      </c>
      <c r="G112" s="13">
        <v>736.84100000000001</v>
      </c>
      <c r="H112" s="14">
        <v>0</v>
      </c>
      <c r="I112" s="13">
        <v>0</v>
      </c>
      <c r="J112" s="14">
        <v>0</v>
      </c>
    </row>
    <row r="113" spans="1:10">
      <c r="B113" s="3">
        <v>2</v>
      </c>
      <c r="C113" s="12">
        <v>0</v>
      </c>
      <c r="D113" s="13">
        <v>69.382900000000006</v>
      </c>
      <c r="E113" s="13">
        <v>412.41300000000001</v>
      </c>
      <c r="F113" s="14">
        <v>332.863</v>
      </c>
      <c r="G113" s="13">
        <v>412.41300000000001</v>
      </c>
      <c r="H113" s="14">
        <v>0</v>
      </c>
      <c r="I113" s="13">
        <v>0</v>
      </c>
      <c r="J113" s="14">
        <v>0</v>
      </c>
    </row>
    <row r="114" spans="1:10">
      <c r="B114" s="3">
        <v>3</v>
      </c>
      <c r="C114" s="12">
        <v>0</v>
      </c>
      <c r="D114" s="13">
        <v>70.8887</v>
      </c>
      <c r="E114" s="13">
        <v>249.309</v>
      </c>
      <c r="F114" s="14">
        <v>335.64</v>
      </c>
      <c r="G114" s="13">
        <v>581.721</v>
      </c>
      <c r="H114" s="14">
        <v>0</v>
      </c>
      <c r="I114" s="13">
        <v>0</v>
      </c>
      <c r="J114" s="14">
        <v>0</v>
      </c>
    </row>
    <row r="115" spans="1:10">
      <c r="B115" s="3">
        <v>4</v>
      </c>
      <c r="C115" s="12">
        <v>0</v>
      </c>
      <c r="D115" s="13">
        <v>0</v>
      </c>
      <c r="E115" s="13">
        <v>167.46600000000001</v>
      </c>
      <c r="F115" s="14">
        <v>203.078</v>
      </c>
      <c r="G115" s="13">
        <v>334.93200000000002</v>
      </c>
      <c r="H115" s="14">
        <v>0</v>
      </c>
      <c r="I115" s="13">
        <v>0</v>
      </c>
      <c r="J115" s="14">
        <v>0</v>
      </c>
    </row>
    <row r="116" spans="1:10">
      <c r="B116" s="3">
        <v>5</v>
      </c>
      <c r="C116" s="12">
        <v>87.0364</v>
      </c>
      <c r="D116" s="13">
        <v>0</v>
      </c>
      <c r="E116" s="13">
        <v>168.745</v>
      </c>
      <c r="F116" s="14">
        <v>273.06799999999998</v>
      </c>
      <c r="G116" s="13">
        <v>337.48899999999998</v>
      </c>
      <c r="H116" s="14">
        <v>0</v>
      </c>
      <c r="I116" s="13">
        <v>0</v>
      </c>
      <c r="J116" s="14">
        <v>68.266999999999996</v>
      </c>
    </row>
    <row r="117" spans="1:10">
      <c r="B117" s="3">
        <v>6</v>
      </c>
      <c r="C117" s="12">
        <v>0</v>
      </c>
      <c r="D117" s="13">
        <v>0</v>
      </c>
      <c r="E117" s="13">
        <v>85.021600000000007</v>
      </c>
      <c r="F117" s="14">
        <v>550.80899999999997</v>
      </c>
      <c r="G117" s="13">
        <v>255.065</v>
      </c>
      <c r="H117" s="14">
        <v>0</v>
      </c>
      <c r="I117" s="13">
        <v>0</v>
      </c>
      <c r="J117" s="14">
        <v>0</v>
      </c>
    </row>
    <row r="118" spans="1:10">
      <c r="B118" s="4">
        <v>7</v>
      </c>
      <c r="C118" s="15">
        <v>168.25299999999999</v>
      </c>
      <c r="D118" s="16">
        <v>543.38800000000003</v>
      </c>
      <c r="E118" s="16">
        <v>856.81100000000004</v>
      </c>
      <c r="F118" s="17">
        <v>138.88999999999999</v>
      </c>
      <c r="G118" s="16">
        <v>0</v>
      </c>
      <c r="H118" s="17">
        <v>0</v>
      </c>
      <c r="I118" s="16">
        <v>0</v>
      </c>
      <c r="J118" s="17">
        <v>0</v>
      </c>
    </row>
    <row r="121" spans="1:10">
      <c r="C121" s="79" t="s">
        <v>6</v>
      </c>
      <c r="D121" s="80"/>
      <c r="E121" s="80"/>
      <c r="F121" s="81"/>
      <c r="G121" s="80" t="s">
        <v>23</v>
      </c>
      <c r="H121" s="81"/>
      <c r="I121" s="80" t="s">
        <v>29</v>
      </c>
      <c r="J121" s="81"/>
    </row>
    <row r="122" spans="1:10">
      <c r="A122" s="1" t="s">
        <v>39</v>
      </c>
      <c r="C122" s="6" t="s">
        <v>2</v>
      </c>
      <c r="D122" s="7" t="s">
        <v>3</v>
      </c>
      <c r="E122" s="7" t="s">
        <v>4</v>
      </c>
      <c r="F122" s="8" t="s">
        <v>5</v>
      </c>
      <c r="G122" s="7" t="s">
        <v>4</v>
      </c>
      <c r="H122" s="8" t="s">
        <v>5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361.22899999999998</v>
      </c>
      <c r="D123" s="10">
        <v>87.845299999999995</v>
      </c>
      <c r="E123" s="10">
        <v>479.26900000000001</v>
      </c>
      <c r="F123" s="11">
        <v>464.54300000000001</v>
      </c>
      <c r="G123" s="10">
        <v>0</v>
      </c>
      <c r="H123" s="11">
        <v>0</v>
      </c>
      <c r="I123" s="10">
        <v>0</v>
      </c>
      <c r="J123" s="10">
        <v>0</v>
      </c>
    </row>
    <row r="124" spans="1:10">
      <c r="B124" s="3">
        <v>1</v>
      </c>
      <c r="C124" s="12">
        <v>179.929</v>
      </c>
      <c r="D124" s="13">
        <v>90.748999999999995</v>
      </c>
      <c r="E124" s="13">
        <v>241.232</v>
      </c>
      <c r="F124" s="14">
        <v>777.51499999999999</v>
      </c>
      <c r="G124" s="13">
        <v>0</v>
      </c>
      <c r="H124" s="14">
        <v>155.50299999999999</v>
      </c>
      <c r="I124" s="13">
        <v>0</v>
      </c>
      <c r="J124" s="13">
        <v>0</v>
      </c>
    </row>
    <row r="125" spans="1:10">
      <c r="B125" s="3">
        <v>2</v>
      </c>
      <c r="C125" s="12">
        <v>0</v>
      </c>
      <c r="D125" s="13">
        <v>93.851299999999995</v>
      </c>
      <c r="E125" s="13">
        <v>485.702</v>
      </c>
      <c r="F125" s="14">
        <v>156.16399999999999</v>
      </c>
      <c r="G125" s="13">
        <v>0</v>
      </c>
      <c r="H125" s="14">
        <v>312.32900000000001</v>
      </c>
      <c r="I125" s="13">
        <v>0</v>
      </c>
      <c r="J125" s="13">
        <v>0</v>
      </c>
    </row>
    <row r="126" spans="1:10">
      <c r="B126" s="3">
        <v>3</v>
      </c>
      <c r="C126" s="12">
        <v>0</v>
      </c>
      <c r="D126" s="13">
        <v>0</v>
      </c>
      <c r="E126" s="13">
        <v>0</v>
      </c>
      <c r="F126" s="14">
        <v>313.66199999999998</v>
      </c>
      <c r="G126" s="13">
        <v>0</v>
      </c>
      <c r="H126" s="14">
        <v>313.66199999999998</v>
      </c>
      <c r="I126" s="13">
        <v>0</v>
      </c>
      <c r="J126" s="13">
        <v>0</v>
      </c>
    </row>
    <row r="127" spans="1:10">
      <c r="B127" s="3">
        <v>4</v>
      </c>
      <c r="C127" s="12">
        <v>0</v>
      </c>
      <c r="D127" s="13">
        <v>100.739</v>
      </c>
      <c r="E127" s="13">
        <v>0</v>
      </c>
      <c r="F127" s="14">
        <v>315.00700000000001</v>
      </c>
      <c r="G127" s="13">
        <v>0</v>
      </c>
      <c r="H127" s="14">
        <v>472.51</v>
      </c>
      <c r="I127" s="13">
        <v>0</v>
      </c>
      <c r="J127" s="13">
        <v>0</v>
      </c>
    </row>
    <row r="128" spans="1:10">
      <c r="B128" s="3">
        <v>5</v>
      </c>
      <c r="C128" s="12">
        <v>0</v>
      </c>
      <c r="D128" s="13">
        <v>0</v>
      </c>
      <c r="E128" s="13">
        <v>247.84</v>
      </c>
      <c r="F128" s="14">
        <v>632.72699999999998</v>
      </c>
      <c r="G128" s="13">
        <v>0</v>
      </c>
      <c r="H128" s="14">
        <v>158.18199999999999</v>
      </c>
      <c r="I128" s="13">
        <v>0</v>
      </c>
      <c r="J128" s="13">
        <v>0</v>
      </c>
    </row>
    <row r="129" spans="1:10">
      <c r="B129" s="3">
        <v>6</v>
      </c>
      <c r="C129" s="12">
        <v>0</v>
      </c>
      <c r="D129" s="13">
        <v>0</v>
      </c>
      <c r="E129" s="13">
        <v>249.548</v>
      </c>
      <c r="F129" s="14">
        <v>317.73200000000003</v>
      </c>
      <c r="G129" s="13">
        <v>0</v>
      </c>
      <c r="H129" s="14">
        <v>476.59899999999999</v>
      </c>
      <c r="I129" s="13">
        <v>0</v>
      </c>
      <c r="J129" s="13">
        <v>0</v>
      </c>
    </row>
    <row r="130" spans="1:10">
      <c r="B130" s="4">
        <v>7</v>
      </c>
      <c r="C130" s="15">
        <v>0</v>
      </c>
      <c r="D130" s="16">
        <v>679.2</v>
      </c>
      <c r="E130" s="16">
        <v>1507.68</v>
      </c>
      <c r="F130" s="17">
        <v>319.11200000000002</v>
      </c>
      <c r="G130" s="16">
        <v>0</v>
      </c>
      <c r="H130" s="17">
        <v>0</v>
      </c>
      <c r="I130" s="16">
        <v>0</v>
      </c>
      <c r="J130" s="16">
        <v>0</v>
      </c>
    </row>
    <row r="133" spans="1:10">
      <c r="C133" s="79" t="s">
        <v>6</v>
      </c>
      <c r="D133" s="80"/>
      <c r="E133" s="80"/>
      <c r="F133" s="81"/>
      <c r="G133" s="80" t="s">
        <v>23</v>
      </c>
      <c r="H133" s="81"/>
      <c r="I133" s="80" t="s">
        <v>29</v>
      </c>
      <c r="J133" s="81"/>
    </row>
    <row r="134" spans="1:10">
      <c r="A134" s="1" t="s">
        <v>37</v>
      </c>
      <c r="C134" s="6" t="s">
        <v>2</v>
      </c>
      <c r="D134" s="7" t="s">
        <v>3</v>
      </c>
      <c r="E134" s="7" t="s">
        <v>4</v>
      </c>
      <c r="F134" s="8" t="s">
        <v>5</v>
      </c>
      <c r="G134" s="7" t="s">
        <v>4</v>
      </c>
      <c r="H134" s="8" t="s">
        <v>5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495.45499999999998</v>
      </c>
      <c r="D135" s="10">
        <v>0</v>
      </c>
      <c r="E135" s="10">
        <v>0</v>
      </c>
      <c r="F135" s="11">
        <v>1046.8</v>
      </c>
      <c r="G135" s="10">
        <v>0</v>
      </c>
      <c r="H135" s="11">
        <v>116.31100000000001</v>
      </c>
      <c r="I135" s="10">
        <v>0</v>
      </c>
      <c r="J135" s="10">
        <v>0</v>
      </c>
    </row>
    <row r="136" spans="1:10">
      <c r="B136" s="3">
        <v>1</v>
      </c>
      <c r="C136" s="12">
        <v>122.358</v>
      </c>
      <c r="D136" s="13">
        <v>71.033500000000004</v>
      </c>
      <c r="E136" s="13">
        <v>367.69499999999999</v>
      </c>
      <c r="F136" s="14">
        <v>0</v>
      </c>
      <c r="G136" s="13">
        <v>0</v>
      </c>
      <c r="H136" s="14">
        <v>0</v>
      </c>
      <c r="I136" s="13">
        <v>0</v>
      </c>
      <c r="J136" s="13">
        <v>0</v>
      </c>
    </row>
    <row r="137" spans="1:10">
      <c r="B137" s="3">
        <v>2</v>
      </c>
      <c r="C137" s="12">
        <v>0</v>
      </c>
      <c r="D137" s="13">
        <v>0</v>
      </c>
      <c r="E137" s="13">
        <v>185.03100000000001</v>
      </c>
      <c r="F137" s="14">
        <v>117.59399999999999</v>
      </c>
      <c r="G137" s="13">
        <v>555.09299999999996</v>
      </c>
      <c r="H137" s="14">
        <v>117.59399999999999</v>
      </c>
      <c r="I137" s="13">
        <v>0</v>
      </c>
      <c r="J137" s="13">
        <v>0</v>
      </c>
    </row>
    <row r="138" spans="1:10">
      <c r="B138" s="3">
        <v>3</v>
      </c>
      <c r="C138" s="12">
        <v>119.45399999999999</v>
      </c>
      <c r="D138" s="13">
        <v>0</v>
      </c>
      <c r="E138" s="13">
        <v>186.23</v>
      </c>
      <c r="F138" s="14">
        <v>472.983</v>
      </c>
      <c r="G138" s="13">
        <v>0</v>
      </c>
      <c r="H138" s="14">
        <v>118.246</v>
      </c>
      <c r="I138" s="13">
        <v>0</v>
      </c>
      <c r="J138" s="13">
        <v>0</v>
      </c>
    </row>
    <row r="139" spans="1:10">
      <c r="B139" s="3">
        <v>4</v>
      </c>
      <c r="C139" s="12">
        <v>0</v>
      </c>
      <c r="D139" s="13">
        <v>77.002700000000004</v>
      </c>
      <c r="E139" s="13">
        <v>374.88799999999998</v>
      </c>
      <c r="F139" s="14">
        <v>0</v>
      </c>
      <c r="G139" s="13">
        <v>0</v>
      </c>
      <c r="H139" s="14">
        <v>118.905</v>
      </c>
      <c r="I139" s="13">
        <v>0</v>
      </c>
      <c r="J139" s="13">
        <v>0</v>
      </c>
    </row>
    <row r="140" spans="1:10">
      <c r="B140" s="3">
        <v>5</v>
      </c>
      <c r="C140" s="12">
        <v>0</v>
      </c>
      <c r="D140" s="13">
        <v>0</v>
      </c>
      <c r="E140" s="13">
        <v>377.34800000000001</v>
      </c>
      <c r="F140" s="14">
        <v>239.143</v>
      </c>
      <c r="G140" s="13">
        <v>0</v>
      </c>
      <c r="H140" s="14">
        <v>0</v>
      </c>
      <c r="I140" s="13">
        <v>0</v>
      </c>
      <c r="J140" s="13">
        <v>0</v>
      </c>
    </row>
    <row r="141" spans="1:10">
      <c r="B141" s="3">
        <v>6</v>
      </c>
      <c r="C141" s="12">
        <v>0</v>
      </c>
      <c r="D141" s="13">
        <v>489.435</v>
      </c>
      <c r="E141" s="13">
        <v>569.76199999999994</v>
      </c>
      <c r="F141" s="14">
        <v>0</v>
      </c>
      <c r="G141" s="13">
        <v>0</v>
      </c>
      <c r="H141" s="14">
        <v>120.246</v>
      </c>
      <c r="I141" s="13">
        <v>0</v>
      </c>
      <c r="J141" s="13">
        <v>0</v>
      </c>
    </row>
    <row r="142" spans="1:10">
      <c r="B142" s="4">
        <v>7</v>
      </c>
      <c r="C142" s="15">
        <v>0</v>
      </c>
      <c r="D142" s="16">
        <v>588.46900000000005</v>
      </c>
      <c r="E142" s="16">
        <v>191.184</v>
      </c>
      <c r="F142" s="17">
        <v>241.85599999999999</v>
      </c>
      <c r="G142" s="16">
        <v>0</v>
      </c>
      <c r="H142" s="17">
        <v>241.85599999999999</v>
      </c>
      <c r="I142" s="16">
        <v>0</v>
      </c>
      <c r="J142" s="16">
        <v>0</v>
      </c>
    </row>
    <row r="145" spans="1:10">
      <c r="C145" s="79" t="s">
        <v>6</v>
      </c>
      <c r="D145" s="80"/>
      <c r="E145" s="80"/>
      <c r="F145" s="81"/>
      <c r="G145" s="80" t="s">
        <v>23</v>
      </c>
      <c r="H145" s="81"/>
      <c r="I145" s="80" t="s">
        <v>29</v>
      </c>
      <c r="J145" s="81"/>
    </row>
    <row r="146" spans="1:10">
      <c r="A146" s="1" t="s">
        <v>45</v>
      </c>
      <c r="C146" s="6" t="s">
        <v>2</v>
      </c>
      <c r="D146" s="7" t="s">
        <v>3</v>
      </c>
      <c r="E146" s="7" t="s">
        <v>4</v>
      </c>
      <c r="F146" s="8" t="s">
        <v>5</v>
      </c>
      <c r="G146" s="7" t="s">
        <v>4</v>
      </c>
      <c r="H146" s="8" t="s">
        <v>5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247.571</v>
      </c>
      <c r="D147" s="10">
        <v>107.46599999999999</v>
      </c>
      <c r="E147" s="10">
        <v>478.04</v>
      </c>
      <c r="F147" s="11">
        <v>1089.4000000000001</v>
      </c>
      <c r="G147" s="10">
        <v>273.16500000000002</v>
      </c>
      <c r="H147" s="11">
        <v>0</v>
      </c>
      <c r="I147" s="10">
        <v>0</v>
      </c>
      <c r="J147" s="11">
        <v>0</v>
      </c>
    </row>
    <row r="148" spans="1:10">
      <c r="B148" s="3">
        <v>1</v>
      </c>
      <c r="C148" s="12">
        <v>249.285</v>
      </c>
      <c r="D148" s="13">
        <v>110.68300000000001</v>
      </c>
      <c r="E148" s="13">
        <v>137.27699999999999</v>
      </c>
      <c r="F148" s="14">
        <v>220.952</v>
      </c>
      <c r="G148" s="13">
        <v>617.74699999999996</v>
      </c>
      <c r="H148" s="14">
        <v>441.90300000000002</v>
      </c>
      <c r="I148" s="13">
        <v>0</v>
      </c>
      <c r="J148" s="14">
        <v>0</v>
      </c>
    </row>
    <row r="149" spans="1:10">
      <c r="B149" s="3">
        <v>2</v>
      </c>
      <c r="C149" s="12">
        <v>0</v>
      </c>
      <c r="D149" s="13">
        <v>0</v>
      </c>
      <c r="E149" s="13">
        <v>137.97900000000001</v>
      </c>
      <c r="F149" s="14">
        <v>313.755</v>
      </c>
      <c r="G149" s="13">
        <v>206.96799999999999</v>
      </c>
      <c r="H149" s="14">
        <v>493.04399999999998</v>
      </c>
      <c r="I149" s="13">
        <v>0</v>
      </c>
      <c r="J149" s="14">
        <v>0</v>
      </c>
    </row>
    <row r="150" spans="1:10">
      <c r="B150" s="3">
        <v>3</v>
      </c>
      <c r="C150" s="12">
        <v>84.261399999999995</v>
      </c>
      <c r="D150" s="13">
        <v>58.866</v>
      </c>
      <c r="E150" s="13">
        <v>624.09400000000005</v>
      </c>
      <c r="F150" s="14">
        <v>272.8</v>
      </c>
      <c r="G150" s="13">
        <v>208.03100000000001</v>
      </c>
      <c r="H150" s="14">
        <v>500.13200000000001</v>
      </c>
      <c r="I150" s="13">
        <v>0</v>
      </c>
      <c r="J150" s="14">
        <v>0</v>
      </c>
    </row>
    <row r="151" spans="1:10">
      <c r="B151" s="3">
        <v>4</v>
      </c>
      <c r="C151" s="12">
        <v>0</v>
      </c>
      <c r="D151" s="13">
        <v>0</v>
      </c>
      <c r="E151" s="13">
        <v>278.80700000000002</v>
      </c>
      <c r="F151" s="14">
        <v>276.76600000000002</v>
      </c>
      <c r="G151" s="13">
        <v>69.701899999999995</v>
      </c>
      <c r="H151" s="14">
        <v>553.53200000000004</v>
      </c>
      <c r="I151" s="13">
        <v>0</v>
      </c>
      <c r="J151" s="14">
        <v>0</v>
      </c>
    </row>
    <row r="152" spans="1:10">
      <c r="B152" s="3">
        <v>5</v>
      </c>
      <c r="C152" s="12">
        <v>0</v>
      </c>
      <c r="D152" s="13">
        <v>0</v>
      </c>
      <c r="E152" s="13">
        <v>140.12700000000001</v>
      </c>
      <c r="F152" s="14">
        <v>140.42500000000001</v>
      </c>
      <c r="G152" s="13">
        <v>420.38099999999997</v>
      </c>
      <c r="H152" s="14">
        <v>280.85000000000002</v>
      </c>
      <c r="I152" s="13">
        <v>0</v>
      </c>
      <c r="J152" s="14">
        <v>0</v>
      </c>
    </row>
    <row r="153" spans="1:10">
      <c r="B153" s="3">
        <v>6</v>
      </c>
      <c r="C153" s="12">
        <v>0</v>
      </c>
      <c r="D153" s="13">
        <v>65.083600000000004</v>
      </c>
      <c r="E153" s="13">
        <v>422.57499999999999</v>
      </c>
      <c r="F153" s="14">
        <v>142.52799999999999</v>
      </c>
      <c r="G153" s="13">
        <v>422.57499999999999</v>
      </c>
      <c r="H153" s="14">
        <v>475.09399999999999</v>
      </c>
      <c r="I153" s="13">
        <v>70.429100000000005</v>
      </c>
      <c r="J153" s="14">
        <v>0</v>
      </c>
    </row>
    <row r="154" spans="1:10">
      <c r="B154" s="4">
        <v>7</v>
      </c>
      <c r="C154" s="15">
        <v>173.39099999999999</v>
      </c>
      <c r="D154" s="16">
        <v>809.50400000000002</v>
      </c>
      <c r="E154" s="16">
        <v>707.98500000000001</v>
      </c>
      <c r="F154" s="17">
        <v>482.31700000000001</v>
      </c>
      <c r="G154" s="16">
        <v>0</v>
      </c>
      <c r="H154" s="17">
        <v>289.39</v>
      </c>
      <c r="I154" s="16">
        <v>0</v>
      </c>
      <c r="J154" s="17">
        <v>48.231699999999996</v>
      </c>
    </row>
    <row r="157" spans="1:10">
      <c r="C157" s="79" t="s">
        <v>6</v>
      </c>
      <c r="D157" s="80"/>
      <c r="E157" s="80"/>
      <c r="F157" s="81"/>
      <c r="G157" s="80" t="s">
        <v>23</v>
      </c>
      <c r="H157" s="81"/>
      <c r="I157" s="80" t="s">
        <v>29</v>
      </c>
      <c r="J157" s="81"/>
    </row>
    <row r="158" spans="1:10">
      <c r="A158" s="1" t="s">
        <v>44</v>
      </c>
      <c r="C158" s="6" t="s">
        <v>2</v>
      </c>
      <c r="D158" s="7" t="s">
        <v>3</v>
      </c>
      <c r="E158" s="7" t="s">
        <v>4</v>
      </c>
      <c r="F158" s="8" t="s">
        <v>5</v>
      </c>
      <c r="G158" s="7" t="s">
        <v>4</v>
      </c>
      <c r="H158" s="8" t="s">
        <v>5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323.34500000000003</v>
      </c>
      <c r="D159" s="10">
        <v>176.16399999999999</v>
      </c>
      <c r="E159" s="10">
        <v>685.66300000000001</v>
      </c>
      <c r="F159" s="11">
        <v>1125.99</v>
      </c>
      <c r="G159" s="10">
        <v>457.108</v>
      </c>
      <c r="H159" s="11">
        <v>0</v>
      </c>
      <c r="I159" s="10">
        <v>0</v>
      </c>
      <c r="J159" s="11">
        <v>0</v>
      </c>
    </row>
    <row r="160" spans="1:10">
      <c r="B160" s="3">
        <v>1</v>
      </c>
      <c r="C160" s="12">
        <v>0</v>
      </c>
      <c r="D160" s="13">
        <v>0</v>
      </c>
      <c r="E160" s="13">
        <v>230.50399999999999</v>
      </c>
      <c r="F160" s="14">
        <v>627.44799999999998</v>
      </c>
      <c r="G160" s="13">
        <v>230.50399999999999</v>
      </c>
      <c r="H160" s="14">
        <v>0</v>
      </c>
      <c r="I160" s="13">
        <v>0</v>
      </c>
      <c r="J160" s="14">
        <v>0</v>
      </c>
    </row>
    <row r="161" spans="1:10">
      <c r="B161" s="3">
        <v>2</v>
      </c>
      <c r="C161" s="12">
        <v>0</v>
      </c>
      <c r="D161" s="13">
        <v>0</v>
      </c>
      <c r="E161" s="13">
        <v>232.488</v>
      </c>
      <c r="F161" s="14">
        <v>251.744</v>
      </c>
      <c r="G161" s="13">
        <v>697.46400000000006</v>
      </c>
      <c r="H161" s="14">
        <v>125.872</v>
      </c>
      <c r="I161" s="13">
        <v>0</v>
      </c>
      <c r="J161" s="14">
        <v>0</v>
      </c>
    </row>
    <row r="162" spans="1:10">
      <c r="B162" s="3">
        <v>3</v>
      </c>
      <c r="C162" s="12">
        <v>0</v>
      </c>
      <c r="D162" s="13">
        <v>0</v>
      </c>
      <c r="E162" s="13">
        <v>234.506</v>
      </c>
      <c r="F162" s="14">
        <v>0</v>
      </c>
      <c r="G162" s="13">
        <v>234.506</v>
      </c>
      <c r="H162" s="14">
        <v>0</v>
      </c>
      <c r="I162" s="13">
        <v>0</v>
      </c>
      <c r="J162" s="14">
        <v>0</v>
      </c>
    </row>
    <row r="163" spans="1:10">
      <c r="B163" s="3">
        <v>4</v>
      </c>
      <c r="C163" s="12">
        <v>0</v>
      </c>
      <c r="D163" s="13">
        <v>97.863799999999998</v>
      </c>
      <c r="E163" s="13">
        <v>473.12</v>
      </c>
      <c r="F163" s="14">
        <v>379.93</v>
      </c>
      <c r="G163" s="13">
        <v>0</v>
      </c>
      <c r="H163" s="14">
        <v>253.28700000000001</v>
      </c>
      <c r="I163" s="13">
        <v>0</v>
      </c>
      <c r="J163" s="14">
        <v>0</v>
      </c>
    </row>
    <row r="164" spans="1:10">
      <c r="B164" s="3">
        <v>5</v>
      </c>
      <c r="C164" s="12">
        <v>0</v>
      </c>
      <c r="D164" s="13">
        <v>100.658</v>
      </c>
      <c r="E164" s="13">
        <v>477.29899999999998</v>
      </c>
      <c r="F164" s="14">
        <v>635.16300000000001</v>
      </c>
      <c r="G164" s="13">
        <v>0</v>
      </c>
      <c r="H164" s="14">
        <v>127.033</v>
      </c>
      <c r="I164" s="13">
        <v>0</v>
      </c>
      <c r="J164" s="14">
        <v>0</v>
      </c>
    </row>
    <row r="165" spans="1:10">
      <c r="B165" s="3">
        <v>6</v>
      </c>
      <c r="C165" s="12">
        <v>0</v>
      </c>
      <c r="D165" s="13">
        <v>103.617</v>
      </c>
      <c r="E165" s="13">
        <v>722.32799999999997</v>
      </c>
      <c r="F165" s="14">
        <v>127.42400000000001</v>
      </c>
      <c r="G165" s="13">
        <v>0</v>
      </c>
      <c r="H165" s="14">
        <v>127.42400000000001</v>
      </c>
      <c r="I165" s="13">
        <v>0</v>
      </c>
      <c r="J165" s="14">
        <v>0</v>
      </c>
    </row>
    <row r="166" spans="1:10">
      <c r="B166" s="4">
        <v>7</v>
      </c>
      <c r="C166" s="15">
        <v>0</v>
      </c>
      <c r="D166" s="16">
        <v>747.28700000000003</v>
      </c>
      <c r="E166" s="16">
        <v>971.76599999999996</v>
      </c>
      <c r="F166" s="17">
        <v>127.819</v>
      </c>
      <c r="G166" s="16">
        <v>0</v>
      </c>
      <c r="H166" s="17">
        <v>383.45600000000002</v>
      </c>
      <c r="I166" s="16">
        <v>0</v>
      </c>
      <c r="J166" s="17">
        <v>127.819</v>
      </c>
    </row>
    <row r="169" spans="1:10">
      <c r="C169" s="79" t="s">
        <v>6</v>
      </c>
      <c r="D169" s="80"/>
      <c r="E169" s="80"/>
      <c r="F169" s="81"/>
      <c r="G169" s="80" t="s">
        <v>23</v>
      </c>
      <c r="H169" s="81"/>
      <c r="I169" s="80" t="s">
        <v>29</v>
      </c>
      <c r="J169" s="81"/>
    </row>
    <row r="170" spans="1:10">
      <c r="A170" s="1" t="s">
        <v>58</v>
      </c>
      <c r="C170" s="6" t="s">
        <v>2</v>
      </c>
      <c r="D170" s="7" t="s">
        <v>3</v>
      </c>
      <c r="E170" s="7" t="s">
        <v>4</v>
      </c>
      <c r="F170" s="8" t="s">
        <v>5</v>
      </c>
      <c r="G170" s="7" t="s">
        <v>4</v>
      </c>
      <c r="H170" s="8" t="s">
        <v>5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367.16399999999999</v>
      </c>
      <c r="D171" s="10">
        <v>81.159400000000005</v>
      </c>
      <c r="E171" s="10">
        <v>218.57900000000001</v>
      </c>
      <c r="F171" s="11">
        <v>1271.33</v>
      </c>
      <c r="G171" s="10">
        <v>0</v>
      </c>
      <c r="H171" s="11">
        <v>0</v>
      </c>
      <c r="I171" s="10">
        <v>0</v>
      </c>
      <c r="J171" s="11"/>
    </row>
    <row r="172" spans="1:10">
      <c r="B172" s="3">
        <v>1</v>
      </c>
      <c r="C172" s="12">
        <v>116.736</v>
      </c>
      <c r="D172" s="13">
        <v>0</v>
      </c>
      <c r="E172" s="13">
        <v>1097.4100000000001</v>
      </c>
      <c r="F172" s="14">
        <v>566.62199999999996</v>
      </c>
      <c r="G172" s="13">
        <v>219.482</v>
      </c>
      <c r="H172" s="14">
        <v>0</v>
      </c>
      <c r="I172" s="13">
        <v>219.482</v>
      </c>
      <c r="J172" s="14"/>
    </row>
    <row r="173" spans="1:10">
      <c r="B173" s="3">
        <v>2</v>
      </c>
      <c r="C173" s="12">
        <v>0</v>
      </c>
      <c r="D173" s="13">
        <v>0</v>
      </c>
      <c r="E173" s="13">
        <v>440.78399999999999</v>
      </c>
      <c r="F173" s="14">
        <v>142.054</v>
      </c>
      <c r="G173" s="13">
        <v>0</v>
      </c>
      <c r="H173" s="14">
        <v>0</v>
      </c>
      <c r="I173" s="13">
        <v>0</v>
      </c>
      <c r="J173" s="14"/>
    </row>
    <row r="174" spans="1:10">
      <c r="B174" s="3">
        <v>3</v>
      </c>
      <c r="C174" s="12">
        <v>0</v>
      </c>
      <c r="D174" s="13">
        <v>0</v>
      </c>
      <c r="E174" s="13">
        <v>0</v>
      </c>
      <c r="F174" s="14">
        <v>284.911</v>
      </c>
      <c r="G174" s="13">
        <v>0</v>
      </c>
      <c r="H174" s="14">
        <v>142.45599999999999</v>
      </c>
      <c r="I174" s="13">
        <v>0</v>
      </c>
      <c r="J174" s="14"/>
    </row>
    <row r="175" spans="1:10">
      <c r="B175" s="3">
        <v>4</v>
      </c>
      <c r="C175" s="12">
        <v>0</v>
      </c>
      <c r="D175" s="13">
        <v>0</v>
      </c>
      <c r="E175" s="13">
        <v>0</v>
      </c>
      <c r="F175" s="14">
        <v>285.71800000000002</v>
      </c>
      <c r="G175" s="13">
        <v>0</v>
      </c>
      <c r="H175" s="14">
        <v>0</v>
      </c>
      <c r="I175" s="13">
        <v>0</v>
      </c>
      <c r="J175" s="14"/>
    </row>
    <row r="176" spans="1:10">
      <c r="B176" s="3">
        <v>5</v>
      </c>
      <c r="C176" s="12">
        <v>0</v>
      </c>
      <c r="D176" s="13">
        <v>0</v>
      </c>
      <c r="E176" s="13">
        <v>669.50699999999995</v>
      </c>
      <c r="F176" s="14">
        <v>0</v>
      </c>
      <c r="G176" s="13">
        <v>0</v>
      </c>
      <c r="H176" s="14">
        <v>0</v>
      </c>
      <c r="I176" s="13">
        <v>0</v>
      </c>
      <c r="J176" s="14"/>
    </row>
    <row r="177" spans="1:10">
      <c r="B177" s="3">
        <v>6</v>
      </c>
      <c r="C177" s="12">
        <v>94.835599999999999</v>
      </c>
      <c r="D177" s="13">
        <v>94.659199999999998</v>
      </c>
      <c r="E177" s="13">
        <v>224.11</v>
      </c>
      <c r="F177" s="14">
        <v>143.66900000000001</v>
      </c>
      <c r="G177" s="13">
        <v>0</v>
      </c>
      <c r="H177" s="14">
        <v>143.66900000000001</v>
      </c>
      <c r="I177" s="13">
        <v>0</v>
      </c>
      <c r="J177" s="14"/>
    </row>
    <row r="178" spans="1:10">
      <c r="B178" s="4">
        <v>7</v>
      </c>
      <c r="C178" s="15">
        <v>0</v>
      </c>
      <c r="D178" s="16">
        <v>778.86599999999999</v>
      </c>
      <c r="E178" s="16">
        <v>1125.3</v>
      </c>
      <c r="F178" s="17">
        <v>288.13</v>
      </c>
      <c r="G178" s="16">
        <v>0</v>
      </c>
      <c r="H178" s="17">
        <v>0</v>
      </c>
      <c r="I178" s="16">
        <v>0</v>
      </c>
      <c r="J178" s="17"/>
    </row>
    <row r="181" spans="1:10">
      <c r="C181" s="79" t="s">
        <v>6</v>
      </c>
      <c r="D181" s="80"/>
      <c r="E181" s="80"/>
      <c r="F181" s="81"/>
      <c r="G181" s="80" t="s">
        <v>23</v>
      </c>
      <c r="H181" s="81"/>
      <c r="I181" s="80" t="s">
        <v>29</v>
      </c>
      <c r="J181" s="81"/>
    </row>
    <row r="182" spans="1:10">
      <c r="A182" s="1" t="s">
        <v>48</v>
      </c>
      <c r="C182" s="6" t="s">
        <v>2</v>
      </c>
      <c r="D182" s="7" t="s">
        <v>3</v>
      </c>
      <c r="E182" s="7" t="s">
        <v>4</v>
      </c>
      <c r="F182" s="8" t="s">
        <v>5</v>
      </c>
      <c r="G182" s="7" t="s">
        <v>4</v>
      </c>
      <c r="H182" s="8" t="s">
        <v>5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303.447</v>
      </c>
      <c r="D183" s="10">
        <v>186.78299999999999</v>
      </c>
      <c r="E183" s="10">
        <v>216.36699999999999</v>
      </c>
      <c r="F183" s="11">
        <v>1219.1600000000001</v>
      </c>
      <c r="G183" s="10">
        <v>129.82</v>
      </c>
      <c r="H183" s="11">
        <v>0</v>
      </c>
      <c r="I183" s="10">
        <v>0</v>
      </c>
      <c r="J183" s="11"/>
    </row>
    <row r="184" spans="1:10">
      <c r="B184" s="3">
        <v>1</v>
      </c>
      <c r="C184" s="12">
        <v>124.11499999999999</v>
      </c>
      <c r="D184" s="13">
        <v>49.053600000000003</v>
      </c>
      <c r="E184" s="13">
        <v>130.334</v>
      </c>
      <c r="F184" s="14">
        <v>509.16899999999998</v>
      </c>
      <c r="G184" s="13">
        <v>347.55599999999998</v>
      </c>
      <c r="H184" s="14">
        <v>84.861500000000007</v>
      </c>
      <c r="I184" s="13">
        <v>0</v>
      </c>
      <c r="J184" s="14"/>
    </row>
    <row r="185" spans="1:10">
      <c r="B185" s="3">
        <v>2</v>
      </c>
      <c r="C185" s="12">
        <v>63.488399999999999</v>
      </c>
      <c r="D185" s="13">
        <v>0</v>
      </c>
      <c r="E185" s="13">
        <v>348.93400000000003</v>
      </c>
      <c r="F185" s="14">
        <v>471.11500000000001</v>
      </c>
      <c r="G185" s="13">
        <v>479.78500000000003</v>
      </c>
      <c r="H185" s="14">
        <v>642.42999999999995</v>
      </c>
      <c r="I185" s="13">
        <v>43.616799999999998</v>
      </c>
      <c r="J185" s="14"/>
    </row>
    <row r="186" spans="1:10">
      <c r="B186" s="3">
        <v>3</v>
      </c>
      <c r="C186" s="12">
        <v>64.986900000000006</v>
      </c>
      <c r="D186" s="13">
        <v>54.563899999999997</v>
      </c>
      <c r="E186" s="13">
        <v>175.16200000000001</v>
      </c>
      <c r="F186" s="14">
        <v>518.81200000000001</v>
      </c>
      <c r="G186" s="13">
        <v>350.32400000000001</v>
      </c>
      <c r="H186" s="14">
        <v>951.154</v>
      </c>
      <c r="I186" s="13">
        <v>0</v>
      </c>
      <c r="J186" s="14"/>
    </row>
    <row r="187" spans="1:10">
      <c r="B187" s="3">
        <v>4</v>
      </c>
      <c r="C187" s="12">
        <v>0</v>
      </c>
      <c r="D187" s="13">
        <v>0</v>
      </c>
      <c r="E187" s="13">
        <v>219.828</v>
      </c>
      <c r="F187" s="14">
        <v>218.238</v>
      </c>
      <c r="G187" s="13">
        <v>219.828</v>
      </c>
      <c r="H187" s="14">
        <v>567.41800000000001</v>
      </c>
      <c r="I187" s="13">
        <v>0</v>
      </c>
      <c r="J187" s="14"/>
    </row>
    <row r="188" spans="1:10">
      <c r="B188" s="3">
        <v>5</v>
      </c>
      <c r="C188" s="12">
        <v>68.206599999999995</v>
      </c>
      <c r="D188" s="13">
        <v>0</v>
      </c>
      <c r="E188" s="13">
        <v>308.995</v>
      </c>
      <c r="F188" s="14">
        <v>396.61799999999999</v>
      </c>
      <c r="G188" s="13">
        <v>353.137</v>
      </c>
      <c r="H188" s="14">
        <v>793.23699999999997</v>
      </c>
      <c r="I188" s="13">
        <v>0</v>
      </c>
      <c r="J188" s="14"/>
    </row>
    <row r="189" spans="1:10">
      <c r="B189" s="3">
        <v>6</v>
      </c>
      <c r="C189" s="12">
        <v>0</v>
      </c>
      <c r="D189" s="13">
        <v>262.48500000000001</v>
      </c>
      <c r="E189" s="13">
        <v>221.601</v>
      </c>
      <c r="F189" s="14">
        <v>311.488</v>
      </c>
      <c r="G189" s="13">
        <v>132.96</v>
      </c>
      <c r="H189" s="14">
        <v>622.97699999999998</v>
      </c>
      <c r="I189" s="13">
        <v>0</v>
      </c>
      <c r="J189" s="14"/>
    </row>
    <row r="190" spans="1:10">
      <c r="B190" s="4">
        <v>7</v>
      </c>
      <c r="C190" s="15">
        <v>71.762</v>
      </c>
      <c r="D190" s="16">
        <v>977.48299999999995</v>
      </c>
      <c r="E190" s="16">
        <v>533.99300000000005</v>
      </c>
      <c r="F190" s="17">
        <v>314.553</v>
      </c>
      <c r="G190" s="16">
        <v>88.998900000000006</v>
      </c>
      <c r="H190" s="17">
        <v>763.91499999999996</v>
      </c>
      <c r="I190" s="16">
        <v>0</v>
      </c>
      <c r="J190" s="17"/>
    </row>
    <row r="193" spans="1:10">
      <c r="C193" s="79" t="s">
        <v>6</v>
      </c>
      <c r="D193" s="80"/>
      <c r="E193" s="80"/>
      <c r="F193" s="81"/>
      <c r="G193" s="80" t="s">
        <v>23</v>
      </c>
      <c r="H193" s="81"/>
      <c r="I193" s="80" t="s">
        <v>29</v>
      </c>
      <c r="J193" s="81"/>
    </row>
    <row r="194" spans="1:10">
      <c r="A194" s="1" t="s">
        <v>47</v>
      </c>
      <c r="C194" s="6" t="s">
        <v>2</v>
      </c>
      <c r="D194" s="7" t="s">
        <v>3</v>
      </c>
      <c r="E194" s="7" t="s">
        <v>4</v>
      </c>
      <c r="F194" s="8" t="s">
        <v>5</v>
      </c>
      <c r="G194" s="7" t="s">
        <v>4</v>
      </c>
      <c r="H194" s="8" t="s">
        <v>5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449.23599999999999</v>
      </c>
      <c r="D195" s="10">
        <v>71.688400000000001</v>
      </c>
      <c r="E195" s="10">
        <v>374.69600000000003</v>
      </c>
      <c r="F195" s="11">
        <v>1262.32</v>
      </c>
      <c r="G195" s="10">
        <v>624.49400000000003</v>
      </c>
      <c r="H195" s="11">
        <v>0</v>
      </c>
      <c r="I195" s="10">
        <v>0</v>
      </c>
      <c r="J195" s="11">
        <v>0</v>
      </c>
    </row>
    <row r="196" spans="1:10">
      <c r="B196" s="3">
        <v>1</v>
      </c>
      <c r="C196" s="12">
        <v>225.00200000000001</v>
      </c>
      <c r="D196" s="13">
        <v>0</v>
      </c>
      <c r="E196" s="13">
        <v>250.40100000000001</v>
      </c>
      <c r="F196" s="14">
        <v>476.50900000000001</v>
      </c>
      <c r="G196" s="13">
        <v>375.60199999999998</v>
      </c>
      <c r="H196" s="14">
        <v>79.418099999999995</v>
      </c>
      <c r="I196" s="13">
        <v>0</v>
      </c>
      <c r="J196" s="14">
        <v>0</v>
      </c>
    </row>
    <row r="197" spans="1:10">
      <c r="B197" s="3">
        <v>2</v>
      </c>
      <c r="C197" s="12">
        <v>112.694</v>
      </c>
      <c r="D197" s="13">
        <v>0</v>
      </c>
      <c r="E197" s="13">
        <v>0</v>
      </c>
      <c r="F197" s="14">
        <v>159.89599999999999</v>
      </c>
      <c r="G197" s="13">
        <v>125.503</v>
      </c>
      <c r="H197" s="14">
        <v>0</v>
      </c>
      <c r="I197" s="13">
        <v>0</v>
      </c>
      <c r="J197" s="14">
        <v>0</v>
      </c>
    </row>
    <row r="198" spans="1:10">
      <c r="B198" s="3">
        <v>3</v>
      </c>
      <c r="C198" s="12">
        <v>112.887</v>
      </c>
      <c r="D198" s="13">
        <v>0</v>
      </c>
      <c r="E198" s="13">
        <v>125.807</v>
      </c>
      <c r="F198" s="14">
        <v>241.45500000000001</v>
      </c>
      <c r="G198" s="13">
        <v>503.22899999999998</v>
      </c>
      <c r="H198" s="14">
        <v>482.91</v>
      </c>
      <c r="I198" s="13">
        <v>0</v>
      </c>
      <c r="J198" s="14">
        <v>80.484999999999999</v>
      </c>
    </row>
    <row r="199" spans="1:10">
      <c r="B199" s="3">
        <v>4</v>
      </c>
      <c r="C199" s="12">
        <v>0</v>
      </c>
      <c r="D199" s="13">
        <v>78.784499999999994</v>
      </c>
      <c r="E199" s="13">
        <v>378.339</v>
      </c>
      <c r="F199" s="14">
        <v>243.08799999999999</v>
      </c>
      <c r="G199" s="13">
        <v>126.113</v>
      </c>
      <c r="H199" s="14">
        <v>405.14699999999999</v>
      </c>
      <c r="I199" s="13">
        <v>0</v>
      </c>
      <c r="J199" s="14">
        <v>0</v>
      </c>
    </row>
    <row r="200" spans="1:10">
      <c r="B200" s="3">
        <v>5</v>
      </c>
      <c r="C200" s="12">
        <v>0</v>
      </c>
      <c r="D200" s="13">
        <v>0</v>
      </c>
      <c r="E200" s="13">
        <v>252.84100000000001</v>
      </c>
      <c r="F200" s="14">
        <v>163.16300000000001</v>
      </c>
      <c r="G200" s="13">
        <v>379.262</v>
      </c>
      <c r="H200" s="14">
        <v>326.32499999999999</v>
      </c>
      <c r="I200" s="13">
        <v>126.42100000000001</v>
      </c>
      <c r="J200" s="14">
        <v>0</v>
      </c>
    </row>
    <row r="201" spans="1:10">
      <c r="B201" s="3">
        <v>6</v>
      </c>
      <c r="C201" s="12">
        <v>113.471</v>
      </c>
      <c r="D201" s="13">
        <v>248.66</v>
      </c>
      <c r="E201" s="13">
        <v>0</v>
      </c>
      <c r="F201" s="14">
        <v>328.56200000000001</v>
      </c>
      <c r="G201" s="13">
        <v>126.73</v>
      </c>
      <c r="H201" s="14">
        <v>246.422</v>
      </c>
      <c r="I201" s="13">
        <v>0</v>
      </c>
      <c r="J201" s="14">
        <v>0</v>
      </c>
    </row>
    <row r="202" spans="1:10">
      <c r="B202" s="4">
        <v>7</v>
      </c>
      <c r="C202" s="15">
        <v>0</v>
      </c>
      <c r="D202" s="16">
        <v>595.71600000000001</v>
      </c>
      <c r="E202" s="16">
        <v>889.274</v>
      </c>
      <c r="F202" s="17">
        <v>165.41499999999999</v>
      </c>
      <c r="G202" s="16">
        <v>0</v>
      </c>
      <c r="H202" s="17">
        <v>330.83</v>
      </c>
      <c r="I202" s="16">
        <v>0</v>
      </c>
      <c r="J202" s="17">
        <v>0</v>
      </c>
    </row>
    <row r="205" spans="1:10">
      <c r="C205" s="79" t="s">
        <v>6</v>
      </c>
      <c r="D205" s="80"/>
      <c r="E205" s="80"/>
      <c r="F205" s="81"/>
      <c r="G205" s="80" t="s">
        <v>23</v>
      </c>
      <c r="H205" s="81"/>
      <c r="I205" s="80" t="s">
        <v>29</v>
      </c>
      <c r="J205" s="81"/>
    </row>
    <row r="206" spans="1:10">
      <c r="A206" s="1" t="s">
        <v>46</v>
      </c>
      <c r="C206" s="6" t="s">
        <v>2</v>
      </c>
      <c r="D206" s="7" t="s">
        <v>3</v>
      </c>
      <c r="E206" s="7" t="s">
        <v>4</v>
      </c>
      <c r="F206" s="8" t="s">
        <v>5</v>
      </c>
      <c r="G206" s="7" t="s">
        <v>4</v>
      </c>
      <c r="H206" s="8" t="s">
        <v>5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9">
        <v>654.351</v>
      </c>
      <c r="D207" s="10">
        <v>61.428800000000003</v>
      </c>
      <c r="E207" s="10">
        <v>412.57400000000001</v>
      </c>
      <c r="F207" s="11">
        <v>875.85799999999995</v>
      </c>
      <c r="G207" s="10">
        <v>275.04899999999998</v>
      </c>
      <c r="H207" s="11">
        <v>0</v>
      </c>
      <c r="I207" s="10">
        <v>0</v>
      </c>
      <c r="J207" s="11">
        <v>0</v>
      </c>
    </row>
    <row r="208" spans="1:10">
      <c r="B208" s="3">
        <v>1</v>
      </c>
      <c r="C208" s="12">
        <v>89.671599999999998</v>
      </c>
      <c r="D208" s="13">
        <v>0</v>
      </c>
      <c r="E208" s="13">
        <v>278.07600000000002</v>
      </c>
      <c r="F208" s="14">
        <v>586.99800000000005</v>
      </c>
      <c r="G208" s="13">
        <v>139.03800000000001</v>
      </c>
      <c r="H208" s="14">
        <v>97.832899999999995</v>
      </c>
      <c r="I208" s="13">
        <v>0</v>
      </c>
      <c r="J208" s="14">
        <v>0</v>
      </c>
    </row>
    <row r="209" spans="1:10">
      <c r="B209" s="3">
        <v>2</v>
      </c>
      <c r="C209" s="12">
        <v>86.162499999999994</v>
      </c>
      <c r="D209" s="13">
        <v>0</v>
      </c>
      <c r="E209" s="13">
        <v>140.49299999999999</v>
      </c>
      <c r="F209" s="14">
        <v>393.416</v>
      </c>
      <c r="G209" s="13">
        <v>0</v>
      </c>
      <c r="H209" s="14">
        <v>196.708</v>
      </c>
      <c r="I209" s="13">
        <v>0</v>
      </c>
      <c r="J209" s="14">
        <v>0</v>
      </c>
    </row>
    <row r="210" spans="1:10">
      <c r="B210" s="3">
        <v>3</v>
      </c>
      <c r="C210" s="12">
        <v>82.917699999999996</v>
      </c>
      <c r="D210" s="13">
        <v>63.761899999999997</v>
      </c>
      <c r="E210" s="13">
        <v>283.95800000000003</v>
      </c>
      <c r="F210" s="14">
        <v>395.52199999999999</v>
      </c>
      <c r="G210" s="13">
        <v>141.97900000000001</v>
      </c>
      <c r="H210" s="14">
        <v>98.880600000000001</v>
      </c>
      <c r="I210" s="13">
        <v>0</v>
      </c>
      <c r="J210" s="14">
        <v>0</v>
      </c>
    </row>
    <row r="211" spans="1:10">
      <c r="B211" s="3">
        <v>4</v>
      </c>
      <c r="C211" s="12">
        <v>0</v>
      </c>
      <c r="D211" s="13">
        <v>0</v>
      </c>
      <c r="E211" s="13">
        <v>286.99400000000003</v>
      </c>
      <c r="F211" s="14">
        <v>99.412700000000001</v>
      </c>
      <c r="G211" s="13">
        <v>0</v>
      </c>
      <c r="H211" s="14">
        <v>0</v>
      </c>
      <c r="I211" s="13">
        <v>0</v>
      </c>
      <c r="J211" s="14">
        <v>0</v>
      </c>
    </row>
    <row r="212" spans="1:10">
      <c r="B212" s="3">
        <v>5</v>
      </c>
      <c r="C212" s="12">
        <v>0</v>
      </c>
      <c r="D212" s="13">
        <v>65.418199999999999</v>
      </c>
      <c r="E212" s="13">
        <v>870.28300000000002</v>
      </c>
      <c r="F212" s="14">
        <v>499.75299999999999</v>
      </c>
      <c r="G212" s="13">
        <v>435.14100000000002</v>
      </c>
      <c r="H212" s="14">
        <v>99.950599999999994</v>
      </c>
      <c r="I212" s="13">
        <v>145.047</v>
      </c>
      <c r="J212" s="14">
        <v>0</v>
      </c>
    </row>
    <row r="213" spans="1:10">
      <c r="B213" s="3">
        <v>6</v>
      </c>
      <c r="C213" s="12">
        <v>149.001</v>
      </c>
      <c r="D213" s="13">
        <v>198.83699999999999</v>
      </c>
      <c r="E213" s="13">
        <v>733.15899999999999</v>
      </c>
      <c r="F213" s="14">
        <v>200.989</v>
      </c>
      <c r="G213" s="13">
        <v>0</v>
      </c>
      <c r="H213" s="14">
        <v>100.494</v>
      </c>
      <c r="I213" s="13">
        <v>0</v>
      </c>
      <c r="J213" s="14">
        <v>0</v>
      </c>
    </row>
    <row r="214" spans="1:10">
      <c r="B214" s="4">
        <v>7</v>
      </c>
      <c r="C214" s="15">
        <v>72.062299999999993</v>
      </c>
      <c r="D214" s="16">
        <v>1343.26</v>
      </c>
      <c r="E214" s="16">
        <v>296.50099999999998</v>
      </c>
      <c r="F214" s="17">
        <v>505.22199999999998</v>
      </c>
      <c r="G214" s="16">
        <v>0</v>
      </c>
      <c r="H214" s="17">
        <v>101.044</v>
      </c>
      <c r="I214" s="16">
        <v>0</v>
      </c>
      <c r="J214" s="17">
        <v>0</v>
      </c>
    </row>
    <row r="217" spans="1:10">
      <c r="C217" s="79" t="s">
        <v>6</v>
      </c>
      <c r="D217" s="80"/>
      <c r="E217" s="80"/>
      <c r="F217" s="81"/>
      <c r="G217" s="80" t="s">
        <v>23</v>
      </c>
      <c r="H217" s="81"/>
      <c r="I217" s="80" t="s">
        <v>29</v>
      </c>
      <c r="J217" s="81"/>
    </row>
    <row r="218" spans="1:10">
      <c r="A218" s="1" t="s">
        <v>59</v>
      </c>
      <c r="C218" s="6" t="s">
        <v>2</v>
      </c>
      <c r="D218" s="7" t="s">
        <v>3</v>
      </c>
      <c r="E218" s="7" t="s">
        <v>4</v>
      </c>
      <c r="F218" s="8" t="s">
        <v>5</v>
      </c>
      <c r="G218" s="7" t="s">
        <v>4</v>
      </c>
      <c r="H218" s="8" t="s">
        <v>5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9">
        <v>226.22</v>
      </c>
      <c r="D219" s="10">
        <v>90.346299999999999</v>
      </c>
      <c r="E219" s="10">
        <v>170.32599999999999</v>
      </c>
      <c r="F219" s="11">
        <v>865.96600000000001</v>
      </c>
      <c r="G219" s="10">
        <v>340.65199999999999</v>
      </c>
      <c r="H219" s="11">
        <v>173.19300000000001</v>
      </c>
      <c r="I219" s="10">
        <v>0</v>
      </c>
      <c r="J219" s="11">
        <v>28.865500000000001</v>
      </c>
    </row>
    <row r="220" spans="1:10">
      <c r="B220" s="3">
        <v>1</v>
      </c>
      <c r="C220" s="12">
        <v>0</v>
      </c>
      <c r="D220" s="13">
        <v>0</v>
      </c>
      <c r="E220" s="13">
        <v>342.78300000000002</v>
      </c>
      <c r="F220" s="14">
        <v>408.762</v>
      </c>
      <c r="G220" s="13">
        <v>428.47899999999998</v>
      </c>
      <c r="H220" s="14">
        <v>233.578</v>
      </c>
      <c r="I220" s="13">
        <v>42.847900000000003</v>
      </c>
      <c r="J220" s="14">
        <v>29.197299999999998</v>
      </c>
    </row>
    <row r="221" spans="1:10">
      <c r="B221" s="3">
        <v>2</v>
      </c>
      <c r="C221" s="12">
        <v>0</v>
      </c>
      <c r="D221" s="13">
        <v>47.195500000000003</v>
      </c>
      <c r="E221" s="13">
        <v>301.82299999999998</v>
      </c>
      <c r="F221" s="14">
        <v>383.97699999999998</v>
      </c>
      <c r="G221" s="13">
        <v>344.94</v>
      </c>
      <c r="H221" s="14">
        <v>472.58800000000002</v>
      </c>
      <c r="I221" s="13">
        <v>86.235100000000003</v>
      </c>
      <c r="J221" s="14">
        <v>0</v>
      </c>
    </row>
    <row r="222" spans="1:10">
      <c r="B222" s="3">
        <v>3</v>
      </c>
      <c r="C222" s="12">
        <v>0</v>
      </c>
      <c r="D222" s="13">
        <v>0</v>
      </c>
      <c r="E222" s="13">
        <v>86.781199999999998</v>
      </c>
      <c r="F222" s="14">
        <v>358.61</v>
      </c>
      <c r="G222" s="13">
        <v>43.390599999999999</v>
      </c>
      <c r="H222" s="14">
        <v>448.262</v>
      </c>
      <c r="I222" s="13">
        <v>0</v>
      </c>
      <c r="J222" s="14">
        <v>0</v>
      </c>
    </row>
    <row r="223" spans="1:10">
      <c r="B223" s="3">
        <v>4</v>
      </c>
      <c r="C223" s="12">
        <v>0</v>
      </c>
      <c r="D223" s="13">
        <v>0</v>
      </c>
      <c r="E223" s="13">
        <v>87.334400000000002</v>
      </c>
      <c r="F223" s="14">
        <v>453.59800000000001</v>
      </c>
      <c r="G223" s="13">
        <v>87.334400000000002</v>
      </c>
      <c r="H223" s="14">
        <v>181.43899999999999</v>
      </c>
      <c r="I223" s="13">
        <v>0</v>
      </c>
      <c r="J223" s="14">
        <v>60.479700000000001</v>
      </c>
    </row>
    <row r="224" spans="1:10">
      <c r="B224" s="3">
        <v>5</v>
      </c>
      <c r="C224" s="12">
        <v>0</v>
      </c>
      <c r="D224" s="13">
        <v>50.5931</v>
      </c>
      <c r="E224" s="13">
        <v>351.57900000000001</v>
      </c>
      <c r="F224" s="14">
        <v>275.43799999999999</v>
      </c>
      <c r="G224" s="13">
        <v>395.52600000000001</v>
      </c>
      <c r="H224" s="14">
        <v>153.02099999999999</v>
      </c>
      <c r="I224" s="13">
        <v>0</v>
      </c>
      <c r="J224" s="14">
        <v>30.604199999999999</v>
      </c>
    </row>
    <row r="225" spans="1:10">
      <c r="B225" s="3">
        <v>6</v>
      </c>
      <c r="C225" s="12">
        <v>0</v>
      </c>
      <c r="D225" s="13">
        <v>103.67400000000001</v>
      </c>
      <c r="E225" s="13">
        <v>265.387</v>
      </c>
      <c r="F225" s="14">
        <v>278.79599999999999</v>
      </c>
      <c r="G225" s="13">
        <v>309.61799999999999</v>
      </c>
      <c r="H225" s="14">
        <v>309.77300000000002</v>
      </c>
      <c r="I225" s="13">
        <v>0</v>
      </c>
      <c r="J225" s="14">
        <v>30.9773</v>
      </c>
    </row>
    <row r="226" spans="1:10">
      <c r="B226" s="4">
        <v>7</v>
      </c>
      <c r="C226" s="15">
        <v>74.6327</v>
      </c>
      <c r="D226" s="16">
        <v>159.43100000000001</v>
      </c>
      <c r="E226" s="16">
        <v>534.22199999999998</v>
      </c>
      <c r="F226" s="17">
        <v>282.23700000000002</v>
      </c>
      <c r="G226" s="16">
        <v>222.59299999999999</v>
      </c>
      <c r="H226" s="17">
        <v>219.518</v>
      </c>
      <c r="I226" s="16">
        <v>0</v>
      </c>
      <c r="J226" s="17">
        <v>62.7194</v>
      </c>
    </row>
    <row r="229" spans="1:10">
      <c r="C229" s="79" t="s">
        <v>6</v>
      </c>
      <c r="D229" s="80"/>
      <c r="E229" s="80"/>
      <c r="F229" s="81"/>
      <c r="G229" s="80" t="s">
        <v>23</v>
      </c>
      <c r="H229" s="81"/>
      <c r="I229" s="80" t="s">
        <v>29</v>
      </c>
      <c r="J229" s="81"/>
    </row>
    <row r="230" spans="1:10">
      <c r="A230" s="1" t="s">
        <v>60</v>
      </c>
      <c r="C230" s="6" t="s">
        <v>2</v>
      </c>
      <c r="D230" s="7" t="s">
        <v>3</v>
      </c>
      <c r="E230" s="7" t="s">
        <v>4</v>
      </c>
      <c r="F230" s="8" t="s">
        <v>5</v>
      </c>
      <c r="G230" s="7" t="s">
        <v>4</v>
      </c>
      <c r="H230" s="8" t="s">
        <v>5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669.32299999999998</v>
      </c>
      <c r="D231" s="10">
        <v>0</v>
      </c>
      <c r="E231" s="10">
        <v>169.35900000000001</v>
      </c>
      <c r="F231" s="11">
        <v>308.233</v>
      </c>
      <c r="G231" s="10">
        <v>508.07600000000002</v>
      </c>
      <c r="H231" s="11">
        <v>0</v>
      </c>
      <c r="I231" s="10">
        <v>0</v>
      </c>
      <c r="J231" s="11">
        <v>0</v>
      </c>
    </row>
    <row r="232" spans="1:10">
      <c r="B232" s="3">
        <v>1</v>
      </c>
      <c r="C232" s="12">
        <v>0</v>
      </c>
      <c r="D232" s="13">
        <v>0</v>
      </c>
      <c r="E232" s="13">
        <v>515.52200000000005</v>
      </c>
      <c r="F232" s="14">
        <v>412.90199999999999</v>
      </c>
      <c r="G232" s="13">
        <v>515.52200000000005</v>
      </c>
      <c r="H232" s="14">
        <v>206.45099999999999</v>
      </c>
      <c r="I232" s="13">
        <v>171.84100000000001</v>
      </c>
      <c r="J232" s="14">
        <v>0</v>
      </c>
    </row>
    <row r="233" spans="1:10">
      <c r="B233" s="3">
        <v>2</v>
      </c>
      <c r="C233" s="12">
        <v>0</v>
      </c>
      <c r="D233" s="13">
        <v>0</v>
      </c>
      <c r="E233" s="13">
        <v>174.39599999999999</v>
      </c>
      <c r="F233" s="14">
        <v>207.422</v>
      </c>
      <c r="G233" s="13">
        <v>523.18799999999999</v>
      </c>
      <c r="H233" s="14">
        <v>518.55600000000004</v>
      </c>
      <c r="I233" s="13">
        <v>0</v>
      </c>
      <c r="J233" s="14">
        <v>0</v>
      </c>
    </row>
    <row r="234" spans="1:10">
      <c r="B234" s="3">
        <v>3</v>
      </c>
      <c r="C234" s="12">
        <v>0</v>
      </c>
      <c r="D234" s="13">
        <v>0</v>
      </c>
      <c r="E234" s="13">
        <v>354.05799999999999</v>
      </c>
      <c r="F234" s="14">
        <v>208.40299999999999</v>
      </c>
      <c r="G234" s="13">
        <v>354.05799999999999</v>
      </c>
      <c r="H234" s="14">
        <v>312.60399999999998</v>
      </c>
      <c r="I234" s="13">
        <v>0</v>
      </c>
      <c r="J234" s="14">
        <v>0</v>
      </c>
    </row>
    <row r="235" spans="1:10">
      <c r="B235" s="3">
        <v>4</v>
      </c>
      <c r="C235" s="12">
        <v>0</v>
      </c>
      <c r="D235" s="13">
        <v>0</v>
      </c>
      <c r="E235" s="13">
        <v>359.48399999999998</v>
      </c>
      <c r="F235" s="14">
        <v>209.393</v>
      </c>
      <c r="G235" s="13">
        <v>898.71</v>
      </c>
      <c r="H235" s="14">
        <v>104.696</v>
      </c>
      <c r="I235" s="13">
        <v>179.74199999999999</v>
      </c>
      <c r="J235" s="14">
        <v>0</v>
      </c>
    </row>
    <row r="236" spans="1:10">
      <c r="B236" s="3">
        <v>5</v>
      </c>
      <c r="C236" s="12">
        <v>0</v>
      </c>
      <c r="D236" s="13">
        <v>0</v>
      </c>
      <c r="E236" s="13">
        <v>365.08</v>
      </c>
      <c r="F236" s="14">
        <v>315.58699999999999</v>
      </c>
      <c r="G236" s="13">
        <v>0</v>
      </c>
      <c r="H236" s="14">
        <v>0</v>
      </c>
      <c r="I236" s="13">
        <v>0</v>
      </c>
      <c r="J236" s="14">
        <v>0</v>
      </c>
    </row>
    <row r="237" spans="1:10">
      <c r="B237" s="3">
        <v>6</v>
      </c>
      <c r="C237" s="12">
        <v>0</v>
      </c>
      <c r="D237" s="13">
        <v>0</v>
      </c>
      <c r="E237" s="13">
        <v>185.42599999999999</v>
      </c>
      <c r="F237" s="14">
        <v>105.7</v>
      </c>
      <c r="G237" s="13">
        <v>185.42599999999999</v>
      </c>
      <c r="H237" s="14">
        <v>105.7</v>
      </c>
      <c r="I237" s="13">
        <v>0</v>
      </c>
      <c r="J237" s="14">
        <v>0</v>
      </c>
    </row>
    <row r="238" spans="1:10">
      <c r="B238" s="4">
        <v>7</v>
      </c>
      <c r="C238" s="15">
        <v>0</v>
      </c>
      <c r="D238" s="16">
        <v>809.39599999999996</v>
      </c>
      <c r="E238" s="16">
        <v>1695.65</v>
      </c>
      <c r="F238" s="17">
        <v>212.41900000000001</v>
      </c>
      <c r="G238" s="16">
        <v>0</v>
      </c>
      <c r="H238" s="17">
        <v>212.41900000000001</v>
      </c>
      <c r="I238" s="16">
        <v>0</v>
      </c>
      <c r="J238" s="17">
        <v>0</v>
      </c>
    </row>
    <row r="241" spans="1:10">
      <c r="C241" s="79" t="s">
        <v>6</v>
      </c>
      <c r="D241" s="80"/>
      <c r="E241" s="80"/>
      <c r="F241" s="81"/>
      <c r="G241" s="80" t="s">
        <v>23</v>
      </c>
      <c r="H241" s="81"/>
      <c r="I241" s="80" t="s">
        <v>29</v>
      </c>
      <c r="J241" s="81"/>
    </row>
    <row r="242" spans="1:10">
      <c r="A242" s="1" t="s">
        <v>66</v>
      </c>
      <c r="C242" s="6" t="s">
        <v>2</v>
      </c>
      <c r="D242" s="7" t="s">
        <v>3</v>
      </c>
      <c r="E242" s="7" t="s">
        <v>4</v>
      </c>
      <c r="F242" s="8" t="s">
        <v>5</v>
      </c>
      <c r="G242" s="7" t="s">
        <v>4</v>
      </c>
      <c r="H242" s="8" t="s">
        <v>5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243.69800000000001</v>
      </c>
      <c r="D243" s="10">
        <v>0</v>
      </c>
      <c r="E243" s="10">
        <v>0</v>
      </c>
      <c r="F243" s="11">
        <v>1087.83</v>
      </c>
      <c r="G243" s="10">
        <v>0</v>
      </c>
      <c r="H243" s="11">
        <v>155.405</v>
      </c>
      <c r="I243" s="10">
        <v>0</v>
      </c>
      <c r="J243" s="11">
        <v>155.405</v>
      </c>
    </row>
    <row r="244" spans="1:10">
      <c r="B244" s="3">
        <v>1</v>
      </c>
      <c r="C244" s="12">
        <v>118.053</v>
      </c>
      <c r="D244" s="13">
        <v>0</v>
      </c>
      <c r="E244" s="13">
        <v>0</v>
      </c>
      <c r="F244" s="14">
        <v>309.79199999999997</v>
      </c>
      <c r="G244" s="13">
        <v>0</v>
      </c>
      <c r="H244" s="14">
        <v>0</v>
      </c>
      <c r="I244" s="13">
        <v>0</v>
      </c>
      <c r="J244" s="14">
        <v>0</v>
      </c>
    </row>
    <row r="245" spans="1:10">
      <c r="B245" s="3">
        <v>2</v>
      </c>
      <c r="C245" s="12">
        <v>0</v>
      </c>
      <c r="D245" s="13">
        <v>0</v>
      </c>
      <c r="E245" s="13">
        <v>355.58499999999998</v>
      </c>
      <c r="F245" s="14">
        <v>0</v>
      </c>
      <c r="G245" s="13">
        <v>0</v>
      </c>
      <c r="H245" s="14">
        <v>0</v>
      </c>
      <c r="I245" s="13">
        <v>0</v>
      </c>
      <c r="J245" s="14">
        <v>0</v>
      </c>
    </row>
    <row r="246" spans="1:10">
      <c r="B246" s="3">
        <v>3</v>
      </c>
      <c r="C246" s="12">
        <v>0</v>
      </c>
      <c r="D246" s="13">
        <v>0</v>
      </c>
      <c r="E246" s="13">
        <v>354.67599999999999</v>
      </c>
      <c r="F246" s="14">
        <v>153.88900000000001</v>
      </c>
      <c r="G246" s="13">
        <v>0</v>
      </c>
      <c r="H246" s="14">
        <v>0</v>
      </c>
      <c r="I246" s="13">
        <v>0</v>
      </c>
      <c r="J246" s="14">
        <v>0</v>
      </c>
    </row>
    <row r="247" spans="1:10">
      <c r="B247" s="3">
        <v>4</v>
      </c>
      <c r="C247" s="12">
        <v>0</v>
      </c>
      <c r="D247" s="13">
        <v>0</v>
      </c>
      <c r="E247" s="13">
        <v>176.886</v>
      </c>
      <c r="F247" s="14">
        <v>306.77999999999997</v>
      </c>
      <c r="G247" s="13">
        <v>176.886</v>
      </c>
      <c r="H247" s="14">
        <v>153.38999999999999</v>
      </c>
      <c r="I247" s="13">
        <v>176.886</v>
      </c>
      <c r="J247" s="14">
        <v>153.38999999999999</v>
      </c>
    </row>
    <row r="248" spans="1:10">
      <c r="B248" s="3">
        <v>5</v>
      </c>
      <c r="C248" s="12">
        <v>0</v>
      </c>
      <c r="D248" s="13">
        <v>103.21599999999999</v>
      </c>
      <c r="E248" s="13">
        <v>352.87099999999998</v>
      </c>
      <c r="F248" s="14">
        <v>305.78899999999999</v>
      </c>
      <c r="G248" s="13">
        <v>0</v>
      </c>
      <c r="H248" s="14">
        <v>152.89500000000001</v>
      </c>
      <c r="I248" s="13">
        <v>0</v>
      </c>
      <c r="J248" s="14">
        <v>0</v>
      </c>
    </row>
    <row r="249" spans="1:10">
      <c r="B249" s="3">
        <v>6</v>
      </c>
      <c r="C249" s="12">
        <v>0</v>
      </c>
      <c r="D249" s="13">
        <v>430.73099999999999</v>
      </c>
      <c r="E249" s="13">
        <v>703.952</v>
      </c>
      <c r="F249" s="14">
        <v>304.80399999999997</v>
      </c>
      <c r="G249" s="13">
        <v>0</v>
      </c>
      <c r="H249" s="14">
        <v>152.40199999999999</v>
      </c>
      <c r="I249" s="13">
        <v>0</v>
      </c>
      <c r="J249" s="14">
        <v>0</v>
      </c>
    </row>
    <row r="250" spans="1:10">
      <c r="B250" s="4">
        <v>7</v>
      </c>
      <c r="C250" s="15">
        <v>99.463099999999997</v>
      </c>
      <c r="D250" s="16">
        <v>900.42700000000002</v>
      </c>
      <c r="E250" s="16">
        <v>877.71199999999999</v>
      </c>
      <c r="F250" s="17">
        <v>151.91300000000001</v>
      </c>
      <c r="G250" s="16">
        <v>0</v>
      </c>
      <c r="H250" s="17">
        <v>0</v>
      </c>
      <c r="I250" s="16">
        <v>0</v>
      </c>
      <c r="J250" s="17">
        <v>0</v>
      </c>
    </row>
    <row r="253" spans="1:10">
      <c r="C253" s="79" t="s">
        <v>6</v>
      </c>
      <c r="D253" s="80"/>
      <c r="E253" s="80"/>
      <c r="F253" s="81"/>
      <c r="G253" s="80" t="s">
        <v>23</v>
      </c>
      <c r="H253" s="81"/>
      <c r="I253" s="80" t="s">
        <v>29</v>
      </c>
      <c r="J253" s="81"/>
    </row>
    <row r="254" spans="1:10">
      <c r="A254" s="1" t="s">
        <v>57</v>
      </c>
      <c r="C254" s="6" t="s">
        <v>2</v>
      </c>
      <c r="D254" s="7" t="s">
        <v>3</v>
      </c>
      <c r="E254" s="7" t="s">
        <v>4</v>
      </c>
      <c r="F254" s="8" t="s">
        <v>5</v>
      </c>
      <c r="G254" s="7" t="s">
        <v>4</v>
      </c>
      <c r="H254" s="8" t="s">
        <v>5</v>
      </c>
      <c r="I254" s="7" t="s">
        <v>4</v>
      </c>
      <c r="J254" s="8" t="s">
        <v>5</v>
      </c>
    </row>
    <row r="255" spans="1:10">
      <c r="A255" t="s">
        <v>1</v>
      </c>
      <c r="B255" s="5">
        <v>0</v>
      </c>
      <c r="C255" s="9">
        <v>462.74200000000002</v>
      </c>
      <c r="D255" s="10">
        <v>86.781400000000005</v>
      </c>
      <c r="E255" s="10">
        <v>105.092</v>
      </c>
      <c r="F255" s="11">
        <v>1041.02</v>
      </c>
      <c r="G255" s="10">
        <v>315.27600000000001</v>
      </c>
      <c r="H255" s="11">
        <v>97.595699999999994</v>
      </c>
      <c r="I255" s="10">
        <v>0</v>
      </c>
      <c r="J255" s="11">
        <v>32.5319</v>
      </c>
    </row>
    <row r="256" spans="1:10">
      <c r="B256" s="3">
        <v>1</v>
      </c>
      <c r="C256" s="12">
        <v>58.443600000000004</v>
      </c>
      <c r="D256" s="13">
        <v>44.259300000000003</v>
      </c>
      <c r="E256" s="13">
        <v>53.009700000000002</v>
      </c>
      <c r="F256" s="14">
        <v>361.274</v>
      </c>
      <c r="G256" s="13">
        <v>212.03899999999999</v>
      </c>
      <c r="H256" s="14">
        <v>131.37200000000001</v>
      </c>
      <c r="I256" s="13">
        <v>53.009700000000002</v>
      </c>
      <c r="J256" s="14">
        <v>0</v>
      </c>
    </row>
    <row r="257" spans="1:10">
      <c r="B257" s="3">
        <v>2</v>
      </c>
      <c r="C257" s="12">
        <v>0</v>
      </c>
      <c r="D257" s="13">
        <v>0</v>
      </c>
      <c r="E257" s="13">
        <v>106.96299999999999</v>
      </c>
      <c r="F257" s="14">
        <v>232.12200000000001</v>
      </c>
      <c r="G257" s="13">
        <v>213.92699999999999</v>
      </c>
      <c r="H257" s="14">
        <v>431.084</v>
      </c>
      <c r="I257" s="13">
        <v>0</v>
      </c>
      <c r="J257" s="14">
        <v>33.160299999999999</v>
      </c>
    </row>
    <row r="258" spans="1:10">
      <c r="B258" s="3">
        <v>3</v>
      </c>
      <c r="C258" s="12">
        <v>0</v>
      </c>
      <c r="D258" s="13">
        <v>0</v>
      </c>
      <c r="E258" s="13">
        <v>161.886</v>
      </c>
      <c r="F258" s="14">
        <v>334.83600000000001</v>
      </c>
      <c r="G258" s="13">
        <v>161.886</v>
      </c>
      <c r="H258" s="14">
        <v>267.86900000000003</v>
      </c>
      <c r="I258" s="13">
        <v>0</v>
      </c>
      <c r="J258" s="14">
        <v>0</v>
      </c>
    </row>
    <row r="259" spans="1:10">
      <c r="B259" s="3">
        <v>4</v>
      </c>
      <c r="C259" s="12">
        <v>0</v>
      </c>
      <c r="D259" s="13">
        <v>47.087299999999999</v>
      </c>
      <c r="E259" s="13">
        <v>381.16</v>
      </c>
      <c r="F259" s="14">
        <v>169.06700000000001</v>
      </c>
      <c r="G259" s="13">
        <v>217.80600000000001</v>
      </c>
      <c r="H259" s="14">
        <v>304.32</v>
      </c>
      <c r="I259" s="13">
        <v>54.4514</v>
      </c>
      <c r="J259" s="14">
        <v>0</v>
      </c>
    </row>
    <row r="260" spans="1:10">
      <c r="B260" s="3">
        <v>5</v>
      </c>
      <c r="C260" s="12">
        <v>0</v>
      </c>
      <c r="D260" s="13">
        <v>0</v>
      </c>
      <c r="E260" s="13">
        <v>109.899</v>
      </c>
      <c r="F260" s="14">
        <v>136.59899999999999</v>
      </c>
      <c r="G260" s="13">
        <v>109.899</v>
      </c>
      <c r="H260" s="14">
        <v>307.34699999999998</v>
      </c>
      <c r="I260" s="13">
        <v>0</v>
      </c>
      <c r="J260" s="14">
        <v>0</v>
      </c>
    </row>
    <row r="261" spans="1:10">
      <c r="B261" s="3">
        <v>6</v>
      </c>
      <c r="C261" s="12">
        <v>123.291</v>
      </c>
      <c r="D261" s="13">
        <v>245.911</v>
      </c>
      <c r="E261" s="13">
        <v>277.28500000000003</v>
      </c>
      <c r="F261" s="14">
        <v>241.44900000000001</v>
      </c>
      <c r="G261" s="13">
        <v>221.828</v>
      </c>
      <c r="H261" s="14">
        <v>206.95599999999999</v>
      </c>
      <c r="I261" s="13">
        <v>55.456899999999997</v>
      </c>
      <c r="J261" s="14">
        <v>0</v>
      </c>
    </row>
    <row r="262" spans="1:10">
      <c r="B262" s="4">
        <v>7</v>
      </c>
      <c r="C262" s="15">
        <v>62.328499999999998</v>
      </c>
      <c r="D262" s="16">
        <v>553.31399999999996</v>
      </c>
      <c r="E262" s="16">
        <v>503.76299999999998</v>
      </c>
      <c r="F262" s="17">
        <v>139.37100000000001</v>
      </c>
      <c r="G262" s="16">
        <v>0</v>
      </c>
      <c r="H262" s="17">
        <v>383.27</v>
      </c>
      <c r="I262" s="16">
        <v>0</v>
      </c>
      <c r="J262" s="17">
        <v>0</v>
      </c>
    </row>
    <row r="265" spans="1:10">
      <c r="C265" s="79" t="s">
        <v>6</v>
      </c>
      <c r="D265" s="80"/>
      <c r="E265" s="80"/>
      <c r="F265" s="81"/>
      <c r="G265" s="80" t="s">
        <v>23</v>
      </c>
      <c r="H265" s="81"/>
      <c r="I265" s="80" t="s">
        <v>29</v>
      </c>
      <c r="J265" s="81"/>
    </row>
    <row r="266" spans="1:10">
      <c r="A266" s="1" t="s">
        <v>56</v>
      </c>
      <c r="C266" s="6" t="s">
        <v>2</v>
      </c>
      <c r="D266" s="7" t="s">
        <v>3</v>
      </c>
      <c r="E266" s="7" t="s">
        <v>4</v>
      </c>
      <c r="F266" s="8" t="s">
        <v>5</v>
      </c>
      <c r="G266" s="7" t="s">
        <v>4</v>
      </c>
      <c r="H266" s="8" t="s">
        <v>5</v>
      </c>
      <c r="I266" s="7" t="s">
        <v>4</v>
      </c>
      <c r="J266" s="8" t="s">
        <v>5</v>
      </c>
    </row>
    <row r="267" spans="1:10">
      <c r="A267" t="s">
        <v>1</v>
      </c>
      <c r="B267" s="5">
        <v>0</v>
      </c>
      <c r="C267" s="9">
        <v>523.79999999999995</v>
      </c>
      <c r="D267" s="10">
        <v>0</v>
      </c>
      <c r="E267" s="10">
        <v>231.46899999999999</v>
      </c>
      <c r="F267" s="11">
        <v>971.33600000000001</v>
      </c>
      <c r="G267" s="10">
        <v>694.40899999999999</v>
      </c>
      <c r="H267" s="11">
        <v>431.70499999999998</v>
      </c>
      <c r="I267" s="10">
        <v>0</v>
      </c>
      <c r="J267" s="11">
        <v>0</v>
      </c>
    </row>
    <row r="268" spans="1:10">
      <c r="B268" s="3">
        <v>1</v>
      </c>
      <c r="C268" s="12">
        <v>210.553</v>
      </c>
      <c r="D268" s="13">
        <v>0</v>
      </c>
      <c r="E268" s="13">
        <v>465.57499999999999</v>
      </c>
      <c r="F268" s="14">
        <v>324.59199999999998</v>
      </c>
      <c r="G268" s="13">
        <v>0</v>
      </c>
      <c r="H268" s="14">
        <v>108.197</v>
      </c>
      <c r="I268" s="13">
        <v>0</v>
      </c>
      <c r="J268" s="14">
        <v>0</v>
      </c>
    </row>
    <row r="269" spans="1:10">
      <c r="B269" s="3">
        <v>2</v>
      </c>
      <c r="C269" s="12">
        <v>0</v>
      </c>
      <c r="D269" s="13">
        <v>0</v>
      </c>
      <c r="E269" s="13">
        <v>0</v>
      </c>
      <c r="F269" s="14">
        <v>542.34799999999996</v>
      </c>
      <c r="G269" s="13">
        <v>702.36400000000003</v>
      </c>
      <c r="H269" s="14">
        <v>325.40899999999999</v>
      </c>
      <c r="I269" s="13">
        <v>0</v>
      </c>
      <c r="J269" s="14">
        <v>0</v>
      </c>
    </row>
    <row r="270" spans="1:10">
      <c r="B270" s="3">
        <v>3</v>
      </c>
      <c r="C270" s="12">
        <v>0</v>
      </c>
      <c r="D270" s="13">
        <v>0</v>
      </c>
      <c r="E270" s="13">
        <v>235.471</v>
      </c>
      <c r="F270" s="14">
        <v>108.74299999999999</v>
      </c>
      <c r="G270" s="13">
        <v>706.41099999999994</v>
      </c>
      <c r="H270" s="14">
        <v>217.48599999999999</v>
      </c>
      <c r="I270" s="13">
        <v>0</v>
      </c>
      <c r="J270" s="14">
        <v>0</v>
      </c>
    </row>
    <row r="271" spans="1:10">
      <c r="B271" s="3">
        <v>4</v>
      </c>
      <c r="C271" s="12">
        <v>0</v>
      </c>
      <c r="D271" s="13">
        <v>0</v>
      </c>
      <c r="E271" s="13">
        <v>236.83500000000001</v>
      </c>
      <c r="F271" s="14">
        <v>218.03700000000001</v>
      </c>
      <c r="G271" s="13">
        <v>473.67099999999999</v>
      </c>
      <c r="H271" s="14">
        <v>327.05500000000001</v>
      </c>
      <c r="I271" s="13">
        <v>0</v>
      </c>
      <c r="J271" s="14">
        <v>0</v>
      </c>
    </row>
    <row r="272" spans="1:10">
      <c r="B272" s="3">
        <v>5</v>
      </c>
      <c r="C272" s="12">
        <v>0</v>
      </c>
      <c r="D272" s="13">
        <v>0</v>
      </c>
      <c r="E272" s="13">
        <v>0</v>
      </c>
      <c r="F272" s="14">
        <v>218.59</v>
      </c>
      <c r="G272" s="13">
        <v>476.43200000000002</v>
      </c>
      <c r="H272" s="14">
        <v>327.88400000000001</v>
      </c>
      <c r="I272" s="13">
        <v>0</v>
      </c>
      <c r="J272" s="14">
        <v>0</v>
      </c>
    </row>
    <row r="273" spans="1:10">
      <c r="B273" s="3">
        <v>6</v>
      </c>
      <c r="C273" s="12">
        <v>0</v>
      </c>
      <c r="D273" s="13">
        <v>230.03299999999999</v>
      </c>
      <c r="E273" s="13">
        <v>479.22500000000002</v>
      </c>
      <c r="F273" s="14">
        <v>328.71899999999999</v>
      </c>
      <c r="G273" s="13">
        <v>0</v>
      </c>
      <c r="H273" s="14">
        <v>219.14599999999999</v>
      </c>
      <c r="I273" s="13">
        <v>0</v>
      </c>
      <c r="J273" s="14">
        <v>0</v>
      </c>
    </row>
    <row r="274" spans="1:10">
      <c r="B274" s="4">
        <v>7</v>
      </c>
      <c r="C274" s="15">
        <v>0</v>
      </c>
      <c r="D274" s="16">
        <v>801.43299999999999</v>
      </c>
      <c r="E274" s="16">
        <v>482.053</v>
      </c>
      <c r="F274" s="17">
        <v>109.852</v>
      </c>
      <c r="G274" s="16">
        <v>241.02600000000001</v>
      </c>
      <c r="H274" s="17">
        <v>219.70400000000001</v>
      </c>
      <c r="I274" s="16">
        <v>241.02600000000001</v>
      </c>
      <c r="J274" s="17">
        <v>0</v>
      </c>
    </row>
    <row r="277" spans="1:10">
      <c r="C277" s="79" t="s">
        <v>6</v>
      </c>
      <c r="D277" s="80"/>
      <c r="E277" s="80"/>
      <c r="F277" s="81"/>
      <c r="G277" s="80" t="s">
        <v>23</v>
      </c>
      <c r="H277" s="81"/>
      <c r="I277" s="80" t="s">
        <v>29</v>
      </c>
      <c r="J277" s="81"/>
    </row>
    <row r="278" spans="1:10">
      <c r="A278" s="1" t="s">
        <v>55</v>
      </c>
      <c r="C278" s="6" t="s">
        <v>2</v>
      </c>
      <c r="D278" s="7" t="s">
        <v>3</v>
      </c>
      <c r="E278" s="7" t="s">
        <v>4</v>
      </c>
      <c r="F278" s="8" t="s">
        <v>5</v>
      </c>
      <c r="G278" s="7" t="s">
        <v>4</v>
      </c>
      <c r="H278" s="8" t="s">
        <v>5</v>
      </c>
      <c r="I278" s="7" t="s">
        <v>4</v>
      </c>
      <c r="J278" s="8" t="s">
        <v>5</v>
      </c>
    </row>
    <row r="279" spans="1:10">
      <c r="A279" t="s">
        <v>1</v>
      </c>
      <c r="B279" s="5">
        <v>0</v>
      </c>
      <c r="C279" s="9">
        <v>309.49599999999998</v>
      </c>
      <c r="D279" s="10">
        <v>0</v>
      </c>
      <c r="E279" s="10">
        <v>608.25400000000002</v>
      </c>
      <c r="F279" s="11">
        <v>965.19500000000005</v>
      </c>
      <c r="G279" s="10">
        <v>0</v>
      </c>
      <c r="H279" s="11">
        <v>0</v>
      </c>
      <c r="I279" s="10">
        <v>0</v>
      </c>
      <c r="J279" s="11">
        <v>0</v>
      </c>
    </row>
    <row r="280" spans="1:10">
      <c r="B280" s="3">
        <v>1</v>
      </c>
      <c r="C280" s="12">
        <v>300.71499999999997</v>
      </c>
      <c r="D280" s="13">
        <v>227.27799999999999</v>
      </c>
      <c r="E280" s="13">
        <v>0</v>
      </c>
      <c r="F280" s="14">
        <v>641.74300000000005</v>
      </c>
      <c r="G280" s="13">
        <v>202.74600000000001</v>
      </c>
      <c r="H280" s="14">
        <v>0</v>
      </c>
      <c r="I280" s="13">
        <v>202.74600000000001</v>
      </c>
      <c r="J280" s="14">
        <v>0</v>
      </c>
    </row>
    <row r="281" spans="1:10">
      <c r="B281" s="3">
        <v>2</v>
      </c>
      <c r="C281" s="12">
        <v>0</v>
      </c>
      <c r="D281" s="13">
        <v>0</v>
      </c>
      <c r="E281" s="13">
        <v>0</v>
      </c>
      <c r="F281" s="14">
        <v>480.02300000000002</v>
      </c>
      <c r="G281" s="13">
        <v>0</v>
      </c>
      <c r="H281" s="14">
        <v>0</v>
      </c>
      <c r="I281" s="13">
        <v>0</v>
      </c>
      <c r="J281" s="14">
        <v>0</v>
      </c>
    </row>
    <row r="282" spans="1:10">
      <c r="B282" s="3">
        <v>3</v>
      </c>
      <c r="C282" s="12">
        <v>284.56700000000001</v>
      </c>
      <c r="D282" s="13">
        <v>116.91800000000001</v>
      </c>
      <c r="E282" s="13">
        <v>0</v>
      </c>
      <c r="F282" s="14">
        <v>478.745</v>
      </c>
      <c r="G282" s="13">
        <v>0</v>
      </c>
      <c r="H282" s="14">
        <v>0</v>
      </c>
      <c r="I282" s="13">
        <v>0</v>
      </c>
      <c r="J282" s="14">
        <v>0</v>
      </c>
    </row>
    <row r="283" spans="1:10">
      <c r="B283" s="3">
        <v>4</v>
      </c>
      <c r="C283" s="12">
        <v>0</v>
      </c>
      <c r="D283" s="13">
        <v>0</v>
      </c>
      <c r="E283" s="13">
        <v>202.727</v>
      </c>
      <c r="F283" s="14">
        <v>636.63400000000001</v>
      </c>
      <c r="G283" s="13">
        <v>0</v>
      </c>
      <c r="H283" s="14">
        <v>0</v>
      </c>
      <c r="I283" s="13">
        <v>0</v>
      </c>
      <c r="J283" s="14">
        <v>0</v>
      </c>
    </row>
    <row r="284" spans="1:10">
      <c r="B284" s="3">
        <v>5</v>
      </c>
      <c r="C284" s="12">
        <v>0</v>
      </c>
      <c r="D284" s="13">
        <v>120.392</v>
      </c>
      <c r="E284" s="13">
        <v>608.16300000000001</v>
      </c>
      <c r="F284" s="14">
        <v>634.94899999999996</v>
      </c>
      <c r="G284" s="13">
        <v>0</v>
      </c>
      <c r="H284" s="14">
        <v>0</v>
      </c>
      <c r="I284" s="13">
        <v>0</v>
      </c>
      <c r="J284" s="14">
        <v>0</v>
      </c>
    </row>
    <row r="285" spans="1:10">
      <c r="B285" s="3">
        <v>6</v>
      </c>
      <c r="C285" s="12">
        <v>87.784700000000001</v>
      </c>
      <c r="D285" s="13">
        <v>244.41499999999999</v>
      </c>
      <c r="E285" s="13">
        <v>405.43099999999998</v>
      </c>
      <c r="F285" s="14">
        <v>158.31800000000001</v>
      </c>
      <c r="G285" s="13">
        <v>0</v>
      </c>
      <c r="H285" s="14">
        <v>0</v>
      </c>
      <c r="I285" s="13">
        <v>0</v>
      </c>
      <c r="J285" s="14">
        <v>0</v>
      </c>
    </row>
    <row r="286" spans="1:10">
      <c r="B286" s="4">
        <v>7</v>
      </c>
      <c r="C286" s="15">
        <v>85.656199999999998</v>
      </c>
      <c r="D286" s="16">
        <v>992.62599999999998</v>
      </c>
      <c r="E286" s="16">
        <v>810.83699999999999</v>
      </c>
      <c r="F286" s="17">
        <v>157.90100000000001</v>
      </c>
      <c r="G286" s="16">
        <v>0</v>
      </c>
      <c r="H286" s="17">
        <v>0</v>
      </c>
      <c r="I286" s="16">
        <v>0</v>
      </c>
      <c r="J286" s="17">
        <v>0</v>
      </c>
    </row>
    <row r="289" spans="1:10">
      <c r="A289" s="26"/>
      <c r="B289" s="26"/>
      <c r="C289" s="26"/>
      <c r="D289" s="26"/>
      <c r="E289" s="26"/>
      <c r="F289" s="26"/>
      <c r="G289" s="26"/>
      <c r="H289" s="26"/>
      <c r="I289" s="26"/>
      <c r="J289" s="26"/>
    </row>
    <row r="291" spans="1:10">
      <c r="C291" s="79" t="s">
        <v>6</v>
      </c>
      <c r="D291" s="80"/>
      <c r="E291" s="80"/>
      <c r="F291" s="81"/>
      <c r="G291" s="80" t="s">
        <v>23</v>
      </c>
      <c r="H291" s="81"/>
      <c r="I291" s="80" t="s">
        <v>29</v>
      </c>
      <c r="J291" s="81"/>
    </row>
    <row r="292" spans="1:10">
      <c r="A292" s="1" t="s">
        <v>65</v>
      </c>
      <c r="C292" s="6" t="s">
        <v>2</v>
      </c>
      <c r="D292" s="7" t="s">
        <v>3</v>
      </c>
      <c r="E292" s="7" t="s">
        <v>4</v>
      </c>
      <c r="F292" s="8" t="s">
        <v>5</v>
      </c>
      <c r="G292" s="7" t="s">
        <v>4</v>
      </c>
      <c r="H292" s="8" t="s">
        <v>5</v>
      </c>
      <c r="I292" s="7" t="s">
        <v>4</v>
      </c>
      <c r="J292" s="8" t="s">
        <v>5</v>
      </c>
    </row>
    <row r="293" spans="1:10">
      <c r="A293" t="s">
        <v>1</v>
      </c>
      <c r="B293" s="5">
        <v>0</v>
      </c>
      <c r="C293" s="9">
        <v>259.53300000000002</v>
      </c>
      <c r="D293" s="10">
        <v>0</v>
      </c>
      <c r="E293" s="10">
        <v>0</v>
      </c>
      <c r="F293" s="11">
        <v>548.81799999999998</v>
      </c>
      <c r="G293" s="10">
        <v>171.30500000000001</v>
      </c>
      <c r="H293" s="11">
        <v>0</v>
      </c>
      <c r="I293" s="10">
        <v>85.652299999999997</v>
      </c>
      <c r="J293" s="11">
        <v>0</v>
      </c>
    </row>
    <row r="294" spans="1:10">
      <c r="B294" s="3">
        <v>1</v>
      </c>
      <c r="C294" s="12">
        <v>0</v>
      </c>
      <c r="D294" s="13">
        <v>0</v>
      </c>
      <c r="E294" s="13">
        <v>0</v>
      </c>
      <c r="F294" s="14">
        <v>544.06200000000001</v>
      </c>
      <c r="G294" s="13">
        <v>0</v>
      </c>
      <c r="H294" s="14">
        <v>0</v>
      </c>
      <c r="I294" s="13">
        <v>0</v>
      </c>
      <c r="J294" s="14">
        <v>0</v>
      </c>
    </row>
    <row r="295" spans="1:10">
      <c r="B295" s="3">
        <v>2</v>
      </c>
      <c r="C295" s="12">
        <v>0</v>
      </c>
      <c r="D295" s="13">
        <v>79.508700000000005</v>
      </c>
      <c r="E295" s="13">
        <v>84.214500000000001</v>
      </c>
      <c r="F295" s="14">
        <v>0</v>
      </c>
      <c r="G295" s="13">
        <v>84.214500000000001</v>
      </c>
      <c r="H295" s="14">
        <v>0</v>
      </c>
      <c r="I295" s="13">
        <v>0</v>
      </c>
      <c r="J295" s="14">
        <v>0</v>
      </c>
    </row>
    <row r="296" spans="1:10">
      <c r="B296" s="3">
        <v>3</v>
      </c>
      <c r="C296" s="12">
        <v>0</v>
      </c>
      <c r="D296" s="13">
        <v>81.198899999999995</v>
      </c>
      <c r="E296" s="13">
        <v>83.513599999999997</v>
      </c>
      <c r="F296" s="14">
        <v>213.917</v>
      </c>
      <c r="G296" s="13">
        <v>167.02699999999999</v>
      </c>
      <c r="H296" s="14">
        <v>0</v>
      </c>
      <c r="I296" s="13">
        <v>0</v>
      </c>
      <c r="J296" s="14">
        <v>0</v>
      </c>
    </row>
    <row r="297" spans="1:10">
      <c r="B297" s="3">
        <v>4</v>
      </c>
      <c r="C297" s="12">
        <v>0</v>
      </c>
      <c r="D297" s="13">
        <v>165.92500000000001</v>
      </c>
      <c r="E297" s="13">
        <v>0</v>
      </c>
      <c r="F297" s="14">
        <v>0</v>
      </c>
      <c r="G297" s="13">
        <v>0</v>
      </c>
      <c r="H297" s="14">
        <v>106.047</v>
      </c>
      <c r="I297" s="13">
        <v>0</v>
      </c>
      <c r="J297" s="14">
        <v>0</v>
      </c>
    </row>
    <row r="298" spans="1:10">
      <c r="B298" s="3">
        <v>5</v>
      </c>
      <c r="C298" s="12">
        <v>0</v>
      </c>
      <c r="D298" s="13">
        <v>84.804500000000004</v>
      </c>
      <c r="E298" s="13">
        <v>82.146299999999997</v>
      </c>
      <c r="F298" s="14">
        <v>210.3</v>
      </c>
      <c r="G298" s="13">
        <v>0</v>
      </c>
      <c r="H298" s="14">
        <v>105.15</v>
      </c>
      <c r="I298" s="13">
        <v>0</v>
      </c>
      <c r="J298" s="14">
        <v>0</v>
      </c>
    </row>
    <row r="299" spans="1:10">
      <c r="B299" s="3">
        <v>6</v>
      </c>
      <c r="C299" s="12">
        <v>0</v>
      </c>
      <c r="D299" s="13">
        <v>0</v>
      </c>
      <c r="E299" s="13">
        <v>162.958</v>
      </c>
      <c r="F299" s="14">
        <v>104.268</v>
      </c>
      <c r="G299" s="13">
        <v>0</v>
      </c>
      <c r="H299" s="14">
        <v>0</v>
      </c>
      <c r="I299" s="13">
        <v>0</v>
      </c>
      <c r="J299" s="14">
        <v>0</v>
      </c>
    </row>
    <row r="300" spans="1:10">
      <c r="B300" s="4">
        <v>7</v>
      </c>
      <c r="C300" s="15">
        <v>0</v>
      </c>
      <c r="D300" s="16">
        <v>88.745199999999997</v>
      </c>
      <c r="E300" s="16">
        <v>242.46899999999999</v>
      </c>
      <c r="F300" s="17">
        <v>310.202</v>
      </c>
      <c r="G300" s="16">
        <v>0</v>
      </c>
      <c r="H300" s="17">
        <v>0</v>
      </c>
      <c r="I300" s="16">
        <v>0</v>
      </c>
      <c r="J300" s="17">
        <v>0</v>
      </c>
    </row>
  </sheetData>
  <mergeCells count="87">
    <mergeCell ref="C291:F291"/>
    <mergeCell ref="G291:H291"/>
    <mergeCell ref="I291:J291"/>
    <mergeCell ref="C241:F241"/>
    <mergeCell ref="G241:H241"/>
    <mergeCell ref="I241:J241"/>
    <mergeCell ref="C253:F253"/>
    <mergeCell ref="G253:H253"/>
    <mergeCell ref="I253:J253"/>
    <mergeCell ref="C265:F265"/>
    <mergeCell ref="G265:H265"/>
    <mergeCell ref="I265:J265"/>
    <mergeCell ref="C277:F277"/>
    <mergeCell ref="G277:H277"/>
    <mergeCell ref="I277:J277"/>
    <mergeCell ref="C229:F229"/>
    <mergeCell ref="G229:H229"/>
    <mergeCell ref="I229:J229"/>
    <mergeCell ref="C181:F181"/>
    <mergeCell ref="G181:H181"/>
    <mergeCell ref="I181:J181"/>
    <mergeCell ref="C193:F193"/>
    <mergeCell ref="G193:H193"/>
    <mergeCell ref="I193:J193"/>
    <mergeCell ref="C205:F205"/>
    <mergeCell ref="G205:H205"/>
    <mergeCell ref="I205:J205"/>
    <mergeCell ref="C217:F217"/>
    <mergeCell ref="G217:H217"/>
    <mergeCell ref="I217:J217"/>
    <mergeCell ref="C157:F157"/>
    <mergeCell ref="G157:H157"/>
    <mergeCell ref="I157:J157"/>
    <mergeCell ref="C169:F169"/>
    <mergeCell ref="G169:H169"/>
    <mergeCell ref="I169:J169"/>
    <mergeCell ref="C133:F133"/>
    <mergeCell ref="G133:H133"/>
    <mergeCell ref="I133:J133"/>
    <mergeCell ref="C145:F145"/>
    <mergeCell ref="G145:H145"/>
    <mergeCell ref="I145:J145"/>
    <mergeCell ref="C109:F109"/>
    <mergeCell ref="G109:H109"/>
    <mergeCell ref="I109:J109"/>
    <mergeCell ref="C121:F121"/>
    <mergeCell ref="G121:H121"/>
    <mergeCell ref="I121:J121"/>
    <mergeCell ref="U1:V1"/>
    <mergeCell ref="U13:V13"/>
    <mergeCell ref="U25:V25"/>
    <mergeCell ref="U37:V37"/>
    <mergeCell ref="C85:F85"/>
    <mergeCell ref="G85:H85"/>
    <mergeCell ref="C25:F25"/>
    <mergeCell ref="G25:H25"/>
    <mergeCell ref="O25:R25"/>
    <mergeCell ref="S25:T25"/>
    <mergeCell ref="C37:F37"/>
    <mergeCell ref="G37:H37"/>
    <mergeCell ref="O37:R37"/>
    <mergeCell ref="S37:T37"/>
    <mergeCell ref="I25:J25"/>
    <mergeCell ref="I37:J37"/>
    <mergeCell ref="C97:F97"/>
    <mergeCell ref="G97:H97"/>
    <mergeCell ref="C49:F49"/>
    <mergeCell ref="G49:H49"/>
    <mergeCell ref="C61:F61"/>
    <mergeCell ref="G61:H61"/>
    <mergeCell ref="C73:F73"/>
    <mergeCell ref="G73:H73"/>
    <mergeCell ref="C1:F1"/>
    <mergeCell ref="G1:H1"/>
    <mergeCell ref="O1:R1"/>
    <mergeCell ref="S1:T1"/>
    <mergeCell ref="C13:F13"/>
    <mergeCell ref="G13:H13"/>
    <mergeCell ref="O13:R13"/>
    <mergeCell ref="S13:T13"/>
    <mergeCell ref="I1:J1"/>
    <mergeCell ref="I13:J13"/>
    <mergeCell ref="I49:J49"/>
    <mergeCell ref="I61:J61"/>
    <mergeCell ref="I73:J73"/>
    <mergeCell ref="I85:J85"/>
    <mergeCell ref="I97:J97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250"/>
  <sheetViews>
    <sheetView topLeftCell="J1" workbookViewId="0">
      <selection activeCell="P3" sqref="P3:Q6"/>
    </sheetView>
  </sheetViews>
  <sheetFormatPr baseColWidth="10" defaultRowHeight="15"/>
  <cols>
    <col min="1" max="1" width="18" bestFit="1" customWidth="1"/>
    <col min="8" max="8" width="18" bestFit="1" customWidth="1"/>
  </cols>
  <sheetData>
    <row r="1" spans="1:18">
      <c r="C1" s="79" t="s">
        <v>6</v>
      </c>
      <c r="D1" s="81"/>
      <c r="E1" s="80" t="s">
        <v>27</v>
      </c>
      <c r="F1" s="81"/>
      <c r="J1" s="79" t="s">
        <v>6</v>
      </c>
      <c r="K1" s="81"/>
      <c r="L1" s="80" t="s">
        <v>27</v>
      </c>
      <c r="M1" s="81"/>
      <c r="Q1" s="38" t="s">
        <v>27</v>
      </c>
    </row>
    <row r="2" spans="1:18">
      <c r="A2" s="1" t="s">
        <v>10</v>
      </c>
      <c r="C2" s="6" t="s">
        <v>4</v>
      </c>
      <c r="D2" s="8" t="s">
        <v>5</v>
      </c>
      <c r="E2" s="7" t="s">
        <v>4</v>
      </c>
      <c r="F2" s="8" t="s">
        <v>5</v>
      </c>
      <c r="H2" s="1" t="s">
        <v>71</v>
      </c>
      <c r="J2" s="6" t="s">
        <v>4</v>
      </c>
      <c r="K2" s="8" t="s">
        <v>5</v>
      </c>
      <c r="L2" s="7" t="s">
        <v>4</v>
      </c>
      <c r="M2" s="8" t="s">
        <v>5</v>
      </c>
      <c r="O2" s="39" t="s">
        <v>80</v>
      </c>
      <c r="Q2" s="8" t="s">
        <v>76</v>
      </c>
    </row>
    <row r="3" spans="1:18">
      <c r="B3" s="5">
        <v>0</v>
      </c>
      <c r="C3" s="9">
        <v>9</v>
      </c>
      <c r="D3" s="11">
        <v>19</v>
      </c>
      <c r="E3" s="10">
        <v>20</v>
      </c>
      <c r="F3" s="11">
        <v>24</v>
      </c>
      <c r="H3" t="s">
        <v>70</v>
      </c>
      <c r="I3" s="5">
        <v>0</v>
      </c>
      <c r="J3" s="9">
        <f>SUM(C3,C39,C75,C111,C147,C183,C219)</f>
        <v>37</v>
      </c>
      <c r="K3" s="11">
        <f>SUM(D3,D39,D75,D111,D147,D183,D219)</f>
        <v>117</v>
      </c>
      <c r="L3" s="10">
        <f t="shared" ref="L3:M10" si="0">SUM(E3,E39,E75,E111,E147,E183,E219)</f>
        <v>138</v>
      </c>
      <c r="M3" s="11">
        <f t="shared" si="0"/>
        <v>171</v>
      </c>
      <c r="O3" s="40"/>
      <c r="P3" s="47" t="s">
        <v>79</v>
      </c>
      <c r="Q3" s="14">
        <f>J40/L40*100</f>
        <v>39.924433249370281</v>
      </c>
      <c r="R3">
        <f>100-Q3</f>
        <v>60.075566750629719</v>
      </c>
    </row>
    <row r="4" spans="1:18">
      <c r="B4" s="3">
        <v>1</v>
      </c>
      <c r="C4" s="12">
        <v>9</v>
      </c>
      <c r="D4" s="14">
        <v>15</v>
      </c>
      <c r="E4" s="13">
        <v>20</v>
      </c>
      <c r="F4" s="14">
        <v>24</v>
      </c>
      <c r="I4" s="3">
        <v>1</v>
      </c>
      <c r="J4" s="12">
        <f t="shared" ref="J4:J10" si="1">SUM(C4,C40,C76,C112,C148,C184,C220)</f>
        <v>41</v>
      </c>
      <c r="K4" s="14">
        <f t="shared" ref="K4:K10" si="2">SUM(D4,D40,D76,D112,D148,D184,D220)</f>
        <v>82</v>
      </c>
      <c r="L4" s="13">
        <f t="shared" si="0"/>
        <v>117</v>
      </c>
      <c r="M4" s="14">
        <f t="shared" si="0"/>
        <v>184</v>
      </c>
      <c r="O4" s="40"/>
      <c r="P4" s="48" t="s">
        <v>78</v>
      </c>
      <c r="Q4" s="14">
        <f>J26/L26*100</f>
        <v>40.628637951105937</v>
      </c>
      <c r="R4">
        <f t="shared" ref="R4:R6" si="3">100-Q4</f>
        <v>59.371362048894063</v>
      </c>
    </row>
    <row r="5" spans="1:18">
      <c r="B5" s="3">
        <v>2</v>
      </c>
      <c r="C5" s="12">
        <v>6</v>
      </c>
      <c r="D5" s="14">
        <v>14</v>
      </c>
      <c r="E5" s="13">
        <v>25</v>
      </c>
      <c r="F5" s="14">
        <v>31</v>
      </c>
      <c r="I5" s="3">
        <v>2</v>
      </c>
      <c r="J5" s="12">
        <f t="shared" si="1"/>
        <v>33</v>
      </c>
      <c r="K5" s="14">
        <f t="shared" si="2"/>
        <v>65</v>
      </c>
      <c r="L5" s="13">
        <f t="shared" si="0"/>
        <v>108</v>
      </c>
      <c r="M5" s="14">
        <f t="shared" si="0"/>
        <v>171</v>
      </c>
      <c r="O5" s="40"/>
      <c r="P5" s="48" t="s">
        <v>77</v>
      </c>
      <c r="Q5" s="11">
        <f>J12/L12*100</f>
        <v>39.01324805847419</v>
      </c>
      <c r="R5">
        <f t="shared" si="3"/>
        <v>60.98675194152581</v>
      </c>
    </row>
    <row r="6" spans="1:18">
      <c r="B6" s="3">
        <v>3</v>
      </c>
      <c r="C6" s="12">
        <v>7</v>
      </c>
      <c r="D6" s="14">
        <v>15</v>
      </c>
      <c r="E6" s="13">
        <v>30</v>
      </c>
      <c r="F6" s="14">
        <v>26</v>
      </c>
      <c r="I6" s="3">
        <v>3</v>
      </c>
      <c r="J6" s="12">
        <f t="shared" si="1"/>
        <v>34</v>
      </c>
      <c r="K6" s="14">
        <f t="shared" si="2"/>
        <v>59</v>
      </c>
      <c r="L6" s="13">
        <f t="shared" si="0"/>
        <v>111</v>
      </c>
      <c r="M6" s="14">
        <f t="shared" si="0"/>
        <v>167</v>
      </c>
      <c r="O6" s="40"/>
      <c r="P6" s="6" t="s">
        <v>74</v>
      </c>
      <c r="Q6" s="17">
        <f>AVERAGE(Q3:Q5)</f>
        <v>39.855439752983465</v>
      </c>
      <c r="R6">
        <f t="shared" si="3"/>
        <v>60.144560247016535</v>
      </c>
    </row>
    <row r="7" spans="1:18">
      <c r="B7" s="3">
        <v>4</v>
      </c>
      <c r="C7" s="12">
        <v>8</v>
      </c>
      <c r="D7" s="14">
        <v>15</v>
      </c>
      <c r="E7" s="13">
        <v>26</v>
      </c>
      <c r="F7" s="14">
        <v>35</v>
      </c>
      <c r="I7" s="3">
        <v>4</v>
      </c>
      <c r="J7" s="12">
        <f t="shared" si="1"/>
        <v>26</v>
      </c>
      <c r="K7" s="14">
        <f t="shared" si="2"/>
        <v>59</v>
      </c>
      <c r="L7" s="13">
        <f t="shared" si="0"/>
        <v>107</v>
      </c>
      <c r="M7" s="14">
        <f t="shared" si="0"/>
        <v>161</v>
      </c>
      <c r="O7" s="13"/>
      <c r="P7" s="18"/>
      <c r="Q7" s="13"/>
      <c r="R7" s="18"/>
    </row>
    <row r="8" spans="1:18">
      <c r="B8" s="3">
        <v>5</v>
      </c>
      <c r="C8" s="12">
        <v>7</v>
      </c>
      <c r="D8" s="14">
        <v>11</v>
      </c>
      <c r="E8" s="13">
        <v>18</v>
      </c>
      <c r="F8" s="14">
        <v>31</v>
      </c>
      <c r="I8" s="3">
        <v>5</v>
      </c>
      <c r="J8" s="12">
        <f t="shared" si="1"/>
        <v>34</v>
      </c>
      <c r="K8" s="14">
        <f t="shared" si="2"/>
        <v>46</v>
      </c>
      <c r="L8" s="13">
        <f t="shared" si="0"/>
        <v>93</v>
      </c>
      <c r="M8" s="14">
        <f t="shared" si="0"/>
        <v>155</v>
      </c>
      <c r="O8" s="13"/>
      <c r="P8" s="18"/>
      <c r="Q8" s="13"/>
      <c r="R8" s="18"/>
    </row>
    <row r="9" spans="1:18">
      <c r="B9" s="3">
        <v>6</v>
      </c>
      <c r="C9" s="12">
        <v>1</v>
      </c>
      <c r="D9" s="14">
        <v>7</v>
      </c>
      <c r="E9" s="13">
        <v>15</v>
      </c>
      <c r="F9" s="14">
        <v>23</v>
      </c>
      <c r="I9" s="3">
        <v>6</v>
      </c>
      <c r="J9" s="12">
        <f t="shared" si="1"/>
        <v>45</v>
      </c>
      <c r="K9" s="14">
        <f t="shared" si="2"/>
        <v>51</v>
      </c>
      <c r="L9" s="13">
        <f t="shared" si="0"/>
        <v>98</v>
      </c>
      <c r="M9" s="14">
        <f t="shared" si="0"/>
        <v>165</v>
      </c>
      <c r="O9" s="13"/>
      <c r="P9" s="18"/>
      <c r="Q9" s="13"/>
      <c r="R9" s="18"/>
    </row>
    <row r="10" spans="1:18">
      <c r="B10" s="4">
        <v>7</v>
      </c>
      <c r="C10" s="15">
        <v>14</v>
      </c>
      <c r="D10" s="17">
        <v>12</v>
      </c>
      <c r="E10" s="16">
        <v>20</v>
      </c>
      <c r="F10" s="17">
        <v>28</v>
      </c>
      <c r="I10" s="4">
        <v>7</v>
      </c>
      <c r="J10" s="15">
        <f t="shared" si="1"/>
        <v>79</v>
      </c>
      <c r="K10" s="17">
        <f t="shared" si="2"/>
        <v>46</v>
      </c>
      <c r="L10" s="13">
        <f t="shared" si="0"/>
        <v>100</v>
      </c>
      <c r="M10" s="14">
        <f t="shared" si="0"/>
        <v>143</v>
      </c>
      <c r="O10" s="13"/>
      <c r="P10" s="18"/>
      <c r="Q10" s="13"/>
      <c r="R10" s="18"/>
    </row>
    <row r="11" spans="1:18">
      <c r="I11" s="46"/>
      <c r="J11" s="44">
        <f t="shared" ref="J11:M11" si="4">SUM(J3:J10)</f>
        <v>329</v>
      </c>
      <c r="K11" s="44">
        <f t="shared" si="4"/>
        <v>525</v>
      </c>
      <c r="L11" s="44">
        <f t="shared" si="4"/>
        <v>872</v>
      </c>
      <c r="M11" s="45">
        <f t="shared" si="4"/>
        <v>1317</v>
      </c>
      <c r="O11" s="13"/>
      <c r="P11" s="18"/>
      <c r="Q11" s="18"/>
      <c r="R11" s="18"/>
    </row>
    <row r="12" spans="1:18">
      <c r="J12" s="42">
        <f>J11+K11</f>
        <v>854</v>
      </c>
      <c r="L12" s="42">
        <f>L11+M11</f>
        <v>2189</v>
      </c>
      <c r="O12" s="13"/>
      <c r="P12" s="18"/>
      <c r="Q12" s="18"/>
      <c r="R12" s="18"/>
    </row>
    <row r="13" spans="1:18">
      <c r="C13" s="79" t="s">
        <v>6</v>
      </c>
      <c r="D13" s="81"/>
      <c r="E13" s="80" t="s">
        <v>27</v>
      </c>
      <c r="F13" s="81"/>
      <c r="O13" s="49"/>
      <c r="P13" s="18"/>
      <c r="Q13" s="19"/>
      <c r="R13" s="18"/>
    </row>
    <row r="14" spans="1:18">
      <c r="A14" s="1" t="s">
        <v>11</v>
      </c>
      <c r="C14" s="6" t="s">
        <v>4</v>
      </c>
      <c r="D14" s="8" t="s">
        <v>5</v>
      </c>
      <c r="E14" s="7" t="s">
        <v>4</v>
      </c>
      <c r="F14" s="8" t="s">
        <v>5</v>
      </c>
      <c r="O14" s="49"/>
      <c r="P14" s="18"/>
      <c r="Q14" s="2"/>
      <c r="R14" s="18"/>
    </row>
    <row r="15" spans="1:18">
      <c r="B15" s="5">
        <v>0</v>
      </c>
      <c r="C15" s="9">
        <v>1</v>
      </c>
      <c r="D15" s="11">
        <v>12</v>
      </c>
      <c r="E15" s="10">
        <v>6</v>
      </c>
      <c r="F15" s="11">
        <v>4</v>
      </c>
      <c r="J15" s="79" t="s">
        <v>6</v>
      </c>
      <c r="K15" s="81"/>
      <c r="L15" s="80" t="s">
        <v>27</v>
      </c>
      <c r="M15" s="81"/>
      <c r="O15" s="13"/>
      <c r="P15" s="18"/>
      <c r="Q15" s="13"/>
      <c r="R15" s="18"/>
    </row>
    <row r="16" spans="1:18">
      <c r="B16" s="3">
        <v>1</v>
      </c>
      <c r="C16" s="12">
        <v>0</v>
      </c>
      <c r="D16" s="14">
        <v>6</v>
      </c>
      <c r="E16" s="13">
        <v>5</v>
      </c>
      <c r="F16" s="14">
        <v>5</v>
      </c>
      <c r="H16" s="1" t="s">
        <v>72</v>
      </c>
      <c r="J16" s="6" t="s">
        <v>4</v>
      </c>
      <c r="K16" s="8" t="s">
        <v>5</v>
      </c>
      <c r="L16" s="7" t="s">
        <v>4</v>
      </c>
      <c r="M16" s="8" t="s">
        <v>5</v>
      </c>
      <c r="O16" s="13"/>
      <c r="P16" s="18"/>
      <c r="Q16" s="13"/>
      <c r="R16" s="18"/>
    </row>
    <row r="17" spans="1:18">
      <c r="B17" s="3">
        <v>2</v>
      </c>
      <c r="C17" s="12">
        <v>4</v>
      </c>
      <c r="D17" s="14">
        <v>8</v>
      </c>
      <c r="E17" s="13">
        <v>11</v>
      </c>
      <c r="F17" s="14">
        <v>8</v>
      </c>
      <c r="H17" t="s">
        <v>70</v>
      </c>
      <c r="I17" s="5">
        <v>0</v>
      </c>
      <c r="J17" s="9">
        <f>SUM(C15,C51,C87,C123,C159,C195,C231)</f>
        <v>4</v>
      </c>
      <c r="K17" s="11">
        <f>SUM(D15,D51,D87,D123,D159,D195,D231)</f>
        <v>74</v>
      </c>
      <c r="L17" s="10">
        <f t="shared" ref="L17:M24" si="5">SUM(E15,E51,E87,E123,E159,E195,E231)</f>
        <v>44</v>
      </c>
      <c r="M17" s="11">
        <f t="shared" si="5"/>
        <v>81</v>
      </c>
      <c r="O17" s="13"/>
      <c r="P17" s="18"/>
      <c r="Q17" s="13"/>
      <c r="R17" s="18"/>
    </row>
    <row r="18" spans="1:18">
      <c r="B18" s="3">
        <v>3</v>
      </c>
      <c r="C18" s="12">
        <v>1</v>
      </c>
      <c r="D18" s="14">
        <v>3</v>
      </c>
      <c r="E18" s="13">
        <v>3</v>
      </c>
      <c r="F18" s="14">
        <v>4</v>
      </c>
      <c r="I18" s="3">
        <v>1</v>
      </c>
      <c r="J18" s="12">
        <f t="shared" ref="J18:J24" si="6">SUM(C16,C52,C88,C124,C160,C196,C232)</f>
        <v>9</v>
      </c>
      <c r="K18" s="14">
        <f t="shared" ref="K18:K24" si="7">SUM(D16,D52,D88,D124,D160,D196,D232)</f>
        <v>27</v>
      </c>
      <c r="L18" s="13">
        <f t="shared" si="5"/>
        <v>46</v>
      </c>
      <c r="M18" s="14">
        <f t="shared" si="5"/>
        <v>51</v>
      </c>
      <c r="O18" s="13"/>
      <c r="P18" s="18"/>
      <c r="Q18" s="13"/>
      <c r="R18" s="18"/>
    </row>
    <row r="19" spans="1:18">
      <c r="B19" s="3">
        <v>4</v>
      </c>
      <c r="C19" s="12">
        <v>1</v>
      </c>
      <c r="D19" s="14">
        <v>2</v>
      </c>
      <c r="E19" s="13">
        <v>4</v>
      </c>
      <c r="F19" s="14">
        <v>3</v>
      </c>
      <c r="I19" s="3">
        <v>2</v>
      </c>
      <c r="J19" s="12">
        <f t="shared" si="6"/>
        <v>15</v>
      </c>
      <c r="K19" s="14">
        <f t="shared" si="7"/>
        <v>31</v>
      </c>
      <c r="L19" s="13">
        <f t="shared" si="5"/>
        <v>39</v>
      </c>
      <c r="M19" s="14">
        <f t="shared" si="5"/>
        <v>62</v>
      </c>
      <c r="O19" s="13"/>
      <c r="P19" s="18"/>
      <c r="Q19" s="13"/>
      <c r="R19" s="18"/>
    </row>
    <row r="20" spans="1:18">
      <c r="B20" s="3">
        <v>5</v>
      </c>
      <c r="C20" s="12">
        <v>3</v>
      </c>
      <c r="D20" s="14">
        <v>1</v>
      </c>
      <c r="E20" s="13">
        <v>8</v>
      </c>
      <c r="F20" s="14">
        <v>11</v>
      </c>
      <c r="I20" s="3">
        <v>3</v>
      </c>
      <c r="J20" s="12">
        <f t="shared" si="6"/>
        <v>13</v>
      </c>
      <c r="K20" s="14">
        <f t="shared" si="7"/>
        <v>27</v>
      </c>
      <c r="L20" s="13">
        <f t="shared" si="5"/>
        <v>46</v>
      </c>
      <c r="M20" s="14">
        <f t="shared" si="5"/>
        <v>66</v>
      </c>
      <c r="O20" s="13"/>
      <c r="P20" s="18"/>
      <c r="Q20" s="13"/>
      <c r="R20" s="18"/>
    </row>
    <row r="21" spans="1:18">
      <c r="B21" s="3">
        <v>6</v>
      </c>
      <c r="C21" s="12">
        <v>0</v>
      </c>
      <c r="D21" s="14">
        <v>1</v>
      </c>
      <c r="E21" s="13">
        <v>5</v>
      </c>
      <c r="F21" s="14">
        <v>5</v>
      </c>
      <c r="I21" s="3">
        <v>4</v>
      </c>
      <c r="J21" s="12">
        <f t="shared" si="6"/>
        <v>14</v>
      </c>
      <c r="K21" s="14">
        <f t="shared" si="7"/>
        <v>26</v>
      </c>
      <c r="L21" s="13">
        <f t="shared" si="5"/>
        <v>46</v>
      </c>
      <c r="M21" s="14">
        <f t="shared" si="5"/>
        <v>77</v>
      </c>
      <c r="O21" s="13"/>
      <c r="P21" s="18"/>
      <c r="Q21" s="13"/>
      <c r="R21" s="18"/>
    </row>
    <row r="22" spans="1:18">
      <c r="B22" s="4">
        <v>7</v>
      </c>
      <c r="C22" s="15">
        <v>4</v>
      </c>
      <c r="D22" s="17">
        <v>3</v>
      </c>
      <c r="E22" s="16">
        <v>4</v>
      </c>
      <c r="F22" s="17">
        <v>6</v>
      </c>
      <c r="I22" s="3">
        <v>5</v>
      </c>
      <c r="J22" s="12">
        <f t="shared" si="6"/>
        <v>12</v>
      </c>
      <c r="K22" s="14">
        <f t="shared" si="7"/>
        <v>19</v>
      </c>
      <c r="L22" s="13">
        <f t="shared" si="5"/>
        <v>37</v>
      </c>
      <c r="M22" s="14">
        <f t="shared" si="5"/>
        <v>72</v>
      </c>
      <c r="O22" s="13"/>
      <c r="P22" s="18"/>
      <c r="Q22" s="13"/>
      <c r="R22" s="18"/>
    </row>
    <row r="23" spans="1:18">
      <c r="I23" s="3">
        <v>6</v>
      </c>
      <c r="J23" s="12">
        <f t="shared" si="6"/>
        <v>13</v>
      </c>
      <c r="K23" s="14">
        <f t="shared" si="7"/>
        <v>13</v>
      </c>
      <c r="L23" s="13">
        <f t="shared" si="5"/>
        <v>31</v>
      </c>
      <c r="M23" s="14">
        <f t="shared" si="5"/>
        <v>62</v>
      </c>
      <c r="O23" s="13"/>
      <c r="P23" s="18"/>
      <c r="Q23" s="18"/>
      <c r="R23" s="18"/>
    </row>
    <row r="24" spans="1:18">
      <c r="I24" s="4">
        <v>7</v>
      </c>
      <c r="J24" s="15">
        <f t="shared" si="6"/>
        <v>29</v>
      </c>
      <c r="K24" s="17">
        <f t="shared" si="7"/>
        <v>23</v>
      </c>
      <c r="L24" s="13">
        <f t="shared" si="5"/>
        <v>35</v>
      </c>
      <c r="M24" s="14">
        <f t="shared" si="5"/>
        <v>64</v>
      </c>
      <c r="O24" s="13"/>
      <c r="P24" s="18"/>
      <c r="Q24" s="18"/>
      <c r="R24" s="18"/>
    </row>
    <row r="25" spans="1:18">
      <c r="C25" s="79" t="s">
        <v>6</v>
      </c>
      <c r="D25" s="81"/>
      <c r="E25" s="80" t="s">
        <v>27</v>
      </c>
      <c r="F25" s="81"/>
      <c r="I25" s="46"/>
      <c r="J25" s="44">
        <f t="shared" ref="J25:M25" si="8">SUM(J17:J24)</f>
        <v>109</v>
      </c>
      <c r="K25" s="44">
        <f t="shared" si="8"/>
        <v>240</v>
      </c>
      <c r="L25" s="44">
        <f t="shared" si="8"/>
        <v>324</v>
      </c>
      <c r="M25" s="45">
        <f t="shared" si="8"/>
        <v>535</v>
      </c>
      <c r="O25" s="49"/>
      <c r="P25" s="18"/>
      <c r="Q25" s="19"/>
      <c r="R25" s="18"/>
    </row>
    <row r="26" spans="1:18">
      <c r="A26" s="1" t="s">
        <v>12</v>
      </c>
      <c r="C26" s="6" t="s">
        <v>4</v>
      </c>
      <c r="D26" s="8" t="s">
        <v>5</v>
      </c>
      <c r="E26" s="7" t="s">
        <v>4</v>
      </c>
      <c r="F26" s="8" t="s">
        <v>5</v>
      </c>
      <c r="J26" s="42">
        <f>J25+K25</f>
        <v>349</v>
      </c>
      <c r="L26" s="42">
        <f>L25+M25</f>
        <v>859</v>
      </c>
      <c r="O26" s="49"/>
      <c r="P26" s="18"/>
      <c r="Q26" s="2"/>
      <c r="R26" s="18"/>
    </row>
    <row r="27" spans="1:18">
      <c r="B27" s="5">
        <v>0</v>
      </c>
      <c r="C27" s="9">
        <v>2</v>
      </c>
      <c r="D27" s="11">
        <v>9</v>
      </c>
      <c r="E27" s="10">
        <v>2</v>
      </c>
      <c r="F27" s="11">
        <v>18</v>
      </c>
      <c r="O27" s="13"/>
      <c r="P27" s="18"/>
      <c r="Q27" s="13"/>
      <c r="R27" s="18"/>
    </row>
    <row r="28" spans="1:18">
      <c r="B28" s="3">
        <v>1</v>
      </c>
      <c r="C28" s="12">
        <v>1</v>
      </c>
      <c r="D28" s="14">
        <v>7</v>
      </c>
      <c r="E28" s="13">
        <v>6</v>
      </c>
      <c r="F28" s="14">
        <v>12</v>
      </c>
      <c r="H28" s="1" t="s">
        <v>73</v>
      </c>
      <c r="O28" s="13"/>
      <c r="P28" s="18"/>
      <c r="Q28" s="13"/>
      <c r="R28" s="18"/>
    </row>
    <row r="29" spans="1:18">
      <c r="B29" s="3">
        <v>2</v>
      </c>
      <c r="C29" s="12">
        <v>3</v>
      </c>
      <c r="D29" s="14">
        <v>7</v>
      </c>
      <c r="E29" s="13">
        <v>10</v>
      </c>
      <c r="F29" s="14">
        <v>16</v>
      </c>
      <c r="H29" t="s">
        <v>70</v>
      </c>
      <c r="J29" s="79" t="s">
        <v>6</v>
      </c>
      <c r="K29" s="81"/>
      <c r="L29" s="80" t="s">
        <v>27</v>
      </c>
      <c r="M29" s="81"/>
      <c r="O29" s="13"/>
      <c r="P29" s="18"/>
      <c r="Q29" s="13"/>
      <c r="R29" s="18"/>
    </row>
    <row r="30" spans="1:18">
      <c r="B30" s="3">
        <v>3</v>
      </c>
      <c r="C30" s="12">
        <v>2</v>
      </c>
      <c r="D30" s="14">
        <v>4</v>
      </c>
      <c r="E30" s="13">
        <v>6</v>
      </c>
      <c r="F30" s="14">
        <v>9</v>
      </c>
      <c r="J30" s="6" t="s">
        <v>4</v>
      </c>
      <c r="K30" s="8" t="s">
        <v>5</v>
      </c>
      <c r="L30" s="7" t="s">
        <v>4</v>
      </c>
      <c r="M30" s="8" t="s">
        <v>5</v>
      </c>
      <c r="O30" s="13"/>
      <c r="P30" s="18"/>
      <c r="Q30" s="13"/>
      <c r="R30" s="18"/>
    </row>
    <row r="31" spans="1:18">
      <c r="B31" s="3">
        <v>4</v>
      </c>
      <c r="C31" s="12">
        <v>2</v>
      </c>
      <c r="D31" s="14">
        <v>4</v>
      </c>
      <c r="E31" s="13">
        <v>5</v>
      </c>
      <c r="F31" s="14">
        <v>13</v>
      </c>
      <c r="I31" s="5">
        <v>0</v>
      </c>
      <c r="J31" s="9">
        <f>SUM(C27,C63,C99,C135,C171,C207,C243)</f>
        <v>9</v>
      </c>
      <c r="K31" s="11">
        <f>SUM(D27,D63,D99,D135,D171,D207,D243)</f>
        <v>53</v>
      </c>
      <c r="L31" s="10">
        <f t="shared" ref="L31:M38" si="9">SUM(E27,E63,E99,E135,E171,E207,E243)</f>
        <v>35</v>
      </c>
      <c r="M31" s="11">
        <f t="shared" si="9"/>
        <v>68</v>
      </c>
      <c r="O31" s="13"/>
      <c r="P31" s="18"/>
      <c r="Q31" s="13"/>
      <c r="R31" s="18"/>
    </row>
    <row r="32" spans="1:18">
      <c r="B32" s="3">
        <v>5</v>
      </c>
      <c r="C32" s="12">
        <v>0</v>
      </c>
      <c r="D32" s="14">
        <v>3</v>
      </c>
      <c r="E32" s="13">
        <v>3</v>
      </c>
      <c r="F32" s="14">
        <v>9</v>
      </c>
      <c r="I32" s="3">
        <v>1</v>
      </c>
      <c r="J32" s="12">
        <f t="shared" ref="J32:J38" si="10">SUM(C28,C64,C100,C136,C172,C208,C244)</f>
        <v>9</v>
      </c>
      <c r="K32" s="14">
        <f t="shared" ref="K32:K38" si="11">SUM(D28,D64,D100,D136,D172,D208,D244)</f>
        <v>38</v>
      </c>
      <c r="L32" s="13">
        <f t="shared" si="9"/>
        <v>47</v>
      </c>
      <c r="M32" s="14">
        <f t="shared" si="9"/>
        <v>54</v>
      </c>
      <c r="O32" s="13"/>
      <c r="P32" s="18"/>
      <c r="Q32" s="13"/>
      <c r="R32" s="18"/>
    </row>
    <row r="33" spans="1:18">
      <c r="B33" s="3">
        <v>6</v>
      </c>
      <c r="C33" s="12">
        <v>1</v>
      </c>
      <c r="D33" s="14">
        <v>3</v>
      </c>
      <c r="E33" s="13">
        <v>9</v>
      </c>
      <c r="F33" s="14">
        <v>10</v>
      </c>
      <c r="I33" s="3">
        <v>2</v>
      </c>
      <c r="J33" s="12">
        <f t="shared" si="10"/>
        <v>8</v>
      </c>
      <c r="K33" s="14">
        <f t="shared" si="11"/>
        <v>36</v>
      </c>
      <c r="L33" s="13">
        <f t="shared" si="9"/>
        <v>43</v>
      </c>
      <c r="M33" s="14">
        <f t="shared" si="9"/>
        <v>77</v>
      </c>
      <c r="O33" s="13"/>
      <c r="P33" s="18"/>
      <c r="Q33" s="13"/>
      <c r="R33" s="18"/>
    </row>
    <row r="34" spans="1:18">
      <c r="B34" s="4">
        <v>7</v>
      </c>
      <c r="C34" s="15">
        <v>7</v>
      </c>
      <c r="D34" s="17">
        <v>3</v>
      </c>
      <c r="E34" s="16">
        <v>8</v>
      </c>
      <c r="F34" s="17">
        <v>10</v>
      </c>
      <c r="I34" s="3">
        <v>3</v>
      </c>
      <c r="J34" s="12">
        <f t="shared" si="10"/>
        <v>9</v>
      </c>
      <c r="K34" s="14">
        <f t="shared" si="11"/>
        <v>20</v>
      </c>
      <c r="L34" s="13">
        <f t="shared" si="9"/>
        <v>34</v>
      </c>
      <c r="M34" s="14">
        <f t="shared" si="9"/>
        <v>52</v>
      </c>
      <c r="O34" s="13"/>
      <c r="P34" s="18"/>
      <c r="Q34" s="13"/>
      <c r="R34" s="18"/>
    </row>
    <row r="35" spans="1:18">
      <c r="I35" s="3">
        <v>4</v>
      </c>
      <c r="J35" s="12">
        <f t="shared" si="10"/>
        <v>20</v>
      </c>
      <c r="K35" s="14">
        <f t="shared" si="11"/>
        <v>23</v>
      </c>
      <c r="L35" s="13">
        <f t="shared" si="9"/>
        <v>54</v>
      </c>
      <c r="M35" s="14">
        <f t="shared" si="9"/>
        <v>70</v>
      </c>
      <c r="O35" s="13"/>
      <c r="P35" s="18"/>
      <c r="Q35" s="18"/>
      <c r="R35" s="18"/>
    </row>
    <row r="36" spans="1:18">
      <c r="I36" s="3">
        <v>5</v>
      </c>
      <c r="J36" s="12">
        <f t="shared" si="10"/>
        <v>8</v>
      </c>
      <c r="K36" s="14">
        <f t="shared" si="11"/>
        <v>12</v>
      </c>
      <c r="L36" s="13">
        <f t="shared" si="9"/>
        <v>32</v>
      </c>
      <c r="M36" s="14">
        <f t="shared" si="9"/>
        <v>50</v>
      </c>
      <c r="O36" s="13"/>
      <c r="P36" s="18"/>
      <c r="Q36" s="18"/>
      <c r="R36" s="18"/>
    </row>
    <row r="37" spans="1:18">
      <c r="C37" s="79" t="s">
        <v>6</v>
      </c>
      <c r="D37" s="81"/>
      <c r="E37" s="80" t="s">
        <v>27</v>
      </c>
      <c r="F37" s="81"/>
      <c r="I37" s="3">
        <v>6</v>
      </c>
      <c r="J37" s="12">
        <f t="shared" si="10"/>
        <v>16</v>
      </c>
      <c r="K37" s="14">
        <f t="shared" si="11"/>
        <v>14</v>
      </c>
      <c r="L37" s="13">
        <f t="shared" si="9"/>
        <v>44</v>
      </c>
      <c r="M37" s="14">
        <f t="shared" si="9"/>
        <v>48</v>
      </c>
      <c r="O37" s="49"/>
      <c r="P37" s="18"/>
      <c r="Q37" s="19"/>
      <c r="R37" s="18"/>
    </row>
    <row r="38" spans="1:18">
      <c r="A38" s="1" t="s">
        <v>13</v>
      </c>
      <c r="C38" s="6" t="s">
        <v>4</v>
      </c>
      <c r="D38" s="8" t="s">
        <v>5</v>
      </c>
      <c r="E38" s="7" t="s">
        <v>4</v>
      </c>
      <c r="F38" s="8" t="s">
        <v>5</v>
      </c>
      <c r="I38" s="4">
        <v>7</v>
      </c>
      <c r="J38" s="15">
        <f t="shared" si="10"/>
        <v>32</v>
      </c>
      <c r="K38" s="17">
        <f t="shared" si="11"/>
        <v>10</v>
      </c>
      <c r="L38" s="13">
        <f t="shared" si="9"/>
        <v>36</v>
      </c>
      <c r="M38" s="14">
        <f t="shared" si="9"/>
        <v>50</v>
      </c>
      <c r="O38" s="50"/>
      <c r="P38" s="18"/>
      <c r="Q38" s="2"/>
      <c r="R38" s="18"/>
    </row>
    <row r="39" spans="1:18">
      <c r="B39" s="5">
        <v>0</v>
      </c>
      <c r="C39" s="9">
        <v>8</v>
      </c>
      <c r="D39" s="11">
        <v>22</v>
      </c>
      <c r="E39" s="10">
        <v>35</v>
      </c>
      <c r="F39" s="11">
        <v>38</v>
      </c>
      <c r="I39" s="46"/>
      <c r="J39" s="44">
        <f t="shared" ref="J39:M39" si="12">SUM(J31:J38)</f>
        <v>111</v>
      </c>
      <c r="K39" s="44">
        <f t="shared" si="12"/>
        <v>206</v>
      </c>
      <c r="L39" s="44">
        <f t="shared" si="12"/>
        <v>325</v>
      </c>
      <c r="M39" s="45">
        <f t="shared" si="12"/>
        <v>469</v>
      </c>
      <c r="O39" s="18"/>
      <c r="P39" s="18"/>
      <c r="Q39" s="13"/>
      <c r="R39" s="18"/>
    </row>
    <row r="40" spans="1:18">
      <c r="B40" s="3">
        <v>1</v>
      </c>
      <c r="C40" s="12">
        <v>10</v>
      </c>
      <c r="D40" s="14">
        <v>21</v>
      </c>
      <c r="E40" s="13">
        <v>30</v>
      </c>
      <c r="F40" s="14">
        <v>49</v>
      </c>
      <c r="H40" s="1" t="s">
        <v>74</v>
      </c>
      <c r="J40" s="42">
        <f>J39+K39</f>
        <v>317</v>
      </c>
      <c r="L40" s="42">
        <f>L39+M39</f>
        <v>794</v>
      </c>
      <c r="O40" s="18"/>
      <c r="P40" s="18"/>
      <c r="Q40" s="13"/>
      <c r="R40" s="18"/>
    </row>
    <row r="41" spans="1:18">
      <c r="B41" s="3">
        <v>2</v>
      </c>
      <c r="C41" s="12">
        <v>7</v>
      </c>
      <c r="D41" s="14">
        <v>18</v>
      </c>
      <c r="E41" s="13">
        <v>26</v>
      </c>
      <c r="F41" s="14">
        <v>50</v>
      </c>
      <c r="H41" t="s">
        <v>70</v>
      </c>
      <c r="O41" s="18"/>
      <c r="P41" s="18"/>
      <c r="Q41" s="13"/>
      <c r="R41" s="18"/>
    </row>
    <row r="42" spans="1:18">
      <c r="B42" s="3">
        <v>3</v>
      </c>
      <c r="C42" s="12">
        <v>14</v>
      </c>
      <c r="D42" s="14">
        <v>21</v>
      </c>
      <c r="E42" s="13">
        <v>28</v>
      </c>
      <c r="F42" s="14">
        <v>55</v>
      </c>
      <c r="O42" s="18"/>
      <c r="P42" s="18"/>
      <c r="Q42" s="13"/>
      <c r="R42" s="18"/>
    </row>
    <row r="43" spans="1:18">
      <c r="B43" s="3">
        <v>4</v>
      </c>
      <c r="C43" s="12">
        <v>8</v>
      </c>
      <c r="D43" s="14">
        <v>20</v>
      </c>
      <c r="E43" s="13">
        <v>27</v>
      </c>
      <c r="F43" s="14">
        <v>41</v>
      </c>
      <c r="J43" s="79" t="s">
        <v>6</v>
      </c>
      <c r="K43" s="81"/>
      <c r="L43" s="80" t="s">
        <v>27</v>
      </c>
      <c r="M43" s="81"/>
      <c r="O43" s="18"/>
      <c r="P43" s="18"/>
      <c r="Q43" s="13"/>
      <c r="R43" s="18"/>
    </row>
    <row r="44" spans="1:18">
      <c r="B44" s="3">
        <v>5</v>
      </c>
      <c r="C44" s="12">
        <v>4</v>
      </c>
      <c r="D44" s="14">
        <v>17</v>
      </c>
      <c r="E44" s="13">
        <v>18</v>
      </c>
      <c r="F44" s="14">
        <v>39</v>
      </c>
      <c r="J44" s="6" t="s">
        <v>4</v>
      </c>
      <c r="K44" s="8" t="s">
        <v>5</v>
      </c>
      <c r="L44" s="7" t="s">
        <v>4</v>
      </c>
      <c r="M44" s="8" t="s">
        <v>5</v>
      </c>
      <c r="O44" s="18"/>
      <c r="P44" s="18"/>
      <c r="Q44" s="13"/>
      <c r="R44" s="18"/>
    </row>
    <row r="45" spans="1:18">
      <c r="B45" s="3">
        <v>6</v>
      </c>
      <c r="C45" s="12">
        <v>16</v>
      </c>
      <c r="D45" s="14">
        <v>18</v>
      </c>
      <c r="E45" s="13">
        <v>26</v>
      </c>
      <c r="F45" s="14">
        <v>42</v>
      </c>
      <c r="I45" s="5">
        <v>0</v>
      </c>
      <c r="J45" s="9">
        <f t="shared" ref="J45:M52" si="13">SUM(J3,J17,J31)</f>
        <v>50</v>
      </c>
      <c r="K45" s="11">
        <f t="shared" si="13"/>
        <v>244</v>
      </c>
      <c r="L45" s="10">
        <f t="shared" si="13"/>
        <v>217</v>
      </c>
      <c r="M45" s="11">
        <f t="shared" si="13"/>
        <v>320</v>
      </c>
      <c r="O45" s="18"/>
      <c r="P45" s="18"/>
      <c r="Q45" s="13"/>
      <c r="R45" s="18"/>
    </row>
    <row r="46" spans="1:18">
      <c r="B46" s="4">
        <v>7</v>
      </c>
      <c r="C46" s="15">
        <v>19</v>
      </c>
      <c r="D46" s="17">
        <v>12</v>
      </c>
      <c r="E46" s="16">
        <v>20</v>
      </c>
      <c r="F46" s="17">
        <v>28</v>
      </c>
      <c r="I46" s="3">
        <v>1</v>
      </c>
      <c r="J46" s="12">
        <f t="shared" si="13"/>
        <v>59</v>
      </c>
      <c r="K46" s="14">
        <f t="shared" si="13"/>
        <v>147</v>
      </c>
      <c r="L46" s="13">
        <f t="shared" si="13"/>
        <v>210</v>
      </c>
      <c r="M46" s="14">
        <f t="shared" si="13"/>
        <v>289</v>
      </c>
      <c r="O46" s="18"/>
      <c r="P46" s="18"/>
      <c r="Q46" s="13"/>
      <c r="R46" s="18"/>
    </row>
    <row r="47" spans="1:18">
      <c r="I47" s="3">
        <v>2</v>
      </c>
      <c r="J47" s="12">
        <f t="shared" si="13"/>
        <v>56</v>
      </c>
      <c r="K47" s="14">
        <f t="shared" si="13"/>
        <v>132</v>
      </c>
      <c r="L47" s="13">
        <f t="shared" si="13"/>
        <v>190</v>
      </c>
      <c r="M47" s="14">
        <f t="shared" si="13"/>
        <v>310</v>
      </c>
      <c r="O47" s="18"/>
      <c r="P47" s="18"/>
      <c r="Q47" s="18"/>
      <c r="R47" s="18"/>
    </row>
    <row r="48" spans="1:18">
      <c r="I48" s="3">
        <v>3</v>
      </c>
      <c r="J48" s="12">
        <f t="shared" si="13"/>
        <v>56</v>
      </c>
      <c r="K48" s="14">
        <f t="shared" si="13"/>
        <v>106</v>
      </c>
      <c r="L48" s="13">
        <f t="shared" si="13"/>
        <v>191</v>
      </c>
      <c r="M48" s="14">
        <f t="shared" si="13"/>
        <v>285</v>
      </c>
      <c r="O48" s="18"/>
      <c r="P48" s="18"/>
      <c r="Q48" s="18"/>
      <c r="R48" s="18"/>
    </row>
    <row r="49" spans="1:18">
      <c r="C49" s="79" t="s">
        <v>6</v>
      </c>
      <c r="D49" s="81"/>
      <c r="E49" s="80" t="s">
        <v>27</v>
      </c>
      <c r="F49" s="81"/>
      <c r="I49" s="3">
        <v>4</v>
      </c>
      <c r="J49" s="12">
        <f t="shared" si="13"/>
        <v>60</v>
      </c>
      <c r="K49" s="14">
        <f t="shared" si="13"/>
        <v>108</v>
      </c>
      <c r="L49" s="13">
        <f t="shared" si="13"/>
        <v>207</v>
      </c>
      <c r="M49" s="14">
        <f t="shared" si="13"/>
        <v>308</v>
      </c>
      <c r="O49" s="18"/>
      <c r="P49" s="18"/>
      <c r="Q49" s="18"/>
      <c r="R49" s="18"/>
    </row>
    <row r="50" spans="1:18">
      <c r="A50" s="1" t="s">
        <v>14</v>
      </c>
      <c r="C50" s="6" t="s">
        <v>4</v>
      </c>
      <c r="D50" s="8" t="s">
        <v>5</v>
      </c>
      <c r="E50" s="7" t="s">
        <v>4</v>
      </c>
      <c r="F50" s="8" t="s">
        <v>5</v>
      </c>
      <c r="I50" s="3">
        <v>5</v>
      </c>
      <c r="J50" s="12">
        <f t="shared" si="13"/>
        <v>54</v>
      </c>
      <c r="K50" s="14">
        <f t="shared" si="13"/>
        <v>77</v>
      </c>
      <c r="L50" s="13">
        <f t="shared" si="13"/>
        <v>162</v>
      </c>
      <c r="M50" s="14">
        <f t="shared" si="13"/>
        <v>277</v>
      </c>
      <c r="O50" s="18"/>
      <c r="P50" s="18"/>
      <c r="Q50" s="18"/>
      <c r="R50" s="18"/>
    </row>
    <row r="51" spans="1:18">
      <c r="B51" s="5">
        <v>0</v>
      </c>
      <c r="C51" s="9">
        <v>2</v>
      </c>
      <c r="D51" s="11">
        <v>14</v>
      </c>
      <c r="E51" s="10">
        <v>9</v>
      </c>
      <c r="F51" s="11">
        <v>20</v>
      </c>
      <c r="I51" s="3">
        <v>6</v>
      </c>
      <c r="J51" s="12">
        <f t="shared" si="13"/>
        <v>74</v>
      </c>
      <c r="K51" s="14">
        <f t="shared" si="13"/>
        <v>78</v>
      </c>
      <c r="L51" s="13">
        <f t="shared" si="13"/>
        <v>173</v>
      </c>
      <c r="M51" s="14">
        <f t="shared" si="13"/>
        <v>275</v>
      </c>
      <c r="O51" s="18"/>
      <c r="P51" s="18"/>
      <c r="Q51" s="18"/>
      <c r="R51" s="18"/>
    </row>
    <row r="52" spans="1:18">
      <c r="B52" s="3">
        <v>1</v>
      </c>
      <c r="C52" s="12">
        <v>2</v>
      </c>
      <c r="D52" s="14">
        <v>2</v>
      </c>
      <c r="E52" s="13">
        <v>9</v>
      </c>
      <c r="F52" s="14">
        <v>8</v>
      </c>
      <c r="I52" s="4">
        <v>7</v>
      </c>
      <c r="J52" s="15">
        <f t="shared" si="13"/>
        <v>140</v>
      </c>
      <c r="K52" s="17">
        <f t="shared" si="13"/>
        <v>79</v>
      </c>
      <c r="L52" s="13">
        <f t="shared" si="13"/>
        <v>171</v>
      </c>
      <c r="M52" s="14">
        <f t="shared" si="13"/>
        <v>257</v>
      </c>
      <c r="O52" s="18"/>
      <c r="P52" s="18"/>
      <c r="Q52" s="18"/>
      <c r="R52" s="18"/>
    </row>
    <row r="53" spans="1:18">
      <c r="B53" s="3">
        <v>2</v>
      </c>
      <c r="C53" s="12">
        <v>3</v>
      </c>
      <c r="D53" s="14">
        <v>5</v>
      </c>
      <c r="E53" s="13">
        <v>5</v>
      </c>
      <c r="F53" s="14">
        <v>10</v>
      </c>
      <c r="I53" s="46" t="s">
        <v>74</v>
      </c>
      <c r="J53" s="44">
        <f t="shared" ref="J53:M53" si="14">SUM(J45:J52)</f>
        <v>549</v>
      </c>
      <c r="K53" s="44">
        <f t="shared" si="14"/>
        <v>971</v>
      </c>
      <c r="L53" s="44">
        <f t="shared" si="14"/>
        <v>1521</v>
      </c>
      <c r="M53" s="45">
        <f t="shared" si="14"/>
        <v>2321</v>
      </c>
      <c r="O53" s="18"/>
      <c r="P53" s="18"/>
      <c r="Q53" s="18"/>
      <c r="R53" s="18"/>
    </row>
    <row r="54" spans="1:18">
      <c r="B54" s="3">
        <v>3</v>
      </c>
      <c r="C54" s="12">
        <v>2</v>
      </c>
      <c r="D54" s="14">
        <v>4</v>
      </c>
      <c r="E54" s="13">
        <v>4</v>
      </c>
      <c r="F54" s="14">
        <v>12</v>
      </c>
      <c r="J54" s="42">
        <f>J53+K53</f>
        <v>1520</v>
      </c>
      <c r="L54" s="42">
        <f>L53+M53</f>
        <v>3842</v>
      </c>
      <c r="O54" s="18"/>
      <c r="P54" s="18"/>
      <c r="Q54" s="18"/>
      <c r="R54" s="18"/>
    </row>
    <row r="55" spans="1:18">
      <c r="B55" s="3">
        <v>4</v>
      </c>
      <c r="C55" s="12">
        <v>3</v>
      </c>
      <c r="D55" s="14">
        <v>4</v>
      </c>
      <c r="E55" s="13">
        <v>11</v>
      </c>
      <c r="F55" s="14">
        <v>15</v>
      </c>
      <c r="O55" s="18"/>
      <c r="P55" s="18"/>
      <c r="Q55" s="18"/>
      <c r="R55" s="18"/>
    </row>
    <row r="56" spans="1:18">
      <c r="B56" s="3">
        <v>5</v>
      </c>
      <c r="C56" s="12">
        <v>0</v>
      </c>
      <c r="D56" s="14">
        <v>2</v>
      </c>
      <c r="E56" s="13">
        <v>2</v>
      </c>
      <c r="F56" s="14">
        <v>5</v>
      </c>
      <c r="O56" s="18"/>
      <c r="P56" s="18"/>
      <c r="Q56" s="18"/>
      <c r="R56" s="18"/>
    </row>
    <row r="57" spans="1:18">
      <c r="B57" s="3">
        <v>6</v>
      </c>
      <c r="C57" s="12">
        <v>2</v>
      </c>
      <c r="D57" s="14">
        <v>2</v>
      </c>
      <c r="E57" s="13">
        <v>2</v>
      </c>
      <c r="F57" s="14">
        <v>10</v>
      </c>
      <c r="O57" s="18"/>
      <c r="P57" s="18"/>
      <c r="Q57" s="18"/>
      <c r="R57" s="18"/>
    </row>
    <row r="58" spans="1:18">
      <c r="B58" s="4">
        <v>7</v>
      </c>
      <c r="C58" s="15">
        <v>7</v>
      </c>
      <c r="D58" s="17">
        <v>4</v>
      </c>
      <c r="E58" s="16">
        <v>7</v>
      </c>
      <c r="F58" s="17">
        <v>8</v>
      </c>
      <c r="O58" s="18"/>
      <c r="P58" s="18"/>
      <c r="Q58" s="18"/>
      <c r="R58" s="18"/>
    </row>
    <row r="59" spans="1:18">
      <c r="O59" s="18"/>
      <c r="P59" s="18"/>
      <c r="Q59" s="18"/>
      <c r="R59" s="18"/>
    </row>
    <row r="60" spans="1:18">
      <c r="O60" s="18"/>
      <c r="P60" s="18"/>
      <c r="Q60" s="18"/>
      <c r="R60" s="18"/>
    </row>
    <row r="61" spans="1:18">
      <c r="C61" s="79" t="s">
        <v>6</v>
      </c>
      <c r="D61" s="81"/>
      <c r="E61" s="80" t="s">
        <v>27</v>
      </c>
      <c r="F61" s="81"/>
      <c r="O61" s="18"/>
      <c r="P61" s="18"/>
      <c r="Q61" s="18"/>
      <c r="R61" s="18"/>
    </row>
    <row r="62" spans="1:18">
      <c r="A62" s="1" t="s">
        <v>15</v>
      </c>
      <c r="C62" s="6" t="s">
        <v>4</v>
      </c>
      <c r="D62" s="8" t="s">
        <v>5</v>
      </c>
      <c r="E62" s="7" t="s">
        <v>4</v>
      </c>
      <c r="F62" s="8" t="s">
        <v>5</v>
      </c>
      <c r="O62" s="18"/>
      <c r="P62" s="18"/>
      <c r="Q62" s="18"/>
      <c r="R62" s="18"/>
    </row>
    <row r="63" spans="1:18">
      <c r="B63" s="5">
        <v>0</v>
      </c>
      <c r="C63" s="9">
        <v>1</v>
      </c>
      <c r="D63" s="11">
        <v>8</v>
      </c>
      <c r="E63" s="10">
        <v>5</v>
      </c>
      <c r="F63" s="11">
        <v>8</v>
      </c>
      <c r="O63" s="18"/>
      <c r="P63" s="18"/>
      <c r="Q63" s="18"/>
      <c r="R63" s="18"/>
    </row>
    <row r="64" spans="1:18">
      <c r="B64" s="3">
        <v>1</v>
      </c>
      <c r="C64" s="12">
        <v>2</v>
      </c>
      <c r="D64" s="14">
        <v>7</v>
      </c>
      <c r="E64" s="13">
        <v>10</v>
      </c>
      <c r="F64" s="14">
        <v>9</v>
      </c>
      <c r="O64" s="18"/>
      <c r="P64" s="18"/>
      <c r="Q64" s="18"/>
      <c r="R64" s="18"/>
    </row>
    <row r="65" spans="1:18">
      <c r="B65" s="3">
        <v>2</v>
      </c>
      <c r="C65" s="12">
        <v>1</v>
      </c>
      <c r="D65" s="14">
        <v>4</v>
      </c>
      <c r="E65" s="13">
        <v>6</v>
      </c>
      <c r="F65" s="14">
        <v>11</v>
      </c>
      <c r="O65" s="18"/>
      <c r="P65" s="18"/>
      <c r="Q65" s="18"/>
      <c r="R65" s="18"/>
    </row>
    <row r="66" spans="1:18">
      <c r="B66" s="3">
        <v>3</v>
      </c>
      <c r="C66" s="12">
        <v>1</v>
      </c>
      <c r="D66" s="14">
        <v>3</v>
      </c>
      <c r="E66" s="13">
        <v>3</v>
      </c>
      <c r="F66" s="14">
        <v>8</v>
      </c>
      <c r="O66" s="18"/>
      <c r="P66" s="18"/>
      <c r="Q66" s="18"/>
      <c r="R66" s="18"/>
    </row>
    <row r="67" spans="1:18">
      <c r="B67" s="3">
        <v>4</v>
      </c>
      <c r="C67" s="12">
        <v>2</v>
      </c>
      <c r="D67" s="14">
        <v>6</v>
      </c>
      <c r="E67" s="13">
        <v>7</v>
      </c>
      <c r="F67" s="14">
        <v>9</v>
      </c>
      <c r="O67" s="18"/>
      <c r="P67" s="18"/>
      <c r="Q67" s="18"/>
      <c r="R67" s="18"/>
    </row>
    <row r="68" spans="1:18">
      <c r="B68" s="3">
        <v>5</v>
      </c>
      <c r="C68" s="12">
        <v>3</v>
      </c>
      <c r="D68" s="14">
        <v>3</v>
      </c>
      <c r="E68" s="13">
        <v>7</v>
      </c>
      <c r="F68" s="14">
        <v>8</v>
      </c>
      <c r="O68" s="18"/>
      <c r="P68" s="18"/>
      <c r="Q68" s="18"/>
      <c r="R68" s="18"/>
    </row>
    <row r="69" spans="1:18">
      <c r="B69" s="3">
        <v>6</v>
      </c>
      <c r="C69" s="12">
        <v>2</v>
      </c>
      <c r="D69" s="14">
        <v>2</v>
      </c>
      <c r="E69" s="13">
        <v>4</v>
      </c>
      <c r="F69" s="14">
        <v>7</v>
      </c>
      <c r="O69" s="18"/>
      <c r="P69" s="18"/>
      <c r="Q69" s="18"/>
      <c r="R69" s="18"/>
    </row>
    <row r="70" spans="1:18">
      <c r="B70" s="4">
        <v>7</v>
      </c>
      <c r="C70" s="15">
        <v>8</v>
      </c>
      <c r="D70" s="17">
        <v>1</v>
      </c>
      <c r="E70" s="16">
        <v>8</v>
      </c>
      <c r="F70" s="17">
        <v>4</v>
      </c>
      <c r="O70" s="18"/>
      <c r="P70" s="18"/>
      <c r="Q70" s="18"/>
      <c r="R70" s="18"/>
    </row>
    <row r="71" spans="1:18">
      <c r="O71" s="18"/>
      <c r="P71" s="18"/>
      <c r="Q71" s="18"/>
      <c r="R71" s="18"/>
    </row>
    <row r="72" spans="1:18">
      <c r="O72" s="18"/>
      <c r="P72" s="18"/>
      <c r="Q72" s="18"/>
      <c r="R72" s="18"/>
    </row>
    <row r="73" spans="1:18">
      <c r="C73" s="79" t="s">
        <v>6</v>
      </c>
      <c r="D73" s="81"/>
      <c r="E73" s="80" t="s">
        <v>27</v>
      </c>
      <c r="F73" s="81"/>
      <c r="O73" s="18"/>
      <c r="P73" s="18"/>
      <c r="Q73" s="18"/>
      <c r="R73" s="18"/>
    </row>
    <row r="74" spans="1:18">
      <c r="A74" s="1" t="s">
        <v>41</v>
      </c>
      <c r="C74" s="6" t="s">
        <v>4</v>
      </c>
      <c r="D74" s="8" t="s">
        <v>5</v>
      </c>
      <c r="E74" s="7" t="s">
        <v>4</v>
      </c>
      <c r="F74" s="8" t="s">
        <v>5</v>
      </c>
      <c r="O74" s="18"/>
      <c r="P74" s="18"/>
      <c r="Q74" s="18"/>
      <c r="R74" s="18"/>
    </row>
    <row r="75" spans="1:18">
      <c r="B75" s="5">
        <v>0</v>
      </c>
      <c r="C75" s="9">
        <v>6</v>
      </c>
      <c r="D75" s="11">
        <v>15</v>
      </c>
      <c r="E75" s="10">
        <v>18</v>
      </c>
      <c r="F75" s="11">
        <v>20</v>
      </c>
      <c r="O75" s="18"/>
      <c r="P75" s="18"/>
      <c r="Q75" s="18"/>
      <c r="R75" s="18"/>
    </row>
    <row r="76" spans="1:18">
      <c r="B76" s="3">
        <v>1</v>
      </c>
      <c r="C76" s="12">
        <v>5</v>
      </c>
      <c r="D76" s="14">
        <v>10</v>
      </c>
      <c r="E76" s="13">
        <v>20</v>
      </c>
      <c r="F76" s="14">
        <v>17</v>
      </c>
      <c r="O76" s="18"/>
      <c r="P76" s="18"/>
      <c r="Q76" s="18"/>
      <c r="R76" s="18"/>
    </row>
    <row r="77" spans="1:18">
      <c r="B77" s="3">
        <v>2</v>
      </c>
      <c r="C77" s="12">
        <v>3</v>
      </c>
      <c r="D77" s="14">
        <v>7</v>
      </c>
      <c r="E77" s="13">
        <v>12</v>
      </c>
      <c r="F77" s="14">
        <v>16</v>
      </c>
      <c r="O77" s="18"/>
      <c r="P77" s="18"/>
      <c r="Q77" s="18"/>
      <c r="R77" s="18"/>
    </row>
    <row r="78" spans="1:18">
      <c r="B78" s="3">
        <v>3</v>
      </c>
      <c r="C78" s="12">
        <v>5</v>
      </c>
      <c r="D78" s="14">
        <v>6</v>
      </c>
      <c r="E78" s="13">
        <v>14</v>
      </c>
      <c r="F78" s="14">
        <v>20</v>
      </c>
      <c r="O78" s="18"/>
      <c r="P78" s="18"/>
      <c r="Q78" s="18"/>
      <c r="R78" s="18"/>
    </row>
    <row r="79" spans="1:18">
      <c r="B79" s="3">
        <v>4</v>
      </c>
      <c r="C79" s="12">
        <v>4</v>
      </c>
      <c r="D79" s="14">
        <v>7</v>
      </c>
      <c r="E79" s="13">
        <v>15</v>
      </c>
      <c r="F79" s="14">
        <v>19</v>
      </c>
      <c r="O79" s="18"/>
      <c r="P79" s="18"/>
      <c r="Q79" s="18"/>
      <c r="R79" s="18"/>
    </row>
    <row r="80" spans="1:18">
      <c r="B80" s="3">
        <v>5</v>
      </c>
      <c r="C80" s="12">
        <v>4</v>
      </c>
      <c r="D80" s="14">
        <v>3</v>
      </c>
      <c r="E80" s="13">
        <v>7</v>
      </c>
      <c r="F80" s="14">
        <v>11</v>
      </c>
      <c r="O80" s="18"/>
      <c r="P80" s="18"/>
      <c r="Q80" s="18"/>
      <c r="R80" s="18"/>
    </row>
    <row r="81" spans="1:18">
      <c r="B81" s="3">
        <v>6</v>
      </c>
      <c r="C81" s="12">
        <v>4</v>
      </c>
      <c r="D81" s="14">
        <v>6</v>
      </c>
      <c r="E81" s="13">
        <v>12</v>
      </c>
      <c r="F81" s="14">
        <v>15</v>
      </c>
      <c r="O81" s="18"/>
      <c r="P81" s="18"/>
      <c r="Q81" s="18"/>
      <c r="R81" s="18"/>
    </row>
    <row r="82" spans="1:18">
      <c r="B82" s="4">
        <v>7</v>
      </c>
      <c r="C82" s="15">
        <v>16</v>
      </c>
      <c r="D82" s="17">
        <v>7</v>
      </c>
      <c r="E82" s="16">
        <v>18</v>
      </c>
      <c r="F82" s="17">
        <v>20</v>
      </c>
      <c r="O82" s="18"/>
      <c r="P82" s="18"/>
      <c r="Q82" s="18"/>
      <c r="R82" s="18"/>
    </row>
    <row r="83" spans="1:18">
      <c r="O83" s="18"/>
      <c r="P83" s="18"/>
      <c r="Q83" s="18"/>
      <c r="R83" s="18"/>
    </row>
    <row r="84" spans="1:18">
      <c r="O84" s="18"/>
      <c r="P84" s="18"/>
      <c r="Q84" s="18"/>
      <c r="R84" s="18"/>
    </row>
    <row r="85" spans="1:18">
      <c r="C85" s="79" t="s">
        <v>6</v>
      </c>
      <c r="D85" s="81"/>
      <c r="E85" s="80" t="s">
        <v>27</v>
      </c>
      <c r="F85" s="81"/>
      <c r="O85" s="18"/>
      <c r="P85" s="18"/>
      <c r="Q85" s="18"/>
      <c r="R85" s="18"/>
    </row>
    <row r="86" spans="1:18">
      <c r="A86" s="1" t="s">
        <v>39</v>
      </c>
      <c r="C86" s="6" t="s">
        <v>4</v>
      </c>
      <c r="D86" s="8" t="s">
        <v>5</v>
      </c>
      <c r="E86" s="7" t="s">
        <v>4</v>
      </c>
      <c r="F86" s="8" t="s">
        <v>5</v>
      </c>
      <c r="O86" s="18"/>
      <c r="P86" s="18"/>
      <c r="Q86" s="18"/>
      <c r="R86" s="18"/>
    </row>
    <row r="87" spans="1:18">
      <c r="B87" s="5">
        <v>0</v>
      </c>
      <c r="C87" s="9">
        <v>0</v>
      </c>
      <c r="D87" s="11">
        <v>5</v>
      </c>
      <c r="E87" s="10">
        <v>4</v>
      </c>
      <c r="F87" s="11">
        <v>7</v>
      </c>
    </row>
    <row r="88" spans="1:18">
      <c r="B88" s="3">
        <v>1</v>
      </c>
      <c r="C88" s="12">
        <v>1</v>
      </c>
      <c r="D88" s="14">
        <v>5</v>
      </c>
      <c r="E88" s="13">
        <v>6</v>
      </c>
      <c r="F88" s="14">
        <v>8</v>
      </c>
    </row>
    <row r="89" spans="1:18">
      <c r="B89" s="3">
        <v>2</v>
      </c>
      <c r="C89" s="12">
        <v>0</v>
      </c>
      <c r="D89" s="14">
        <v>4</v>
      </c>
      <c r="E89" s="13">
        <v>2</v>
      </c>
      <c r="F89" s="14">
        <v>13</v>
      </c>
    </row>
    <row r="90" spans="1:18">
      <c r="B90" s="3">
        <v>3</v>
      </c>
      <c r="C90" s="12">
        <v>0</v>
      </c>
      <c r="D90" s="14">
        <v>2</v>
      </c>
      <c r="E90" s="13">
        <v>4</v>
      </c>
      <c r="F90" s="14">
        <v>7</v>
      </c>
    </row>
    <row r="91" spans="1:18">
      <c r="B91" s="3">
        <v>4</v>
      </c>
      <c r="C91" s="12">
        <v>1</v>
      </c>
      <c r="D91" s="14">
        <v>3</v>
      </c>
      <c r="E91" s="13">
        <v>3</v>
      </c>
      <c r="F91" s="14">
        <v>8</v>
      </c>
    </row>
    <row r="92" spans="1:18">
      <c r="B92" s="3">
        <v>5</v>
      </c>
      <c r="C92" s="12">
        <v>1</v>
      </c>
      <c r="D92" s="14">
        <v>4</v>
      </c>
      <c r="E92" s="13">
        <v>3</v>
      </c>
      <c r="F92" s="14">
        <v>9</v>
      </c>
    </row>
    <row r="93" spans="1:18">
      <c r="B93" s="3">
        <v>6</v>
      </c>
      <c r="C93" s="12">
        <v>3</v>
      </c>
      <c r="D93" s="14">
        <v>4</v>
      </c>
      <c r="E93" s="13">
        <v>4</v>
      </c>
      <c r="F93" s="14">
        <v>8</v>
      </c>
    </row>
    <row r="94" spans="1:18">
      <c r="B94" s="4">
        <v>7</v>
      </c>
      <c r="C94" s="15">
        <v>3</v>
      </c>
      <c r="D94" s="17">
        <v>1</v>
      </c>
      <c r="E94" s="16">
        <v>3</v>
      </c>
      <c r="F94" s="17">
        <v>6</v>
      </c>
    </row>
    <row r="97" spans="1:6">
      <c r="C97" s="79" t="s">
        <v>6</v>
      </c>
      <c r="D97" s="81"/>
      <c r="E97" s="80" t="s">
        <v>27</v>
      </c>
      <c r="F97" s="81"/>
    </row>
    <row r="98" spans="1:6">
      <c r="A98" s="1" t="s">
        <v>37</v>
      </c>
      <c r="C98" s="6" t="s">
        <v>4</v>
      </c>
      <c r="D98" s="8" t="s">
        <v>5</v>
      </c>
      <c r="E98" s="7" t="s">
        <v>4</v>
      </c>
      <c r="F98" s="8" t="s">
        <v>5</v>
      </c>
    </row>
    <row r="99" spans="1:6">
      <c r="B99" s="5">
        <v>0</v>
      </c>
      <c r="C99" s="9">
        <v>0</v>
      </c>
      <c r="D99" s="11">
        <v>5</v>
      </c>
      <c r="E99" s="10">
        <v>5</v>
      </c>
      <c r="F99" s="11">
        <v>7</v>
      </c>
    </row>
    <row r="100" spans="1:6">
      <c r="B100" s="3">
        <v>1</v>
      </c>
      <c r="C100" s="12">
        <v>1</v>
      </c>
      <c r="D100" s="14">
        <v>1</v>
      </c>
      <c r="E100" s="13">
        <v>6</v>
      </c>
      <c r="F100" s="14">
        <v>4</v>
      </c>
    </row>
    <row r="101" spans="1:6">
      <c r="B101" s="3">
        <v>2</v>
      </c>
      <c r="C101" s="12">
        <v>0</v>
      </c>
      <c r="D101" s="14">
        <v>3</v>
      </c>
      <c r="E101" s="13">
        <v>2</v>
      </c>
      <c r="F101" s="14">
        <v>14</v>
      </c>
    </row>
    <row r="102" spans="1:6">
      <c r="B102" s="3">
        <v>3</v>
      </c>
      <c r="C102" s="12">
        <v>1</v>
      </c>
      <c r="D102" s="14">
        <v>2</v>
      </c>
      <c r="E102" s="13">
        <v>8</v>
      </c>
      <c r="F102" s="14">
        <v>8</v>
      </c>
    </row>
    <row r="103" spans="1:6">
      <c r="B103" s="3">
        <v>4</v>
      </c>
      <c r="C103" s="12">
        <v>3</v>
      </c>
      <c r="D103" s="14">
        <v>1</v>
      </c>
      <c r="E103" s="13">
        <v>4</v>
      </c>
      <c r="F103" s="14">
        <v>10</v>
      </c>
    </row>
    <row r="104" spans="1:6">
      <c r="B104" s="3">
        <v>5</v>
      </c>
      <c r="C104" s="12">
        <v>1</v>
      </c>
      <c r="D104" s="14">
        <v>0</v>
      </c>
      <c r="E104" s="13">
        <v>2</v>
      </c>
      <c r="F104" s="14">
        <v>4</v>
      </c>
    </row>
    <row r="105" spans="1:6">
      <c r="B105" s="3">
        <v>6</v>
      </c>
      <c r="C105" s="12">
        <v>1</v>
      </c>
      <c r="D105" s="14">
        <v>0</v>
      </c>
      <c r="E105" s="13">
        <v>3</v>
      </c>
      <c r="F105" s="14">
        <v>3</v>
      </c>
    </row>
    <row r="106" spans="1:6">
      <c r="B106" s="4">
        <v>7</v>
      </c>
      <c r="C106" s="15">
        <v>5</v>
      </c>
      <c r="D106" s="17">
        <v>2</v>
      </c>
      <c r="E106" s="16">
        <v>5</v>
      </c>
      <c r="F106" s="17">
        <v>7</v>
      </c>
    </row>
    <row r="109" spans="1:6">
      <c r="C109" s="79" t="s">
        <v>6</v>
      </c>
      <c r="D109" s="81"/>
      <c r="E109" s="80" t="s">
        <v>27</v>
      </c>
      <c r="F109" s="81"/>
    </row>
    <row r="110" spans="1:6">
      <c r="A110" s="1" t="s">
        <v>45</v>
      </c>
      <c r="C110" s="6" t="s">
        <v>4</v>
      </c>
      <c r="D110" s="8" t="s">
        <v>5</v>
      </c>
      <c r="E110" s="7" t="s">
        <v>4</v>
      </c>
      <c r="F110" s="8" t="s">
        <v>5</v>
      </c>
    </row>
    <row r="111" spans="1:6">
      <c r="B111" s="5">
        <v>0</v>
      </c>
      <c r="C111" s="9">
        <v>3</v>
      </c>
      <c r="D111" s="11">
        <v>21</v>
      </c>
      <c r="E111" s="10">
        <v>13</v>
      </c>
      <c r="F111" s="11">
        <v>25</v>
      </c>
    </row>
    <row r="112" spans="1:6">
      <c r="B112" s="3">
        <v>1</v>
      </c>
      <c r="C112" s="12">
        <v>5</v>
      </c>
      <c r="D112" s="14">
        <v>4</v>
      </c>
      <c r="E112" s="13">
        <v>13</v>
      </c>
      <c r="F112" s="14">
        <v>10</v>
      </c>
    </row>
    <row r="113" spans="1:6">
      <c r="B113" s="3">
        <v>2</v>
      </c>
      <c r="C113" s="12">
        <v>6</v>
      </c>
      <c r="D113" s="14">
        <v>5</v>
      </c>
      <c r="E113" s="13">
        <v>10</v>
      </c>
      <c r="F113" s="14">
        <v>14</v>
      </c>
    </row>
    <row r="114" spans="1:6">
      <c r="B114" s="3">
        <v>3</v>
      </c>
      <c r="C114" s="12">
        <v>2</v>
      </c>
      <c r="D114" s="14">
        <v>7</v>
      </c>
      <c r="E114" s="13">
        <v>6</v>
      </c>
      <c r="F114" s="14">
        <v>15</v>
      </c>
    </row>
    <row r="115" spans="1:6">
      <c r="B115" s="3">
        <v>4</v>
      </c>
      <c r="C115" s="12">
        <v>2</v>
      </c>
      <c r="D115" s="14">
        <v>1</v>
      </c>
      <c r="E115" s="13">
        <v>9</v>
      </c>
      <c r="F115" s="14">
        <v>12</v>
      </c>
    </row>
    <row r="116" spans="1:6">
      <c r="B116" s="3">
        <v>5</v>
      </c>
      <c r="C116" s="12">
        <v>5</v>
      </c>
      <c r="D116" s="14">
        <v>4</v>
      </c>
      <c r="E116" s="13">
        <v>10</v>
      </c>
      <c r="F116" s="14">
        <v>14</v>
      </c>
    </row>
    <row r="117" spans="1:6">
      <c r="B117" s="3">
        <v>6</v>
      </c>
      <c r="C117" s="12">
        <v>8</v>
      </c>
      <c r="D117" s="14">
        <v>5</v>
      </c>
      <c r="E117" s="13">
        <v>13</v>
      </c>
      <c r="F117" s="14">
        <v>14</v>
      </c>
    </row>
    <row r="118" spans="1:6">
      <c r="B118" s="4">
        <v>7</v>
      </c>
      <c r="C118" s="15">
        <v>6</v>
      </c>
      <c r="D118" s="17">
        <v>2</v>
      </c>
      <c r="E118" s="16">
        <v>10</v>
      </c>
      <c r="F118" s="17">
        <v>9</v>
      </c>
    </row>
    <row r="121" spans="1:6">
      <c r="C121" s="79" t="s">
        <v>6</v>
      </c>
      <c r="D121" s="81"/>
      <c r="E121" s="80" t="s">
        <v>27</v>
      </c>
      <c r="F121" s="81"/>
    </row>
    <row r="122" spans="1:6">
      <c r="A122" s="1" t="s">
        <v>44</v>
      </c>
      <c r="C122" s="6" t="s">
        <v>4</v>
      </c>
      <c r="D122" s="8" t="s">
        <v>5</v>
      </c>
      <c r="E122" s="7" t="s">
        <v>4</v>
      </c>
      <c r="F122" s="8" t="s">
        <v>5</v>
      </c>
    </row>
    <row r="123" spans="1:6">
      <c r="B123" s="5">
        <v>0</v>
      </c>
      <c r="C123" s="9">
        <v>0</v>
      </c>
      <c r="D123" s="11">
        <v>8</v>
      </c>
      <c r="E123" s="10">
        <v>7</v>
      </c>
      <c r="F123" s="11">
        <v>10</v>
      </c>
    </row>
    <row r="124" spans="1:6">
      <c r="B124" s="3">
        <v>1</v>
      </c>
      <c r="C124" s="12">
        <v>1</v>
      </c>
      <c r="D124" s="14">
        <v>2</v>
      </c>
      <c r="E124" s="13">
        <v>5</v>
      </c>
      <c r="F124" s="14">
        <v>6</v>
      </c>
    </row>
    <row r="125" spans="1:6">
      <c r="B125" s="3">
        <v>2</v>
      </c>
      <c r="C125" s="12">
        <v>1</v>
      </c>
      <c r="D125" s="14">
        <v>3</v>
      </c>
      <c r="E125" s="13">
        <v>4</v>
      </c>
      <c r="F125" s="14">
        <v>12</v>
      </c>
    </row>
    <row r="126" spans="1:6">
      <c r="B126" s="3">
        <v>3</v>
      </c>
      <c r="C126" s="12">
        <v>2</v>
      </c>
      <c r="D126" s="14">
        <v>1</v>
      </c>
      <c r="E126" s="13">
        <v>7</v>
      </c>
      <c r="F126" s="14">
        <v>8</v>
      </c>
    </row>
    <row r="127" spans="1:6">
      <c r="B127" s="3">
        <v>4</v>
      </c>
      <c r="C127" s="12">
        <v>1</v>
      </c>
      <c r="D127" s="14">
        <v>2</v>
      </c>
      <c r="E127" s="13">
        <v>8</v>
      </c>
      <c r="F127" s="14">
        <v>11</v>
      </c>
    </row>
    <row r="128" spans="1:6">
      <c r="B128" s="3">
        <v>5</v>
      </c>
      <c r="C128" s="12">
        <v>2</v>
      </c>
      <c r="D128" s="14">
        <v>2</v>
      </c>
      <c r="E128" s="13">
        <v>5</v>
      </c>
      <c r="F128" s="14">
        <v>9</v>
      </c>
    </row>
    <row r="129" spans="1:6">
      <c r="B129" s="3">
        <v>6</v>
      </c>
      <c r="C129" s="12">
        <v>1</v>
      </c>
      <c r="D129" s="14">
        <v>1</v>
      </c>
      <c r="E129" s="13">
        <v>5</v>
      </c>
      <c r="F129" s="14">
        <v>8</v>
      </c>
    </row>
    <row r="130" spans="1:6">
      <c r="B130" s="4">
        <v>7</v>
      </c>
      <c r="C130" s="15">
        <v>5</v>
      </c>
      <c r="D130" s="17">
        <v>2</v>
      </c>
      <c r="E130" s="16">
        <v>7</v>
      </c>
      <c r="F130" s="17">
        <v>7</v>
      </c>
    </row>
    <row r="133" spans="1:6">
      <c r="C133" s="79" t="s">
        <v>6</v>
      </c>
      <c r="D133" s="81"/>
      <c r="E133" s="80" t="s">
        <v>27</v>
      </c>
      <c r="F133" s="81"/>
    </row>
    <row r="134" spans="1:6">
      <c r="A134" s="1" t="s">
        <v>58</v>
      </c>
      <c r="C134" s="6" t="s">
        <v>4</v>
      </c>
      <c r="D134" s="8" t="s">
        <v>5</v>
      </c>
      <c r="E134" s="7" t="s">
        <v>4</v>
      </c>
      <c r="F134" s="8" t="s">
        <v>5</v>
      </c>
    </row>
    <row r="135" spans="1:6">
      <c r="B135" s="5">
        <v>0</v>
      </c>
      <c r="C135" s="9">
        <v>0</v>
      </c>
      <c r="D135" s="11">
        <v>8</v>
      </c>
      <c r="E135" s="10">
        <v>3</v>
      </c>
      <c r="F135" s="11">
        <v>11</v>
      </c>
    </row>
    <row r="136" spans="1:6">
      <c r="B136" s="3">
        <v>1</v>
      </c>
      <c r="C136" s="12">
        <v>2</v>
      </c>
      <c r="D136" s="14">
        <v>3</v>
      </c>
      <c r="E136" s="13">
        <v>4</v>
      </c>
      <c r="F136" s="14">
        <v>5</v>
      </c>
    </row>
    <row r="137" spans="1:6">
      <c r="B137" s="3">
        <v>2</v>
      </c>
      <c r="C137" s="12">
        <v>1</v>
      </c>
      <c r="D137" s="14">
        <v>8</v>
      </c>
      <c r="E137" s="13">
        <v>5</v>
      </c>
      <c r="F137" s="14">
        <v>11</v>
      </c>
    </row>
    <row r="138" spans="1:6">
      <c r="B138" s="3">
        <v>3</v>
      </c>
      <c r="C138" s="12">
        <v>1</v>
      </c>
      <c r="D138" s="14">
        <v>0</v>
      </c>
      <c r="E138" s="13">
        <v>3</v>
      </c>
      <c r="F138" s="14">
        <v>4</v>
      </c>
    </row>
    <row r="139" spans="1:6">
      <c r="B139" s="3">
        <v>4</v>
      </c>
      <c r="C139" s="12">
        <v>1</v>
      </c>
      <c r="D139" s="14">
        <v>5</v>
      </c>
      <c r="E139" s="13">
        <v>6</v>
      </c>
      <c r="F139" s="14">
        <v>13</v>
      </c>
    </row>
    <row r="140" spans="1:6">
      <c r="B140" s="3">
        <v>5</v>
      </c>
      <c r="C140" s="12">
        <v>2</v>
      </c>
      <c r="D140" s="14">
        <v>3</v>
      </c>
      <c r="E140" s="13">
        <v>4</v>
      </c>
      <c r="F140" s="14">
        <v>10</v>
      </c>
    </row>
    <row r="141" spans="1:6">
      <c r="B141" s="3">
        <v>6</v>
      </c>
      <c r="C141" s="12">
        <v>2</v>
      </c>
      <c r="D141" s="14">
        <v>4</v>
      </c>
      <c r="E141" s="13">
        <v>6</v>
      </c>
      <c r="F141" s="14">
        <v>6</v>
      </c>
    </row>
    <row r="142" spans="1:6">
      <c r="B142" s="4">
        <v>7</v>
      </c>
      <c r="C142" s="15">
        <v>2</v>
      </c>
      <c r="D142" s="17">
        <v>3</v>
      </c>
      <c r="E142" s="16">
        <v>4</v>
      </c>
      <c r="F142" s="17">
        <v>6</v>
      </c>
    </row>
    <row r="145" spans="1:6">
      <c r="C145" s="79" t="s">
        <v>6</v>
      </c>
      <c r="D145" s="81"/>
      <c r="E145" s="80" t="s">
        <v>27</v>
      </c>
      <c r="F145" s="81"/>
    </row>
    <row r="146" spans="1:6">
      <c r="A146" s="1" t="s">
        <v>48</v>
      </c>
      <c r="C146" s="6" t="s">
        <v>4</v>
      </c>
      <c r="D146" s="8" t="s">
        <v>5</v>
      </c>
      <c r="E146" s="7" t="s">
        <v>4</v>
      </c>
      <c r="F146" s="8" t="s">
        <v>5</v>
      </c>
    </row>
    <row r="147" spans="1:6">
      <c r="B147" s="5">
        <v>0</v>
      </c>
      <c r="C147" s="9">
        <v>3</v>
      </c>
      <c r="D147" s="11">
        <v>20</v>
      </c>
      <c r="E147" s="10">
        <v>16</v>
      </c>
      <c r="F147" s="11">
        <v>32</v>
      </c>
    </row>
    <row r="148" spans="1:6">
      <c r="B148" s="3">
        <v>1</v>
      </c>
      <c r="C148" s="12">
        <v>4</v>
      </c>
      <c r="D148" s="14">
        <v>10</v>
      </c>
      <c r="E148" s="13">
        <v>12</v>
      </c>
      <c r="F148" s="14">
        <v>28</v>
      </c>
    </row>
    <row r="149" spans="1:6">
      <c r="B149" s="3">
        <v>2</v>
      </c>
      <c r="C149" s="12">
        <v>5</v>
      </c>
      <c r="D149" s="14">
        <v>9</v>
      </c>
      <c r="E149" s="13">
        <v>13</v>
      </c>
      <c r="F149" s="14">
        <v>28</v>
      </c>
    </row>
    <row r="150" spans="1:6">
      <c r="B150" s="3">
        <v>3</v>
      </c>
      <c r="C150" s="12">
        <v>4</v>
      </c>
      <c r="D150" s="14">
        <v>6</v>
      </c>
      <c r="E150" s="13">
        <v>11</v>
      </c>
      <c r="F150" s="14">
        <v>17</v>
      </c>
    </row>
    <row r="151" spans="1:6">
      <c r="B151" s="3">
        <v>4</v>
      </c>
      <c r="C151" s="12">
        <v>2</v>
      </c>
      <c r="D151" s="14">
        <v>8</v>
      </c>
      <c r="E151" s="13">
        <v>10</v>
      </c>
      <c r="F151" s="14">
        <v>26</v>
      </c>
    </row>
    <row r="152" spans="1:6">
      <c r="B152" s="3">
        <v>5</v>
      </c>
      <c r="C152" s="12">
        <v>6</v>
      </c>
      <c r="D152" s="14">
        <v>7</v>
      </c>
      <c r="E152" s="13">
        <v>12</v>
      </c>
      <c r="F152" s="14">
        <v>18</v>
      </c>
    </row>
    <row r="153" spans="1:6">
      <c r="B153" s="3">
        <v>6</v>
      </c>
      <c r="C153" s="12">
        <v>10</v>
      </c>
      <c r="D153" s="14">
        <v>7</v>
      </c>
      <c r="E153" s="13">
        <v>16</v>
      </c>
      <c r="F153" s="14">
        <v>27</v>
      </c>
    </row>
    <row r="154" spans="1:6">
      <c r="B154" s="4">
        <v>7</v>
      </c>
      <c r="C154" s="15">
        <v>8</v>
      </c>
      <c r="D154" s="17">
        <v>3</v>
      </c>
      <c r="E154" s="16">
        <v>10</v>
      </c>
      <c r="F154" s="17">
        <v>20</v>
      </c>
    </row>
    <row r="157" spans="1:6">
      <c r="C157" s="79" t="s">
        <v>6</v>
      </c>
      <c r="D157" s="81"/>
      <c r="E157" s="80" t="s">
        <v>27</v>
      </c>
      <c r="F157" s="81"/>
    </row>
    <row r="158" spans="1:6">
      <c r="A158" s="1" t="s">
        <v>47</v>
      </c>
      <c r="C158" s="6" t="s">
        <v>4</v>
      </c>
      <c r="D158" s="8" t="s">
        <v>5</v>
      </c>
      <c r="E158" s="7" t="s">
        <v>4</v>
      </c>
      <c r="F158" s="8" t="s">
        <v>5</v>
      </c>
    </row>
    <row r="159" spans="1:6">
      <c r="B159" s="5">
        <v>0</v>
      </c>
      <c r="C159" s="9">
        <v>1</v>
      </c>
      <c r="D159" s="11">
        <v>4</v>
      </c>
      <c r="E159" s="10">
        <v>5</v>
      </c>
      <c r="F159" s="11">
        <v>6</v>
      </c>
    </row>
    <row r="160" spans="1:6">
      <c r="B160" s="3">
        <v>1</v>
      </c>
      <c r="C160" s="12">
        <v>2</v>
      </c>
      <c r="D160" s="14">
        <v>1</v>
      </c>
      <c r="E160" s="13">
        <v>8</v>
      </c>
      <c r="F160" s="14">
        <v>5</v>
      </c>
    </row>
    <row r="161" spans="1:6">
      <c r="B161" s="3">
        <v>2</v>
      </c>
      <c r="C161" s="12">
        <v>1</v>
      </c>
      <c r="D161" s="14">
        <v>1</v>
      </c>
      <c r="E161" s="13">
        <v>1</v>
      </c>
      <c r="F161" s="14">
        <v>4</v>
      </c>
    </row>
    <row r="162" spans="1:6">
      <c r="B162" s="3">
        <v>3</v>
      </c>
      <c r="C162" s="12">
        <v>3</v>
      </c>
      <c r="D162" s="14">
        <v>7</v>
      </c>
      <c r="E162" s="13">
        <v>10</v>
      </c>
      <c r="F162" s="14">
        <v>12</v>
      </c>
    </row>
    <row r="163" spans="1:6">
      <c r="B163" s="3">
        <v>4</v>
      </c>
      <c r="C163" s="12">
        <v>1</v>
      </c>
      <c r="D163" s="14">
        <v>6</v>
      </c>
      <c r="E163" s="13">
        <v>3</v>
      </c>
      <c r="F163" s="14">
        <v>10</v>
      </c>
    </row>
    <row r="164" spans="1:6">
      <c r="B164" s="3">
        <v>5</v>
      </c>
      <c r="C164" s="12">
        <v>1</v>
      </c>
      <c r="D164" s="14">
        <v>3</v>
      </c>
      <c r="E164" s="13">
        <v>4</v>
      </c>
      <c r="F164" s="14">
        <v>11</v>
      </c>
    </row>
    <row r="165" spans="1:6">
      <c r="B165" s="3">
        <v>6</v>
      </c>
      <c r="C165" s="12">
        <v>0</v>
      </c>
      <c r="D165" s="14">
        <v>4</v>
      </c>
      <c r="E165" s="13">
        <v>3</v>
      </c>
      <c r="F165" s="14">
        <v>13</v>
      </c>
    </row>
    <row r="166" spans="1:6">
      <c r="B166" s="4">
        <v>7</v>
      </c>
      <c r="C166" s="15">
        <v>3</v>
      </c>
      <c r="D166" s="17">
        <v>2</v>
      </c>
      <c r="E166" s="16">
        <v>5</v>
      </c>
      <c r="F166" s="17">
        <v>10</v>
      </c>
    </row>
    <row r="169" spans="1:6">
      <c r="C169" s="79" t="s">
        <v>6</v>
      </c>
      <c r="D169" s="81"/>
      <c r="E169" s="80" t="s">
        <v>27</v>
      </c>
      <c r="F169" s="81"/>
    </row>
    <row r="170" spans="1:6">
      <c r="A170" s="1" t="s">
        <v>46</v>
      </c>
      <c r="C170" s="6" t="s">
        <v>4</v>
      </c>
      <c r="D170" s="8" t="s">
        <v>5</v>
      </c>
      <c r="E170" s="7" t="s">
        <v>4</v>
      </c>
      <c r="F170" s="8" t="s">
        <v>5</v>
      </c>
    </row>
    <row r="171" spans="1:6">
      <c r="B171" s="5">
        <v>0</v>
      </c>
      <c r="C171" s="9">
        <v>4</v>
      </c>
      <c r="D171" s="11">
        <v>11</v>
      </c>
      <c r="E171" s="10">
        <v>7</v>
      </c>
      <c r="F171" s="11">
        <v>11</v>
      </c>
    </row>
    <row r="172" spans="1:6">
      <c r="B172" s="3">
        <v>1</v>
      </c>
      <c r="C172" s="12">
        <v>2</v>
      </c>
      <c r="D172" s="14">
        <v>8</v>
      </c>
      <c r="E172" s="13">
        <v>6</v>
      </c>
      <c r="F172" s="14">
        <v>9</v>
      </c>
    </row>
    <row r="173" spans="1:6">
      <c r="B173" s="3">
        <v>2</v>
      </c>
      <c r="C173" s="12">
        <v>1</v>
      </c>
      <c r="D173" s="14">
        <v>9</v>
      </c>
      <c r="E173" s="13">
        <v>6</v>
      </c>
      <c r="F173" s="14">
        <v>10</v>
      </c>
    </row>
    <row r="174" spans="1:6">
      <c r="B174" s="3">
        <v>3</v>
      </c>
      <c r="C174" s="12">
        <v>3</v>
      </c>
      <c r="D174" s="14">
        <v>3</v>
      </c>
      <c r="E174" s="13">
        <v>8</v>
      </c>
      <c r="F174" s="14">
        <v>4</v>
      </c>
    </row>
    <row r="175" spans="1:6">
      <c r="B175" s="3">
        <v>4</v>
      </c>
      <c r="C175" s="12">
        <v>3</v>
      </c>
      <c r="D175" s="14">
        <v>5</v>
      </c>
      <c r="E175" s="13">
        <v>10</v>
      </c>
      <c r="F175" s="14">
        <v>13</v>
      </c>
    </row>
    <row r="176" spans="1:6">
      <c r="B176" s="3">
        <v>5</v>
      </c>
      <c r="C176" s="12">
        <v>1</v>
      </c>
      <c r="D176" s="14">
        <v>2</v>
      </c>
      <c r="E176" s="13">
        <v>7</v>
      </c>
      <c r="F176" s="14">
        <v>6</v>
      </c>
    </row>
    <row r="177" spans="1:6">
      <c r="B177" s="3">
        <v>6</v>
      </c>
      <c r="C177" s="12">
        <v>6</v>
      </c>
      <c r="D177" s="14">
        <v>2</v>
      </c>
      <c r="E177" s="13">
        <v>10</v>
      </c>
      <c r="F177" s="14">
        <v>9</v>
      </c>
    </row>
    <row r="178" spans="1:6">
      <c r="B178" s="4">
        <v>7</v>
      </c>
      <c r="C178" s="15">
        <v>3</v>
      </c>
      <c r="D178" s="17">
        <v>0</v>
      </c>
      <c r="E178" s="16">
        <v>3</v>
      </c>
      <c r="F178" s="17">
        <v>8</v>
      </c>
    </row>
    <row r="181" spans="1:6">
      <c r="C181" s="79" t="s">
        <v>6</v>
      </c>
      <c r="D181" s="81"/>
      <c r="E181" s="80" t="s">
        <v>27</v>
      </c>
      <c r="F181" s="81"/>
    </row>
    <row r="182" spans="1:6">
      <c r="A182" s="1" t="s">
        <v>59</v>
      </c>
      <c r="C182" s="6" t="s">
        <v>4</v>
      </c>
      <c r="D182" s="8" t="s">
        <v>5</v>
      </c>
      <c r="E182" s="7" t="s">
        <v>4</v>
      </c>
      <c r="F182" s="8" t="s">
        <v>5</v>
      </c>
    </row>
    <row r="183" spans="1:6">
      <c r="B183" s="5">
        <v>0</v>
      </c>
      <c r="C183" s="9">
        <v>4</v>
      </c>
      <c r="D183" s="11">
        <v>10</v>
      </c>
      <c r="E183" s="10">
        <v>18</v>
      </c>
      <c r="F183" s="11">
        <v>16</v>
      </c>
    </row>
    <row r="184" spans="1:6">
      <c r="B184" s="3">
        <v>1</v>
      </c>
      <c r="C184" s="12">
        <v>4</v>
      </c>
      <c r="D184" s="14">
        <v>11</v>
      </c>
      <c r="E184" s="13">
        <v>11</v>
      </c>
      <c r="F184" s="14">
        <v>28</v>
      </c>
    </row>
    <row r="185" spans="1:6">
      <c r="B185" s="3">
        <v>2</v>
      </c>
      <c r="C185" s="12">
        <v>3</v>
      </c>
      <c r="D185" s="14">
        <v>6</v>
      </c>
      <c r="E185" s="13">
        <v>11</v>
      </c>
      <c r="F185" s="14">
        <v>16</v>
      </c>
    </row>
    <row r="186" spans="1:6">
      <c r="B186" s="3">
        <v>3</v>
      </c>
      <c r="C186" s="12">
        <v>1</v>
      </c>
      <c r="D186" s="14">
        <v>2</v>
      </c>
      <c r="E186" s="13">
        <v>11</v>
      </c>
      <c r="F186" s="14">
        <v>17</v>
      </c>
    </row>
    <row r="187" spans="1:6">
      <c r="B187" s="3">
        <v>4</v>
      </c>
      <c r="C187" s="12">
        <v>1</v>
      </c>
      <c r="D187" s="14">
        <v>4</v>
      </c>
      <c r="E187" s="13">
        <v>10</v>
      </c>
      <c r="F187" s="14">
        <v>14</v>
      </c>
    </row>
    <row r="188" spans="1:6">
      <c r="B188" s="3">
        <v>5</v>
      </c>
      <c r="C188" s="12">
        <v>4</v>
      </c>
      <c r="D188" s="14">
        <v>2</v>
      </c>
      <c r="E188" s="13">
        <v>14</v>
      </c>
      <c r="F188" s="14">
        <v>21</v>
      </c>
    </row>
    <row r="189" spans="1:6">
      <c r="B189" s="3">
        <v>6</v>
      </c>
      <c r="C189" s="12">
        <v>3</v>
      </c>
      <c r="D189" s="14">
        <v>4</v>
      </c>
      <c r="E189" s="13">
        <v>8</v>
      </c>
      <c r="F189" s="14">
        <v>22</v>
      </c>
    </row>
    <row r="190" spans="1:6">
      <c r="B190" s="4">
        <v>7</v>
      </c>
      <c r="C190" s="15">
        <v>8</v>
      </c>
      <c r="D190" s="17">
        <v>5</v>
      </c>
      <c r="E190" s="16">
        <v>11</v>
      </c>
      <c r="F190" s="17">
        <v>19</v>
      </c>
    </row>
    <row r="193" spans="1:6">
      <c r="C193" s="79" t="s">
        <v>6</v>
      </c>
      <c r="D193" s="81"/>
      <c r="E193" s="80" t="s">
        <v>27</v>
      </c>
      <c r="F193" s="81"/>
    </row>
    <row r="194" spans="1:6">
      <c r="A194" s="1" t="s">
        <v>60</v>
      </c>
      <c r="C194" s="6" t="s">
        <v>4</v>
      </c>
      <c r="D194" s="8" t="s">
        <v>5</v>
      </c>
      <c r="E194" s="7" t="s">
        <v>4</v>
      </c>
      <c r="F194" s="8" t="s">
        <v>5</v>
      </c>
    </row>
    <row r="195" spans="1:6">
      <c r="B195" s="5">
        <v>0</v>
      </c>
      <c r="C195" s="9">
        <v>0</v>
      </c>
      <c r="D195" s="11">
        <v>15</v>
      </c>
      <c r="E195" s="10">
        <v>6</v>
      </c>
      <c r="F195" s="11">
        <v>18</v>
      </c>
    </row>
    <row r="196" spans="1:6">
      <c r="B196" s="3">
        <v>1</v>
      </c>
      <c r="C196" s="12">
        <v>1</v>
      </c>
      <c r="D196" s="14">
        <v>7</v>
      </c>
      <c r="E196" s="13">
        <v>5</v>
      </c>
      <c r="F196" s="14">
        <v>12</v>
      </c>
    </row>
    <row r="197" spans="1:6">
      <c r="B197" s="3">
        <v>2</v>
      </c>
      <c r="C197" s="12">
        <v>1</v>
      </c>
      <c r="D197" s="14">
        <v>3</v>
      </c>
      <c r="E197" s="13">
        <v>6</v>
      </c>
      <c r="F197" s="14">
        <v>6</v>
      </c>
    </row>
    <row r="198" spans="1:6">
      <c r="B198" s="3">
        <v>3</v>
      </c>
      <c r="C198" s="12">
        <v>2</v>
      </c>
      <c r="D198" s="14">
        <v>6</v>
      </c>
      <c r="E198" s="13">
        <v>9</v>
      </c>
      <c r="F198" s="14">
        <v>16</v>
      </c>
    </row>
    <row r="199" spans="1:6">
      <c r="B199" s="3">
        <v>4</v>
      </c>
      <c r="C199" s="12">
        <v>3</v>
      </c>
      <c r="D199" s="14">
        <v>3</v>
      </c>
      <c r="E199" s="13">
        <v>10</v>
      </c>
      <c r="F199" s="14">
        <v>14</v>
      </c>
    </row>
    <row r="200" spans="1:6">
      <c r="B200" s="3">
        <v>5</v>
      </c>
      <c r="C200" s="12">
        <v>2</v>
      </c>
      <c r="D200" s="14">
        <v>4</v>
      </c>
      <c r="E200" s="13">
        <v>7</v>
      </c>
      <c r="F200" s="14">
        <v>15</v>
      </c>
    </row>
    <row r="201" spans="1:6">
      <c r="B201" s="3">
        <v>6</v>
      </c>
      <c r="C201" s="12">
        <v>2</v>
      </c>
      <c r="D201" s="14">
        <v>1</v>
      </c>
      <c r="E201" s="13">
        <v>7</v>
      </c>
      <c r="F201" s="14">
        <v>9</v>
      </c>
    </row>
    <row r="202" spans="1:6">
      <c r="B202" s="4">
        <v>7</v>
      </c>
      <c r="C202" s="15">
        <v>1</v>
      </c>
      <c r="D202" s="17">
        <v>7</v>
      </c>
      <c r="E202" s="16">
        <v>2</v>
      </c>
      <c r="F202" s="17">
        <v>14</v>
      </c>
    </row>
    <row r="205" spans="1:6">
      <c r="C205" s="79" t="s">
        <v>6</v>
      </c>
      <c r="D205" s="81"/>
      <c r="E205" s="80" t="s">
        <v>27</v>
      </c>
      <c r="F205" s="81"/>
    </row>
    <row r="206" spans="1:6">
      <c r="A206" s="1" t="s">
        <v>61</v>
      </c>
      <c r="C206" s="6" t="s">
        <v>4</v>
      </c>
      <c r="D206" s="8" t="s">
        <v>5</v>
      </c>
      <c r="E206" s="7" t="s">
        <v>4</v>
      </c>
      <c r="F206" s="8" t="s">
        <v>5</v>
      </c>
    </row>
    <row r="207" spans="1:6">
      <c r="B207" s="5">
        <v>0</v>
      </c>
      <c r="C207" s="9">
        <v>1</v>
      </c>
      <c r="D207" s="11">
        <v>5</v>
      </c>
      <c r="E207" s="10">
        <v>6</v>
      </c>
      <c r="F207" s="11">
        <v>6</v>
      </c>
    </row>
    <row r="208" spans="1:6">
      <c r="B208" s="3">
        <v>1</v>
      </c>
      <c r="C208" s="12">
        <v>1</v>
      </c>
      <c r="D208" s="14">
        <v>10</v>
      </c>
      <c r="E208" s="13">
        <v>7</v>
      </c>
      <c r="F208" s="14">
        <v>10</v>
      </c>
    </row>
    <row r="209" spans="1:6">
      <c r="B209" s="3">
        <v>2</v>
      </c>
      <c r="C209" s="12">
        <v>0</v>
      </c>
      <c r="D209" s="14">
        <v>4</v>
      </c>
      <c r="E209" s="13">
        <v>8</v>
      </c>
      <c r="F209" s="14">
        <v>10</v>
      </c>
    </row>
    <row r="210" spans="1:6">
      <c r="B210" s="3">
        <v>3</v>
      </c>
      <c r="C210" s="12">
        <v>1</v>
      </c>
      <c r="D210" s="14">
        <v>2</v>
      </c>
      <c r="E210" s="13">
        <v>1</v>
      </c>
      <c r="F210" s="14">
        <v>10</v>
      </c>
    </row>
    <row r="211" spans="1:6">
      <c r="B211" s="3">
        <v>4</v>
      </c>
      <c r="C211" s="12">
        <v>4</v>
      </c>
      <c r="D211" s="14">
        <v>1</v>
      </c>
      <c r="E211" s="13">
        <v>13</v>
      </c>
      <c r="F211" s="14">
        <v>8</v>
      </c>
    </row>
    <row r="212" spans="1:6">
      <c r="B212" s="3">
        <v>5</v>
      </c>
      <c r="C212" s="12">
        <v>1</v>
      </c>
      <c r="D212" s="14">
        <v>0</v>
      </c>
      <c r="E212" s="13">
        <v>6</v>
      </c>
      <c r="F212" s="14">
        <v>9</v>
      </c>
    </row>
    <row r="213" spans="1:6">
      <c r="B213" s="3">
        <v>6</v>
      </c>
      <c r="C213" s="12">
        <v>2</v>
      </c>
      <c r="D213" s="14">
        <v>1</v>
      </c>
      <c r="E213" s="13">
        <v>5</v>
      </c>
      <c r="F213" s="14">
        <v>7</v>
      </c>
    </row>
    <row r="214" spans="1:6">
      <c r="B214" s="4">
        <v>7</v>
      </c>
      <c r="C214" s="15">
        <v>3</v>
      </c>
      <c r="D214" s="17">
        <v>1</v>
      </c>
      <c r="E214" s="16">
        <v>3</v>
      </c>
      <c r="F214" s="17">
        <v>11</v>
      </c>
    </row>
    <row r="217" spans="1:6">
      <c r="C217" s="79" t="s">
        <v>6</v>
      </c>
      <c r="D217" s="81"/>
      <c r="E217" s="80" t="s">
        <v>27</v>
      </c>
      <c r="F217" s="81"/>
    </row>
    <row r="218" spans="1:6">
      <c r="A218" s="1" t="s">
        <v>57</v>
      </c>
      <c r="C218" s="6" t="s">
        <v>4</v>
      </c>
      <c r="D218" s="8" t="s">
        <v>5</v>
      </c>
      <c r="E218" s="7" t="s">
        <v>4</v>
      </c>
      <c r="F218" s="8" t="s">
        <v>5</v>
      </c>
    </row>
    <row r="219" spans="1:6">
      <c r="B219" s="5">
        <v>0</v>
      </c>
      <c r="C219" s="9">
        <v>4</v>
      </c>
      <c r="D219" s="11">
        <v>10</v>
      </c>
      <c r="E219" s="10">
        <v>18</v>
      </c>
      <c r="F219" s="11">
        <v>16</v>
      </c>
    </row>
    <row r="220" spans="1:6">
      <c r="B220" s="3">
        <v>1</v>
      </c>
      <c r="C220" s="12">
        <v>4</v>
      </c>
      <c r="D220" s="14">
        <v>11</v>
      </c>
      <c r="E220" s="13">
        <v>11</v>
      </c>
      <c r="F220" s="14">
        <v>28</v>
      </c>
    </row>
    <row r="221" spans="1:6">
      <c r="B221" s="3">
        <v>2</v>
      </c>
      <c r="C221" s="12">
        <v>3</v>
      </c>
      <c r="D221" s="14">
        <v>6</v>
      </c>
      <c r="E221" s="13">
        <v>11</v>
      </c>
      <c r="F221" s="14">
        <v>16</v>
      </c>
    </row>
    <row r="222" spans="1:6">
      <c r="B222" s="3">
        <v>3</v>
      </c>
      <c r="C222" s="12">
        <v>1</v>
      </c>
      <c r="D222" s="14">
        <v>2</v>
      </c>
      <c r="E222" s="13">
        <v>11</v>
      </c>
      <c r="F222" s="14">
        <v>17</v>
      </c>
    </row>
    <row r="223" spans="1:6">
      <c r="B223" s="3">
        <v>4</v>
      </c>
      <c r="C223" s="12">
        <v>1</v>
      </c>
      <c r="D223" s="14">
        <v>4</v>
      </c>
      <c r="E223" s="13">
        <v>10</v>
      </c>
      <c r="F223" s="14">
        <v>14</v>
      </c>
    </row>
    <row r="224" spans="1:6">
      <c r="B224" s="3">
        <v>5</v>
      </c>
      <c r="C224" s="12">
        <v>4</v>
      </c>
      <c r="D224" s="14">
        <v>2</v>
      </c>
      <c r="E224" s="13">
        <v>14</v>
      </c>
      <c r="F224" s="14">
        <v>21</v>
      </c>
    </row>
    <row r="225" spans="1:6">
      <c r="B225" s="3">
        <v>6</v>
      </c>
      <c r="C225" s="12">
        <v>3</v>
      </c>
      <c r="D225" s="14">
        <v>4</v>
      </c>
      <c r="E225" s="13">
        <v>8</v>
      </c>
      <c r="F225" s="14">
        <v>22</v>
      </c>
    </row>
    <row r="226" spans="1:6">
      <c r="B226" s="4">
        <v>7</v>
      </c>
      <c r="C226" s="15">
        <v>8</v>
      </c>
      <c r="D226" s="17">
        <v>5</v>
      </c>
      <c r="E226" s="16">
        <v>11</v>
      </c>
      <c r="F226" s="17">
        <v>19</v>
      </c>
    </row>
    <row r="229" spans="1:6">
      <c r="C229" s="79" t="s">
        <v>6</v>
      </c>
      <c r="D229" s="81"/>
      <c r="E229" s="80" t="s">
        <v>27</v>
      </c>
      <c r="F229" s="81"/>
    </row>
    <row r="230" spans="1:6">
      <c r="A230" s="1" t="s">
        <v>56</v>
      </c>
      <c r="C230" s="6" t="s">
        <v>4</v>
      </c>
      <c r="D230" s="8" t="s">
        <v>5</v>
      </c>
      <c r="E230" s="7" t="s">
        <v>4</v>
      </c>
      <c r="F230" s="8" t="s">
        <v>5</v>
      </c>
    </row>
    <row r="231" spans="1:6">
      <c r="B231" s="5">
        <v>0</v>
      </c>
      <c r="C231" s="9">
        <v>0</v>
      </c>
      <c r="D231" s="11">
        <v>16</v>
      </c>
      <c r="E231" s="10">
        <v>7</v>
      </c>
      <c r="F231" s="11">
        <v>16</v>
      </c>
    </row>
    <row r="232" spans="1:6">
      <c r="B232" s="3">
        <v>1</v>
      </c>
      <c r="C232" s="12">
        <v>2</v>
      </c>
      <c r="D232" s="14">
        <v>4</v>
      </c>
      <c r="E232" s="13">
        <v>8</v>
      </c>
      <c r="F232" s="14">
        <v>7</v>
      </c>
    </row>
    <row r="233" spans="1:6">
      <c r="B233" s="3">
        <v>2</v>
      </c>
      <c r="C233" s="12">
        <v>5</v>
      </c>
      <c r="D233" s="14">
        <v>7</v>
      </c>
      <c r="E233" s="13">
        <v>10</v>
      </c>
      <c r="F233" s="14">
        <v>9</v>
      </c>
    </row>
    <row r="234" spans="1:6">
      <c r="B234" s="3">
        <v>3</v>
      </c>
      <c r="C234" s="12">
        <v>3</v>
      </c>
      <c r="D234" s="14">
        <v>4</v>
      </c>
      <c r="E234" s="13">
        <v>9</v>
      </c>
      <c r="F234" s="14">
        <v>7</v>
      </c>
    </row>
    <row r="235" spans="1:6">
      <c r="B235" s="3">
        <v>4</v>
      </c>
      <c r="C235" s="12">
        <v>4</v>
      </c>
      <c r="D235" s="14">
        <v>6</v>
      </c>
      <c r="E235" s="13">
        <v>7</v>
      </c>
      <c r="F235" s="14">
        <v>16</v>
      </c>
    </row>
    <row r="236" spans="1:6">
      <c r="B236" s="3">
        <v>5</v>
      </c>
      <c r="C236" s="12">
        <v>3</v>
      </c>
      <c r="D236" s="14">
        <v>3</v>
      </c>
      <c r="E236" s="13">
        <v>8</v>
      </c>
      <c r="F236" s="14">
        <v>12</v>
      </c>
    </row>
    <row r="237" spans="1:6">
      <c r="B237" s="3">
        <v>6</v>
      </c>
      <c r="C237" s="12">
        <v>5</v>
      </c>
      <c r="D237" s="14">
        <v>0</v>
      </c>
      <c r="E237" s="13">
        <v>5</v>
      </c>
      <c r="F237" s="14">
        <v>9</v>
      </c>
    </row>
    <row r="238" spans="1:6">
      <c r="B238" s="4">
        <v>7</v>
      </c>
      <c r="C238" s="15">
        <v>6</v>
      </c>
      <c r="D238" s="17">
        <v>4</v>
      </c>
      <c r="E238" s="16">
        <v>7</v>
      </c>
      <c r="F238" s="17">
        <v>13</v>
      </c>
    </row>
    <row r="241" spans="1:6">
      <c r="C241" s="79" t="s">
        <v>6</v>
      </c>
      <c r="D241" s="81"/>
      <c r="E241" s="80" t="s">
        <v>27</v>
      </c>
      <c r="F241" s="81"/>
    </row>
    <row r="242" spans="1:6">
      <c r="A242" s="1" t="s">
        <v>55</v>
      </c>
      <c r="C242" s="6" t="s">
        <v>4</v>
      </c>
      <c r="D242" s="8" t="s">
        <v>5</v>
      </c>
      <c r="E242" s="7" t="s">
        <v>4</v>
      </c>
      <c r="F242" s="8" t="s">
        <v>5</v>
      </c>
    </row>
    <row r="243" spans="1:6">
      <c r="B243" s="5">
        <v>0</v>
      </c>
      <c r="C243" s="9">
        <v>1</v>
      </c>
      <c r="D243" s="11">
        <v>7</v>
      </c>
      <c r="E243" s="10">
        <v>7</v>
      </c>
      <c r="F243" s="11">
        <v>7</v>
      </c>
    </row>
    <row r="244" spans="1:6">
      <c r="B244" s="3">
        <v>1</v>
      </c>
      <c r="C244" s="12">
        <v>0</v>
      </c>
      <c r="D244" s="14">
        <v>2</v>
      </c>
      <c r="E244" s="13">
        <v>8</v>
      </c>
      <c r="F244" s="14">
        <v>5</v>
      </c>
    </row>
    <row r="245" spans="1:6">
      <c r="B245" s="3">
        <v>2</v>
      </c>
      <c r="C245" s="12">
        <v>2</v>
      </c>
      <c r="D245" s="14">
        <v>1</v>
      </c>
      <c r="E245" s="13">
        <v>6</v>
      </c>
      <c r="F245" s="14">
        <v>5</v>
      </c>
    </row>
    <row r="246" spans="1:6">
      <c r="B246" s="3">
        <v>3</v>
      </c>
      <c r="C246" s="12">
        <v>0</v>
      </c>
      <c r="D246" s="14">
        <v>6</v>
      </c>
      <c r="E246" s="13">
        <v>5</v>
      </c>
      <c r="F246" s="14">
        <v>9</v>
      </c>
    </row>
    <row r="247" spans="1:6">
      <c r="B247" s="3">
        <v>4</v>
      </c>
      <c r="C247" s="12">
        <v>5</v>
      </c>
      <c r="D247" s="14">
        <v>1</v>
      </c>
      <c r="E247" s="13">
        <v>9</v>
      </c>
      <c r="F247" s="14">
        <v>4</v>
      </c>
    </row>
    <row r="248" spans="1:6">
      <c r="B248" s="3">
        <v>5</v>
      </c>
      <c r="C248" s="12">
        <v>0</v>
      </c>
      <c r="D248" s="14">
        <v>1</v>
      </c>
      <c r="E248" s="13">
        <v>3</v>
      </c>
      <c r="F248" s="14">
        <v>4</v>
      </c>
    </row>
    <row r="249" spans="1:6">
      <c r="B249" s="3">
        <v>6</v>
      </c>
      <c r="C249" s="12">
        <v>2</v>
      </c>
      <c r="D249" s="14">
        <v>2</v>
      </c>
      <c r="E249" s="13">
        <v>7</v>
      </c>
      <c r="F249" s="14">
        <v>6</v>
      </c>
    </row>
    <row r="250" spans="1:6">
      <c r="B250" s="4">
        <v>7</v>
      </c>
      <c r="C250" s="15">
        <v>4</v>
      </c>
      <c r="D250" s="17">
        <v>0</v>
      </c>
      <c r="E250" s="16">
        <v>5</v>
      </c>
      <c r="F250" s="17">
        <v>4</v>
      </c>
    </row>
  </sheetData>
  <mergeCells count="50">
    <mergeCell ref="C1:D1"/>
    <mergeCell ref="E1:F1"/>
    <mergeCell ref="J1:K1"/>
    <mergeCell ref="L1:M1"/>
    <mergeCell ref="C13:D13"/>
    <mergeCell ref="E13:F13"/>
    <mergeCell ref="J15:K15"/>
    <mergeCell ref="L15:M15"/>
    <mergeCell ref="C25:D25"/>
    <mergeCell ref="E25:F25"/>
    <mergeCell ref="C37:D37"/>
    <mergeCell ref="E37:F37"/>
    <mergeCell ref="L29:M29"/>
    <mergeCell ref="E49:F49"/>
    <mergeCell ref="C61:D61"/>
    <mergeCell ref="E61:F61"/>
    <mergeCell ref="C73:D73"/>
    <mergeCell ref="E73:F73"/>
    <mergeCell ref="J43:K43"/>
    <mergeCell ref="L43:M43"/>
    <mergeCell ref="C193:D193"/>
    <mergeCell ref="E193:F193"/>
    <mergeCell ref="C157:D157"/>
    <mergeCell ref="E157:F157"/>
    <mergeCell ref="C169:D169"/>
    <mergeCell ref="E169:F169"/>
    <mergeCell ref="C181:D181"/>
    <mergeCell ref="E181:F181"/>
    <mergeCell ref="C121:D121"/>
    <mergeCell ref="E121:F121"/>
    <mergeCell ref="C133:D133"/>
    <mergeCell ref="E133:F133"/>
    <mergeCell ref="C145:D145"/>
    <mergeCell ref="C49:D49"/>
    <mergeCell ref="C229:D229"/>
    <mergeCell ref="E229:F229"/>
    <mergeCell ref="C241:D241"/>
    <mergeCell ref="E241:F241"/>
    <mergeCell ref="J29:K29"/>
    <mergeCell ref="C205:D205"/>
    <mergeCell ref="E205:F205"/>
    <mergeCell ref="C217:D217"/>
    <mergeCell ref="E217:F217"/>
    <mergeCell ref="E145:F145"/>
    <mergeCell ref="C85:D85"/>
    <mergeCell ref="E85:F85"/>
    <mergeCell ref="C97:D97"/>
    <mergeCell ref="E97:F97"/>
    <mergeCell ref="C109:D109"/>
    <mergeCell ref="E109:F10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50"/>
  <sheetViews>
    <sheetView topLeftCell="K22" workbookViewId="0">
      <selection activeCell="L42" sqref="L42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20" t="s">
        <v>6</v>
      </c>
      <c r="D1" s="21"/>
      <c r="E1" s="21"/>
      <c r="F1" s="22"/>
      <c r="G1" s="20" t="s">
        <v>27</v>
      </c>
      <c r="H1" s="21"/>
      <c r="I1" s="21"/>
      <c r="J1" s="22"/>
      <c r="N1" s="20" t="s">
        <v>6</v>
      </c>
      <c r="O1" s="21"/>
      <c r="P1" s="21"/>
      <c r="Q1" s="22"/>
      <c r="R1" s="20" t="s">
        <v>27</v>
      </c>
      <c r="S1" s="21"/>
      <c r="T1" s="21"/>
      <c r="U1" s="22"/>
      <c r="Y1" s="20" t="s">
        <v>6</v>
      </c>
      <c r="Z1" s="21"/>
      <c r="AA1" s="21"/>
      <c r="AB1" s="22"/>
      <c r="AC1" s="20" t="s">
        <v>27</v>
      </c>
      <c r="AD1" s="21"/>
      <c r="AE1" s="21"/>
      <c r="AF1" s="22"/>
    </row>
    <row r="2" spans="1:32">
      <c r="A2" s="1" t="s">
        <v>10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30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452.33600000000001</v>
      </c>
      <c r="D3" s="10">
        <v>13.654299999999999</v>
      </c>
      <c r="E3" s="10">
        <v>551.59699999999998</v>
      </c>
      <c r="F3" s="11">
        <v>974.32</v>
      </c>
      <c r="G3" s="9">
        <v>452.33600000000001</v>
      </c>
      <c r="H3" s="10">
        <v>13.654299999999999</v>
      </c>
      <c r="I3" s="10">
        <v>1348.35</v>
      </c>
      <c r="J3" s="11">
        <v>1333.28</v>
      </c>
      <c r="L3" t="s">
        <v>1</v>
      </c>
      <c r="M3" s="5">
        <v>0</v>
      </c>
      <c r="N3" s="9">
        <f>AVERAGE(C3,C39,C75,C111,C147,C183,C219)</f>
        <v>420.82542857142852</v>
      </c>
      <c r="O3" s="10">
        <f t="shared" ref="O3:U3" si="0">AVERAGE(D3,D39,D75,D111,D147,D183,D219)</f>
        <v>96.169814285714281</v>
      </c>
      <c r="P3" s="10">
        <f t="shared" si="0"/>
        <v>322.93228571428568</v>
      </c>
      <c r="Q3" s="11">
        <f t="shared" si="0"/>
        <v>792.62985714285719</v>
      </c>
      <c r="R3" s="9">
        <v>0</v>
      </c>
      <c r="S3" s="10">
        <v>0</v>
      </c>
      <c r="T3" s="10">
        <f t="shared" si="0"/>
        <v>1141.4469999999999</v>
      </c>
      <c r="U3" s="11">
        <f t="shared" si="0"/>
        <v>1137.1531428571429</v>
      </c>
      <c r="X3" s="5">
        <v>0</v>
      </c>
      <c r="Y3" s="9">
        <f>STDEV(C3,C39,C75,C111,C147,C183,C219)</f>
        <v>231.6926657959184</v>
      </c>
      <c r="Z3" s="10">
        <f t="shared" ref="Z3:AF10" si="1">STDEV(D3,D39,D75,D111,D147,D183,D219)</f>
        <v>131.35490010299614</v>
      </c>
      <c r="AA3" s="10">
        <f t="shared" si="1"/>
        <v>135.18438187615496</v>
      </c>
      <c r="AB3" s="11">
        <f t="shared" si="1"/>
        <v>278.70483043202296</v>
      </c>
      <c r="AC3" s="9">
        <f t="shared" si="1"/>
        <v>143.40266943819421</v>
      </c>
      <c r="AD3" s="10">
        <f t="shared" si="1"/>
        <v>9.6550481223554758</v>
      </c>
      <c r="AE3" s="10">
        <f t="shared" si="1"/>
        <v>151.46533175284685</v>
      </c>
      <c r="AF3" s="11">
        <f t="shared" si="1"/>
        <v>272.07963300440025</v>
      </c>
    </row>
    <row r="4" spans="1:32">
      <c r="B4" s="3">
        <v>1</v>
      </c>
      <c r="C4" s="12">
        <v>224.59899999999999</v>
      </c>
      <c r="D4" s="13">
        <v>45.829599999999999</v>
      </c>
      <c r="E4" s="13">
        <v>551.50800000000004</v>
      </c>
      <c r="F4" s="14">
        <v>780.80600000000004</v>
      </c>
      <c r="G4" s="12">
        <v>224.59899999999999</v>
      </c>
      <c r="H4" s="13">
        <v>45.829599999999999</v>
      </c>
      <c r="I4" s="13">
        <v>1348.13</v>
      </c>
      <c r="J4" s="14">
        <v>1353.4</v>
      </c>
      <c r="M4" s="3">
        <v>1</v>
      </c>
      <c r="N4" s="12">
        <f t="shared" ref="N4:N10" si="2">AVERAGE(C4,C40,C76,C112,C148,C184,C220)</f>
        <v>177.44789999999998</v>
      </c>
      <c r="O4" s="13">
        <f t="shared" ref="O4:O10" si="3">AVERAGE(D4,D40,D76,D112,D148,D184,D220)</f>
        <v>128.83694285714284</v>
      </c>
      <c r="P4" s="13">
        <f t="shared" ref="P4:P10" si="4">AVERAGE(E4,E40,E76,E112,E148,E184,E220)</f>
        <v>343.52857142857147</v>
      </c>
      <c r="Q4" s="14">
        <f t="shared" ref="Q4:Q10" si="5">AVERAGE(F4,F40,F76,F112,F148,F184,F220)</f>
        <v>503.26514285714291</v>
      </c>
      <c r="R4" s="12">
        <v>0</v>
      </c>
      <c r="S4" s="13">
        <v>0</v>
      </c>
      <c r="T4" s="13">
        <f t="shared" ref="T4:T10" si="6">AVERAGE(I4,I40,I76,I112,I148,I184,I220)</f>
        <v>1067.0602857142856</v>
      </c>
      <c r="U4" s="14">
        <f t="shared" ref="U4:U9" si="7">AVERAGE(J4,J40,J76,J112,J148,J184,J220)</f>
        <v>1075.3947142857144</v>
      </c>
      <c r="X4" s="3">
        <v>1</v>
      </c>
      <c r="Y4" s="12">
        <f t="shared" ref="Y4:Y10" si="8">STDEV(C4,C40,C76,C112,C148,C184,C220)</f>
        <v>104.99114199875784</v>
      </c>
      <c r="Z4" s="13">
        <f t="shared" si="1"/>
        <v>78.760151910443881</v>
      </c>
      <c r="AA4" s="13">
        <f t="shared" si="1"/>
        <v>101.31924017160996</v>
      </c>
      <c r="AB4" s="14">
        <f t="shared" si="1"/>
        <v>179.96663825871403</v>
      </c>
      <c r="AC4" s="12">
        <f t="shared" si="1"/>
        <v>134.55796568707851</v>
      </c>
      <c r="AD4" s="13">
        <f t="shared" si="1"/>
        <v>32.406420939066997</v>
      </c>
      <c r="AE4" s="13">
        <f t="shared" si="1"/>
        <v>290.00230142231339</v>
      </c>
      <c r="AF4" s="14">
        <f t="shared" si="1"/>
        <v>238.12192349068761</v>
      </c>
    </row>
    <row r="5" spans="1:32">
      <c r="B5" s="3">
        <v>2</v>
      </c>
      <c r="C5" s="12">
        <v>171.39599999999999</v>
      </c>
      <c r="D5" s="13">
        <v>17.336200000000002</v>
      </c>
      <c r="E5" s="13">
        <v>367.613</v>
      </c>
      <c r="F5" s="14">
        <v>739.88599999999997</v>
      </c>
      <c r="G5" s="12">
        <v>171.39599999999999</v>
      </c>
      <c r="H5" s="13">
        <v>17.336200000000002</v>
      </c>
      <c r="I5" s="13">
        <v>1654.26</v>
      </c>
      <c r="J5" s="14">
        <v>1744.02</v>
      </c>
      <c r="M5" s="3">
        <v>2</v>
      </c>
      <c r="N5" s="12">
        <f t="shared" si="2"/>
        <v>71.905042857142845</v>
      </c>
      <c r="O5" s="13">
        <f t="shared" si="3"/>
        <v>58.261314285714278</v>
      </c>
      <c r="P5" s="13">
        <f t="shared" si="4"/>
        <v>276.64057142857143</v>
      </c>
      <c r="Q5" s="14">
        <f t="shared" si="5"/>
        <v>412.85557142857135</v>
      </c>
      <c r="R5" s="12">
        <v>0</v>
      </c>
      <c r="S5" s="13">
        <v>0</v>
      </c>
      <c r="T5" s="13">
        <f t="shared" si="6"/>
        <v>922.97357142857152</v>
      </c>
      <c r="U5" s="14">
        <f t="shared" si="7"/>
        <v>1086.981</v>
      </c>
      <c r="X5" s="3">
        <v>2</v>
      </c>
      <c r="Y5" s="12">
        <f t="shared" si="8"/>
        <v>73.931714117236965</v>
      </c>
      <c r="Z5" s="13">
        <f t="shared" si="1"/>
        <v>62.868905357827167</v>
      </c>
      <c r="AA5" s="13">
        <f t="shared" si="1"/>
        <v>93.468379779575983</v>
      </c>
      <c r="AB5" s="14">
        <f t="shared" si="1"/>
        <v>156.64122736033579</v>
      </c>
      <c r="AC5" s="12">
        <f t="shared" si="1"/>
        <v>121.19527386824949</v>
      </c>
      <c r="AD5" s="13">
        <f t="shared" si="1"/>
        <v>1.3641504022650972</v>
      </c>
      <c r="AE5" s="13">
        <f t="shared" si="1"/>
        <v>329.16040043462931</v>
      </c>
      <c r="AF5" s="14">
        <f t="shared" si="1"/>
        <v>320.80189743879794</v>
      </c>
    </row>
    <row r="6" spans="1:32">
      <c r="B6" s="3">
        <v>3</v>
      </c>
      <c r="C6" s="12">
        <v>36.794800000000002</v>
      </c>
      <c r="D6" s="13">
        <v>100.18899999999999</v>
      </c>
      <c r="E6" s="13">
        <v>428.81099999999998</v>
      </c>
      <c r="F6" s="14">
        <v>804.96699999999998</v>
      </c>
      <c r="G6" s="12">
        <v>36.794800000000002</v>
      </c>
      <c r="H6" s="13">
        <v>100.18899999999999</v>
      </c>
      <c r="I6" s="13">
        <v>1960.28</v>
      </c>
      <c r="J6" s="14">
        <v>1502.61</v>
      </c>
      <c r="M6" s="3">
        <v>3</v>
      </c>
      <c r="N6" s="12">
        <f t="shared" si="2"/>
        <v>24.248257142857142</v>
      </c>
      <c r="O6" s="13">
        <f t="shared" si="3"/>
        <v>69.448528571428568</v>
      </c>
      <c r="P6" s="13">
        <f t="shared" si="4"/>
        <v>290.64677142857141</v>
      </c>
      <c r="Q6" s="14">
        <f t="shared" si="5"/>
        <v>395.5260428571429</v>
      </c>
      <c r="R6" s="12">
        <v>0</v>
      </c>
      <c r="S6" s="13">
        <v>0</v>
      </c>
      <c r="T6" s="13">
        <f t="shared" si="6"/>
        <v>964.62014285714281</v>
      </c>
      <c r="U6" s="14">
        <f t="shared" si="7"/>
        <v>1115.2654285714286</v>
      </c>
      <c r="X6" s="3">
        <v>3</v>
      </c>
      <c r="Y6" s="12">
        <f t="shared" si="8"/>
        <v>31.838598098841036</v>
      </c>
      <c r="Z6" s="13">
        <f t="shared" si="1"/>
        <v>41.089146532051281</v>
      </c>
      <c r="AA6" s="13">
        <f t="shared" si="1"/>
        <v>146.25213933489098</v>
      </c>
      <c r="AB6" s="14">
        <f t="shared" si="1"/>
        <v>225.85419600370389</v>
      </c>
      <c r="AC6" s="12">
        <f t="shared" si="1"/>
        <v>26.017852592402782</v>
      </c>
      <c r="AD6" s="13">
        <f t="shared" si="1"/>
        <v>22.435296085521173</v>
      </c>
      <c r="AE6" s="13">
        <f t="shared" si="1"/>
        <v>485.65421017613915</v>
      </c>
      <c r="AF6" s="14">
        <f t="shared" si="1"/>
        <v>326.22257811288699</v>
      </c>
    </row>
    <row r="7" spans="1:32">
      <c r="B7" s="3">
        <v>4</v>
      </c>
      <c r="C7" s="12">
        <v>0</v>
      </c>
      <c r="D7" s="13">
        <v>451</v>
      </c>
      <c r="E7" s="13">
        <v>489.99200000000002</v>
      </c>
      <c r="F7" s="14">
        <v>817.58299999999997</v>
      </c>
      <c r="G7" s="12">
        <v>0</v>
      </c>
      <c r="H7" s="13">
        <v>451</v>
      </c>
      <c r="I7" s="13">
        <v>1714.97</v>
      </c>
      <c r="J7" s="14">
        <v>2016.7</v>
      </c>
      <c r="M7" s="3">
        <v>4</v>
      </c>
      <c r="N7" s="12">
        <f t="shared" si="2"/>
        <v>34.824714285714286</v>
      </c>
      <c r="O7" s="13">
        <f t="shared" si="3"/>
        <v>128.93114285714285</v>
      </c>
      <c r="P7" s="13">
        <f t="shared" si="4"/>
        <v>236.24461428571428</v>
      </c>
      <c r="Q7" s="14">
        <f t="shared" si="5"/>
        <v>389.64555714285717</v>
      </c>
      <c r="R7" s="12">
        <v>0</v>
      </c>
      <c r="S7" s="13">
        <v>0</v>
      </c>
      <c r="T7" s="13">
        <f t="shared" si="6"/>
        <v>966.04542857142849</v>
      </c>
      <c r="U7" s="14">
        <f t="shared" si="7"/>
        <v>1138.6489999999999</v>
      </c>
      <c r="X7" s="3">
        <v>4</v>
      </c>
      <c r="Y7" s="12">
        <f t="shared" si="8"/>
        <v>44.147210556781062</v>
      </c>
      <c r="Z7" s="13">
        <f t="shared" si="1"/>
        <v>168.70795653478484</v>
      </c>
      <c r="AA7" s="13">
        <f t="shared" si="1"/>
        <v>140.80717526109279</v>
      </c>
      <c r="AB7" s="14">
        <f t="shared" si="1"/>
        <v>242.90288164114642</v>
      </c>
      <c r="AC7" s="12">
        <f t="shared" si="1"/>
        <v>0</v>
      </c>
      <c r="AD7" s="13">
        <f t="shared" si="1"/>
        <v>128.34695185317014</v>
      </c>
      <c r="AE7" s="13">
        <f t="shared" si="1"/>
        <v>383.86221254501288</v>
      </c>
      <c r="AF7" s="14">
        <f t="shared" si="1"/>
        <v>436.69134046104796</v>
      </c>
    </row>
    <row r="8" spans="1:32">
      <c r="B8" s="3">
        <v>5</v>
      </c>
      <c r="C8" s="12">
        <v>85.567499999999995</v>
      </c>
      <c r="D8" s="13">
        <v>668.54200000000003</v>
      </c>
      <c r="E8" s="13">
        <v>428.67399999999998</v>
      </c>
      <c r="F8" s="14">
        <v>609.10799999999995</v>
      </c>
      <c r="G8" s="12">
        <v>85.567499999999995</v>
      </c>
      <c r="H8" s="13">
        <v>668.54200000000003</v>
      </c>
      <c r="I8" s="13">
        <v>1224.78</v>
      </c>
      <c r="J8" s="14">
        <v>1827.33</v>
      </c>
      <c r="M8" s="3">
        <v>5</v>
      </c>
      <c r="N8" s="12">
        <f t="shared" si="2"/>
        <v>50.215357142857144</v>
      </c>
      <c r="O8" s="13">
        <f t="shared" si="3"/>
        <v>170.45844285714284</v>
      </c>
      <c r="P8" s="13">
        <f t="shared" si="4"/>
        <v>304.4924285714286</v>
      </c>
      <c r="Q8" s="14">
        <f t="shared" si="5"/>
        <v>291.13085714285717</v>
      </c>
      <c r="R8" s="12">
        <v>0</v>
      </c>
      <c r="S8" s="13">
        <v>0</v>
      </c>
      <c r="T8" s="13">
        <f t="shared" si="6"/>
        <v>767.24299999999982</v>
      </c>
      <c r="U8" s="14">
        <f t="shared" si="7"/>
        <v>1005.4078571428572</v>
      </c>
      <c r="X8" s="3">
        <v>5</v>
      </c>
      <c r="Y8" s="12">
        <f t="shared" si="8"/>
        <v>64.62644922599047</v>
      </c>
      <c r="Z8" s="13">
        <f t="shared" si="1"/>
        <v>249.25191290280245</v>
      </c>
      <c r="AA8" s="13">
        <f t="shared" si="1"/>
        <v>92.308074453352731</v>
      </c>
      <c r="AB8" s="14">
        <f t="shared" si="1"/>
        <v>177.31222303837237</v>
      </c>
      <c r="AC8" s="12">
        <f t="shared" si="1"/>
        <v>60.505359499179903</v>
      </c>
      <c r="AD8" s="13">
        <f t="shared" si="1"/>
        <v>239.47514647766707</v>
      </c>
      <c r="AE8" s="13">
        <f t="shared" si="1"/>
        <v>259.72467375344524</v>
      </c>
      <c r="AF8" s="14">
        <f t="shared" si="1"/>
        <v>395.91727793628331</v>
      </c>
    </row>
    <row r="9" spans="1:32">
      <c r="B9" s="3">
        <v>6</v>
      </c>
      <c r="C9" s="12">
        <v>46.095799999999997</v>
      </c>
      <c r="D9" s="13">
        <v>588.404</v>
      </c>
      <c r="E9" s="13">
        <v>61.229100000000003</v>
      </c>
      <c r="F9" s="14">
        <v>393.88600000000002</v>
      </c>
      <c r="G9" s="12">
        <v>46.095799999999997</v>
      </c>
      <c r="H9" s="13">
        <v>625.17899999999997</v>
      </c>
      <c r="I9" s="13">
        <v>1040.9000000000001</v>
      </c>
      <c r="J9" s="14">
        <v>1406.74</v>
      </c>
      <c r="M9" s="3">
        <v>6</v>
      </c>
      <c r="N9" s="12">
        <f t="shared" si="2"/>
        <v>15.711314285714284</v>
      </c>
      <c r="O9" s="13">
        <f t="shared" si="3"/>
        <v>263.7340285714285</v>
      </c>
      <c r="P9" s="13">
        <f t="shared" si="4"/>
        <v>376.2543</v>
      </c>
      <c r="Q9" s="14">
        <f t="shared" si="5"/>
        <v>346.12271428571432</v>
      </c>
      <c r="R9" s="12">
        <v>0</v>
      </c>
      <c r="S9" s="13">
        <v>0</v>
      </c>
      <c r="T9" s="13">
        <f t="shared" si="6"/>
        <v>899.55028571428579</v>
      </c>
      <c r="U9" s="14">
        <f t="shared" si="7"/>
        <v>1102.3558571428571</v>
      </c>
      <c r="X9" s="3">
        <v>6</v>
      </c>
      <c r="Y9" s="12">
        <f t="shared" si="8"/>
        <v>27.319083065104788</v>
      </c>
      <c r="Z9" s="13">
        <f t="shared" si="1"/>
        <v>247.46555569207831</v>
      </c>
      <c r="AA9" s="13">
        <f t="shared" si="1"/>
        <v>225.35343412159639</v>
      </c>
      <c r="AB9" s="14">
        <f t="shared" si="1"/>
        <v>94.276073450468061</v>
      </c>
      <c r="AC9" s="12">
        <f t="shared" si="1"/>
        <v>32.594652764218857</v>
      </c>
      <c r="AD9" s="13">
        <f t="shared" si="1"/>
        <v>7.2089536341982212</v>
      </c>
      <c r="AE9" s="13">
        <f t="shared" si="1"/>
        <v>186.07910153275705</v>
      </c>
      <c r="AF9" s="14">
        <f t="shared" si="1"/>
        <v>166.17189494258454</v>
      </c>
    </row>
    <row r="10" spans="1:32">
      <c r="B10" s="4">
        <v>7</v>
      </c>
      <c r="C10" s="15">
        <v>49.082999999999998</v>
      </c>
      <c r="D10" s="16">
        <v>673.90800000000002</v>
      </c>
      <c r="E10" s="16">
        <v>857.07</v>
      </c>
      <c r="F10" s="17">
        <v>686.33799999999997</v>
      </c>
      <c r="G10" s="15">
        <v>49.082999999999998</v>
      </c>
      <c r="H10" s="16">
        <v>722.04399999999998</v>
      </c>
      <c r="I10" s="16">
        <v>1346.82</v>
      </c>
      <c r="J10" s="17">
        <v>1715.85</v>
      </c>
      <c r="M10" s="4">
        <v>7</v>
      </c>
      <c r="N10" s="15">
        <f t="shared" si="2"/>
        <v>156.62300000000002</v>
      </c>
      <c r="O10" s="16">
        <f t="shared" si="3"/>
        <v>632.80828571428572</v>
      </c>
      <c r="P10" s="16">
        <f t="shared" si="4"/>
        <v>762.04457142857143</v>
      </c>
      <c r="Q10" s="17">
        <f t="shared" si="5"/>
        <v>345.06028571428567</v>
      </c>
      <c r="R10" s="15">
        <v>0</v>
      </c>
      <c r="S10" s="16">
        <v>0</v>
      </c>
      <c r="T10" s="16">
        <f t="shared" si="6"/>
        <v>983.83842857142884</v>
      </c>
      <c r="U10" s="17">
        <f>AVERAGE(J10,J46,J82,J118,J154,J190,J226)</f>
        <v>1090.7412857142856</v>
      </c>
      <c r="X10" s="4">
        <v>7</v>
      </c>
      <c r="Y10" s="15">
        <f t="shared" si="8"/>
        <v>98.830549839949086</v>
      </c>
      <c r="Z10" s="16">
        <f t="shared" si="1"/>
        <v>238.47315777721826</v>
      </c>
      <c r="AA10" s="16">
        <f t="shared" si="1"/>
        <v>282.71835132976264</v>
      </c>
      <c r="AB10" s="17">
        <f t="shared" si="1"/>
        <v>199.4401519785776</v>
      </c>
      <c r="AC10" s="15">
        <f t="shared" si="1"/>
        <v>67.851138295536344</v>
      </c>
      <c r="AD10" s="16">
        <f t="shared" si="1"/>
        <v>258.40085947612488</v>
      </c>
      <c r="AE10" s="16">
        <f t="shared" si="1"/>
        <v>297.57745308846683</v>
      </c>
      <c r="AF10" s="17">
        <f t="shared" si="1"/>
        <v>374.12575843144634</v>
      </c>
    </row>
    <row r="13" spans="1:32">
      <c r="C13" s="20" t="s">
        <v>6</v>
      </c>
      <c r="D13" s="21"/>
      <c r="E13" s="21"/>
      <c r="F13" s="22"/>
      <c r="G13" s="20" t="s">
        <v>27</v>
      </c>
      <c r="H13" s="21"/>
      <c r="I13" s="21"/>
      <c r="J13" s="22"/>
      <c r="N13" s="20" t="s">
        <v>6</v>
      </c>
      <c r="O13" s="21"/>
      <c r="P13" s="21"/>
      <c r="Q13" s="22"/>
      <c r="R13" s="20" t="s">
        <v>27</v>
      </c>
      <c r="S13" s="21"/>
      <c r="T13" s="21"/>
      <c r="U13" s="22"/>
      <c r="Y13" s="20" t="s">
        <v>6</v>
      </c>
      <c r="Z13" s="21"/>
      <c r="AA13" s="21"/>
      <c r="AB13" s="22"/>
      <c r="AC13" s="20" t="s">
        <v>27</v>
      </c>
      <c r="AD13" s="21"/>
      <c r="AE13" s="21"/>
      <c r="AF13" s="22"/>
    </row>
    <row r="14" spans="1:32">
      <c r="A14" s="1" t="s">
        <v>11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31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346.56900000000002</v>
      </c>
      <c r="D15" s="10">
        <v>0</v>
      </c>
      <c r="E15" s="10">
        <v>191.68299999999999</v>
      </c>
      <c r="F15" s="11">
        <v>1193.25</v>
      </c>
      <c r="G15" s="9">
        <v>346.56900000000002</v>
      </c>
      <c r="H15" s="10">
        <v>0</v>
      </c>
      <c r="I15" s="10">
        <v>1150.0999999999999</v>
      </c>
      <c r="J15" s="11">
        <v>792.59100000000001</v>
      </c>
      <c r="L15" t="s">
        <v>1</v>
      </c>
      <c r="M15" s="5">
        <v>8</v>
      </c>
      <c r="N15" s="9">
        <f>AVERAGE(C15,C51,C87,C123,C159,C195,C231)</f>
        <v>421.21842857142849</v>
      </c>
      <c r="O15" s="10">
        <f t="shared" ref="O15:U15" si="9">AVERAGE(D15,D51,D87,D123,D159,D195,D231)</f>
        <v>83.936000000000007</v>
      </c>
      <c r="P15" s="10">
        <f t="shared" si="9"/>
        <v>114.79042857142856</v>
      </c>
      <c r="Q15" s="11">
        <f t="shared" si="9"/>
        <v>1030.5118571428573</v>
      </c>
      <c r="R15" s="9">
        <v>0</v>
      </c>
      <c r="S15" s="10">
        <v>0</v>
      </c>
      <c r="T15" s="10">
        <f t="shared" si="9"/>
        <v>1162.9744285714285</v>
      </c>
      <c r="U15" s="11">
        <f t="shared" si="9"/>
        <v>1212.1215714285715</v>
      </c>
      <c r="X15" s="5">
        <v>0</v>
      </c>
      <c r="Y15" s="9">
        <f>STDEV(C15,C51,C87,C123,C159,C195,C231)</f>
        <v>149.14440236770238</v>
      </c>
      <c r="Z15" s="10">
        <f t="shared" ref="Z15:AF22" si="10">STDEV(D15,D51,D87,D123,D159,D195,D231)</f>
        <v>129.13946444445244</v>
      </c>
      <c r="AA15" s="10">
        <f t="shared" si="10"/>
        <v>152.56252554811437</v>
      </c>
      <c r="AB15" s="11">
        <f t="shared" si="10"/>
        <v>397.93067379734566</v>
      </c>
      <c r="AC15" s="9">
        <f t="shared" si="10"/>
        <v>167.77310465178866</v>
      </c>
      <c r="AD15" s="10">
        <f t="shared" si="10"/>
        <v>76.445314114077647</v>
      </c>
      <c r="AE15" s="10">
        <f t="shared" si="10"/>
        <v>378.7159086623538</v>
      </c>
      <c r="AF15" s="11">
        <f t="shared" si="10"/>
        <v>570.27574728104321</v>
      </c>
    </row>
    <row r="16" spans="1:32">
      <c r="B16" s="3">
        <v>1</v>
      </c>
      <c r="C16" s="12">
        <v>115.03700000000001</v>
      </c>
      <c r="D16" s="13">
        <v>61.780099999999997</v>
      </c>
      <c r="E16" s="13">
        <v>0</v>
      </c>
      <c r="F16" s="14">
        <v>597.91999999999996</v>
      </c>
      <c r="G16" s="12">
        <v>115.03700000000001</v>
      </c>
      <c r="H16" s="13">
        <v>61.780099999999997</v>
      </c>
      <c r="I16" s="13">
        <v>962.90099999999995</v>
      </c>
      <c r="J16" s="14">
        <v>985.98800000000006</v>
      </c>
      <c r="M16" s="3">
        <v>9</v>
      </c>
      <c r="N16" s="12">
        <f t="shared" ref="N16:N22" si="11">AVERAGE(C16,C52,C88,C124,C160,C196,C232)</f>
        <v>100.6001</v>
      </c>
      <c r="O16" s="13">
        <f t="shared" ref="O16:O22" si="12">AVERAGE(D16,D52,D88,D124,D160,D196,D232)</f>
        <v>24.885728571428569</v>
      </c>
      <c r="P16" s="13">
        <f t="shared" ref="P16:P22" si="13">AVERAGE(E16,E52,E88,E124,E160,E196,E232)</f>
        <v>236.55457142857139</v>
      </c>
      <c r="Q16" s="14">
        <f t="shared" ref="Q16:Q22" si="14">AVERAGE(F16,F52,F88,F124,F160,F196,F232)</f>
        <v>391.51905714285715</v>
      </c>
      <c r="R16" s="12">
        <v>0</v>
      </c>
      <c r="S16" s="13">
        <v>0</v>
      </c>
      <c r="T16" s="13">
        <f t="shared" ref="T16:T22" si="15">AVERAGE(I16,I52,I88,I124,I160,I196,I232)</f>
        <v>1240.8321428571428</v>
      </c>
      <c r="U16" s="14">
        <f t="shared" ref="U16:U22" si="16">AVERAGE(J16,J52,J88,J124,J160,J196,J232)</f>
        <v>823.33400000000006</v>
      </c>
      <c r="X16" s="3">
        <v>1</v>
      </c>
      <c r="Y16" s="12">
        <f t="shared" ref="Y16:Y22" si="17">STDEV(C16,C52,C88,C124,C160,C196,C232)</f>
        <v>79.975596141802328</v>
      </c>
      <c r="Z16" s="13">
        <f t="shared" si="10"/>
        <v>44.944300250966727</v>
      </c>
      <c r="AA16" s="13">
        <f t="shared" si="10"/>
        <v>158.02881450952455</v>
      </c>
      <c r="AB16" s="14">
        <f t="shared" si="10"/>
        <v>234.88310391161843</v>
      </c>
      <c r="AC16" s="12">
        <f t="shared" si="10"/>
        <v>13.025826148271802</v>
      </c>
      <c r="AD16" s="13">
        <f t="shared" si="10"/>
        <v>35.807816688608661</v>
      </c>
      <c r="AE16" s="13">
        <f t="shared" si="10"/>
        <v>491.36667281146589</v>
      </c>
      <c r="AF16" s="14">
        <f t="shared" si="10"/>
        <v>269.47048320301502</v>
      </c>
    </row>
    <row r="17" spans="1:32">
      <c r="B17" s="3">
        <v>2</v>
      </c>
      <c r="C17" s="12">
        <v>114.55500000000001</v>
      </c>
      <c r="D17" s="13">
        <v>63.4801</v>
      </c>
      <c r="E17" s="13">
        <v>773.94600000000003</v>
      </c>
      <c r="F17" s="14">
        <v>798.96100000000001</v>
      </c>
      <c r="G17" s="12">
        <v>114.55500000000001</v>
      </c>
      <c r="H17" s="13">
        <v>63.4801</v>
      </c>
      <c r="I17" s="13">
        <v>2128.35</v>
      </c>
      <c r="J17" s="14">
        <v>1570.05</v>
      </c>
      <c r="M17" s="3">
        <v>10</v>
      </c>
      <c r="N17" s="12">
        <f t="shared" si="11"/>
        <v>74.258857142857138</v>
      </c>
      <c r="O17" s="13">
        <f t="shared" si="12"/>
        <v>30.584414285714285</v>
      </c>
      <c r="P17" s="13">
        <f t="shared" si="13"/>
        <v>333.125</v>
      </c>
      <c r="Q17" s="14">
        <f t="shared" si="14"/>
        <v>447.54842857142864</v>
      </c>
      <c r="R17" s="12">
        <v>0</v>
      </c>
      <c r="S17" s="13">
        <v>0</v>
      </c>
      <c r="T17" s="13">
        <f t="shared" si="15"/>
        <v>927.78642857142859</v>
      </c>
      <c r="U17" s="14">
        <f t="shared" si="16"/>
        <v>1089.2121428571429</v>
      </c>
      <c r="X17" s="3">
        <v>2</v>
      </c>
      <c r="Y17" s="12">
        <f t="shared" si="17"/>
        <v>152.07204379550785</v>
      </c>
      <c r="Z17" s="13">
        <f t="shared" si="10"/>
        <v>39.550840998071862</v>
      </c>
      <c r="AA17" s="13">
        <f t="shared" si="10"/>
        <v>258.20508176124912</v>
      </c>
      <c r="AB17" s="14">
        <f t="shared" si="10"/>
        <v>229.0164274907348</v>
      </c>
      <c r="AC17" s="12">
        <f t="shared" si="10"/>
        <v>81.00261731882496</v>
      </c>
      <c r="AD17" s="13">
        <f t="shared" si="10"/>
        <v>3.4907740466836286</v>
      </c>
      <c r="AE17" s="13">
        <f t="shared" si="10"/>
        <v>598.13762485369455</v>
      </c>
      <c r="AF17" s="14">
        <f t="shared" si="10"/>
        <v>601.66204584257787</v>
      </c>
    </row>
    <row r="18" spans="1:32">
      <c r="B18" s="3">
        <v>3</v>
      </c>
      <c r="C18" s="12">
        <v>114.077</v>
      </c>
      <c r="D18" s="13">
        <v>0</v>
      </c>
      <c r="E18" s="13">
        <v>194.40100000000001</v>
      </c>
      <c r="F18" s="14">
        <v>300.26299999999998</v>
      </c>
      <c r="G18" s="12">
        <v>114.077</v>
      </c>
      <c r="H18" s="13">
        <v>0</v>
      </c>
      <c r="I18" s="13">
        <v>583.20299999999997</v>
      </c>
      <c r="J18" s="14">
        <v>781.298</v>
      </c>
      <c r="M18" s="3">
        <v>11</v>
      </c>
      <c r="N18" s="12">
        <f t="shared" si="11"/>
        <v>59.949714285714279</v>
      </c>
      <c r="O18" s="13">
        <f t="shared" si="12"/>
        <v>0</v>
      </c>
      <c r="P18" s="13">
        <f t="shared" si="13"/>
        <v>331.92571428571426</v>
      </c>
      <c r="Q18" s="14">
        <f t="shared" si="14"/>
        <v>373.15942857142852</v>
      </c>
      <c r="R18" s="12">
        <v>0</v>
      </c>
      <c r="S18" s="13">
        <v>0</v>
      </c>
      <c r="T18" s="13">
        <f t="shared" si="15"/>
        <v>1236.3242857142857</v>
      </c>
      <c r="U18" s="14">
        <f t="shared" si="16"/>
        <v>1027.3531428571428</v>
      </c>
      <c r="X18" s="3">
        <v>3</v>
      </c>
      <c r="Y18" s="12">
        <f t="shared" si="17"/>
        <v>76.547096998545683</v>
      </c>
      <c r="Z18" s="13">
        <f t="shared" si="10"/>
        <v>0</v>
      </c>
      <c r="AA18" s="13">
        <f t="shared" si="10"/>
        <v>231.74574750338951</v>
      </c>
      <c r="AB18" s="14">
        <f t="shared" si="10"/>
        <v>181.21183644918386</v>
      </c>
      <c r="AC18" s="12">
        <f t="shared" si="10"/>
        <v>80.664620277417782</v>
      </c>
      <c r="AD18" s="13">
        <f t="shared" si="10"/>
        <v>0</v>
      </c>
      <c r="AE18" s="13">
        <f t="shared" si="10"/>
        <v>682.76577723616504</v>
      </c>
      <c r="AF18" s="14">
        <f t="shared" si="10"/>
        <v>331.95763927868319</v>
      </c>
    </row>
    <row r="19" spans="1:32">
      <c r="B19" s="3">
        <v>4</v>
      </c>
      <c r="C19" s="12">
        <v>0</v>
      </c>
      <c r="D19" s="13">
        <v>0</v>
      </c>
      <c r="E19" s="13">
        <v>195.32400000000001</v>
      </c>
      <c r="F19" s="14">
        <v>200.613</v>
      </c>
      <c r="G19" s="12">
        <v>0</v>
      </c>
      <c r="H19" s="13">
        <v>0</v>
      </c>
      <c r="I19" s="13">
        <v>781.298</v>
      </c>
      <c r="J19" s="14">
        <v>583.20299999999997</v>
      </c>
      <c r="M19" s="3">
        <v>12</v>
      </c>
      <c r="N19" s="12">
        <f t="shared" si="11"/>
        <v>0</v>
      </c>
      <c r="O19" s="13">
        <f t="shared" si="12"/>
        <v>39.23724285714286</v>
      </c>
      <c r="P19" s="13">
        <f t="shared" si="13"/>
        <v>331.34399999999999</v>
      </c>
      <c r="Q19" s="14">
        <f t="shared" si="14"/>
        <v>367.404</v>
      </c>
      <c r="R19" s="12">
        <v>0</v>
      </c>
      <c r="S19" s="13">
        <v>0</v>
      </c>
      <c r="T19" s="13">
        <f t="shared" si="15"/>
        <v>1210.6362857142856</v>
      </c>
      <c r="U19" s="14">
        <f t="shared" si="16"/>
        <v>1159.8924285714286</v>
      </c>
      <c r="X19" s="3">
        <v>4</v>
      </c>
      <c r="Y19" s="12">
        <f t="shared" si="17"/>
        <v>0</v>
      </c>
      <c r="Z19" s="13">
        <f t="shared" si="10"/>
        <v>51.161837710734389</v>
      </c>
      <c r="AA19" s="13">
        <f t="shared" si="10"/>
        <v>153.542398807843</v>
      </c>
      <c r="AB19" s="14">
        <f t="shared" si="10"/>
        <v>130.8162877473597</v>
      </c>
      <c r="AC19" s="12">
        <f t="shared" si="10"/>
        <v>0</v>
      </c>
      <c r="AD19" s="13">
        <f t="shared" si="10"/>
        <v>0</v>
      </c>
      <c r="AE19" s="13">
        <f t="shared" si="10"/>
        <v>646.41796313781219</v>
      </c>
      <c r="AF19" s="14">
        <f t="shared" si="10"/>
        <v>369.69165511808933</v>
      </c>
    </row>
    <row r="20" spans="1:32">
      <c r="B20" s="3">
        <v>5</v>
      </c>
      <c r="C20" s="12">
        <v>0</v>
      </c>
      <c r="D20" s="13">
        <v>0</v>
      </c>
      <c r="E20" s="13">
        <v>588.77</v>
      </c>
      <c r="F20" s="14">
        <v>100.526</v>
      </c>
      <c r="G20" s="12">
        <v>0</v>
      </c>
      <c r="H20" s="13">
        <v>0</v>
      </c>
      <c r="I20" s="13">
        <v>1570.05</v>
      </c>
      <c r="J20" s="14">
        <v>2128.35</v>
      </c>
      <c r="M20" s="3">
        <v>13</v>
      </c>
      <c r="N20" s="12">
        <f t="shared" si="11"/>
        <v>35.456142857142858</v>
      </c>
      <c r="O20" s="13">
        <f t="shared" si="12"/>
        <v>35.852157142857138</v>
      </c>
      <c r="P20" s="13">
        <f t="shared" si="13"/>
        <v>304.54814285714286</v>
      </c>
      <c r="Q20" s="14">
        <f t="shared" si="14"/>
        <v>286.16285714285715</v>
      </c>
      <c r="R20" s="12">
        <v>0</v>
      </c>
      <c r="S20" s="13">
        <v>0</v>
      </c>
      <c r="T20" s="13">
        <f t="shared" si="15"/>
        <v>958.03442857142852</v>
      </c>
      <c r="U20" s="14">
        <f t="shared" si="16"/>
        <v>1192.0465714285715</v>
      </c>
      <c r="X20" s="3">
        <v>5</v>
      </c>
      <c r="Y20" s="12">
        <f t="shared" si="17"/>
        <v>60.916913049465926</v>
      </c>
      <c r="Z20" s="13">
        <f t="shared" si="10"/>
        <v>45.836258800279396</v>
      </c>
      <c r="AA20" s="13">
        <f t="shared" si="10"/>
        <v>187.79350091295194</v>
      </c>
      <c r="AB20" s="14">
        <f t="shared" si="10"/>
        <v>149.11148436033639</v>
      </c>
      <c r="AC20" s="12">
        <f t="shared" si="10"/>
        <v>0</v>
      </c>
      <c r="AD20" s="13">
        <f t="shared" si="10"/>
        <v>47.285644671506809</v>
      </c>
      <c r="AE20" s="13">
        <f t="shared" si="10"/>
        <v>411.88554433032215</v>
      </c>
      <c r="AF20" s="14">
        <f t="shared" si="10"/>
        <v>497.43522288094812</v>
      </c>
    </row>
    <row r="21" spans="1:32">
      <c r="B21" s="3">
        <v>6</v>
      </c>
      <c r="C21" s="12">
        <v>0</v>
      </c>
      <c r="D21" s="13">
        <v>142.66300000000001</v>
      </c>
      <c r="E21" s="13">
        <v>0</v>
      </c>
      <c r="F21" s="14">
        <v>100.747</v>
      </c>
      <c r="G21" s="12">
        <v>0</v>
      </c>
      <c r="H21" s="13">
        <v>142.66300000000001</v>
      </c>
      <c r="I21" s="13">
        <v>985.98800000000006</v>
      </c>
      <c r="J21" s="14">
        <v>962.90099999999995</v>
      </c>
      <c r="M21" s="3">
        <v>14</v>
      </c>
      <c r="N21" s="12">
        <f t="shared" si="11"/>
        <v>38.797428571428568</v>
      </c>
      <c r="O21" s="13">
        <f t="shared" si="12"/>
        <v>134.94085714285714</v>
      </c>
      <c r="P21" s="13">
        <f t="shared" si="13"/>
        <v>304.60571428571427</v>
      </c>
      <c r="Q21" s="14">
        <f t="shared" si="14"/>
        <v>216.77262857142856</v>
      </c>
      <c r="R21" s="12">
        <v>0</v>
      </c>
      <c r="S21" s="13">
        <v>0</v>
      </c>
      <c r="T21" s="13">
        <f t="shared" si="15"/>
        <v>850.46699999999987</v>
      </c>
      <c r="U21" s="14">
        <f t="shared" si="16"/>
        <v>996.37157142857143</v>
      </c>
      <c r="X21" s="3">
        <v>6</v>
      </c>
      <c r="Y21" s="12">
        <f t="shared" si="17"/>
        <v>102.64834750879194</v>
      </c>
      <c r="Z21" s="13">
        <f t="shared" si="10"/>
        <v>99.675970787728929</v>
      </c>
      <c r="AA21" s="13">
        <f t="shared" si="10"/>
        <v>275.06518008568708</v>
      </c>
      <c r="AB21" s="14">
        <f t="shared" si="10"/>
        <v>200.89949023354708</v>
      </c>
      <c r="AC21" s="12">
        <f t="shared" si="10"/>
        <v>0</v>
      </c>
      <c r="AD21" s="13">
        <f t="shared" si="10"/>
        <v>100.87797472441643</v>
      </c>
      <c r="AE21" s="13">
        <f t="shared" si="10"/>
        <v>367.6184571762779</v>
      </c>
      <c r="AF21" s="14">
        <f t="shared" si="10"/>
        <v>240.33535593406248</v>
      </c>
    </row>
    <row r="22" spans="1:32">
      <c r="B22" s="4">
        <v>7</v>
      </c>
      <c r="C22" s="15">
        <v>0</v>
      </c>
      <c r="D22" s="16">
        <v>147.215</v>
      </c>
      <c r="E22" s="16">
        <v>792.59100000000001</v>
      </c>
      <c r="F22" s="17">
        <v>302.90499999999997</v>
      </c>
      <c r="G22" s="15">
        <v>0</v>
      </c>
      <c r="H22" s="16">
        <v>147.215</v>
      </c>
      <c r="I22" s="16">
        <v>792.59100000000001</v>
      </c>
      <c r="J22" s="17">
        <v>1150.0999999999999</v>
      </c>
      <c r="M22" s="4">
        <v>15</v>
      </c>
      <c r="N22" s="15">
        <f t="shared" si="11"/>
        <v>63.726571428571432</v>
      </c>
      <c r="O22" s="16">
        <f t="shared" si="12"/>
        <v>833.20957142857139</v>
      </c>
      <c r="P22" s="16">
        <f t="shared" si="13"/>
        <v>776.18900000000008</v>
      </c>
      <c r="Q22" s="17">
        <f t="shared" si="14"/>
        <v>320.95871428571434</v>
      </c>
      <c r="R22" s="15">
        <v>0</v>
      </c>
      <c r="S22" s="16">
        <v>0</v>
      </c>
      <c r="T22" s="16">
        <f t="shared" si="15"/>
        <v>949.21371428571433</v>
      </c>
      <c r="U22" s="17">
        <f t="shared" si="16"/>
        <v>990.32985714285712</v>
      </c>
      <c r="X22" s="4">
        <v>7</v>
      </c>
      <c r="Y22" s="15">
        <f t="shared" si="17"/>
        <v>110.98893154853648</v>
      </c>
      <c r="Z22" s="16">
        <f t="shared" si="10"/>
        <v>411.8680058015579</v>
      </c>
      <c r="AA22" s="16">
        <f t="shared" si="10"/>
        <v>389.05051706130206</v>
      </c>
      <c r="AB22" s="17">
        <f t="shared" si="10"/>
        <v>162.75090191630704</v>
      </c>
      <c r="AC22" s="15">
        <f t="shared" si="10"/>
        <v>131.05799925223945</v>
      </c>
      <c r="AD22" s="16">
        <f t="shared" si="10"/>
        <v>836.22801496511704</v>
      </c>
      <c r="AE22" s="16">
        <f t="shared" si="10"/>
        <v>454.18972941224831</v>
      </c>
      <c r="AF22" s="17">
        <f t="shared" si="10"/>
        <v>145.80567562504504</v>
      </c>
    </row>
    <row r="25" spans="1:32">
      <c r="C25" s="20" t="s">
        <v>6</v>
      </c>
      <c r="D25" s="21"/>
      <c r="E25" s="21"/>
      <c r="F25" s="22"/>
      <c r="G25" s="20" t="s">
        <v>27</v>
      </c>
      <c r="H25" s="21"/>
      <c r="I25" s="21"/>
      <c r="J25" s="22"/>
      <c r="N25" s="20" t="s">
        <v>6</v>
      </c>
      <c r="O25" s="21"/>
      <c r="P25" s="21"/>
      <c r="Q25" s="22"/>
      <c r="R25" s="20" t="s">
        <v>27</v>
      </c>
      <c r="S25" s="21"/>
      <c r="T25" s="21"/>
      <c r="U25" s="22"/>
      <c r="Y25" s="20" t="s">
        <v>6</v>
      </c>
      <c r="Z25" s="21"/>
      <c r="AA25" s="21"/>
      <c r="AB25" s="22"/>
      <c r="AC25" s="20" t="s">
        <v>27</v>
      </c>
      <c r="AD25" s="21"/>
      <c r="AE25" s="21"/>
      <c r="AF25" s="22"/>
    </row>
    <row r="26" spans="1:32">
      <c r="A26" s="1" t="s">
        <v>12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32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465.55099999999999</v>
      </c>
      <c r="D27" s="10">
        <v>0</v>
      </c>
      <c r="E27" s="10">
        <v>305.51100000000002</v>
      </c>
      <c r="F27" s="11">
        <v>963.36199999999997</v>
      </c>
      <c r="G27" s="9">
        <v>465.55099999999999</v>
      </c>
      <c r="H27" s="10">
        <v>0</v>
      </c>
      <c r="I27" s="10">
        <v>305.51100000000002</v>
      </c>
      <c r="J27" s="11">
        <v>2033.76</v>
      </c>
      <c r="L27" t="s">
        <v>1</v>
      </c>
      <c r="M27" s="5">
        <v>16</v>
      </c>
      <c r="N27" s="9">
        <f>AVERAGE(C27,C63,C99,C135,C171,C207,C243)</f>
        <v>341.75700000000001</v>
      </c>
      <c r="O27" s="10">
        <f t="shared" ref="O27:U34" si="18">AVERAGE(D27,D63,D99,D135,D171,D207,D243)</f>
        <v>32.118342857142856</v>
      </c>
      <c r="P27" s="10">
        <f t="shared" si="18"/>
        <v>204.23142857142858</v>
      </c>
      <c r="Q27" s="11">
        <f t="shared" si="18"/>
        <v>945.2182857142858</v>
      </c>
      <c r="R27" s="9">
        <v>0</v>
      </c>
      <c r="S27" s="10">
        <v>0</v>
      </c>
      <c r="T27" s="10">
        <f t="shared" si="18"/>
        <v>866.86785714285702</v>
      </c>
      <c r="U27" s="11">
        <f t="shared" si="18"/>
        <v>1162.9771428571428</v>
      </c>
      <c r="X27" s="5">
        <v>0</v>
      </c>
      <c r="Y27" s="9">
        <f>STDEV(C27,C63,C99,C135,C171,C207,C243)</f>
        <v>108.7091653051082</v>
      </c>
      <c r="Z27" s="10">
        <f t="shared" ref="Z27:AF34" si="19">STDEV(D27,D63,D99,D135,D171,D207,D243)</f>
        <v>55.899120413081555</v>
      </c>
      <c r="AA27" s="10">
        <f t="shared" si="19"/>
        <v>210.3710260966381</v>
      </c>
      <c r="AB27" s="11">
        <f t="shared" si="19"/>
        <v>249.08148289379352</v>
      </c>
      <c r="AC27" s="9">
        <f t="shared" si="19"/>
        <v>59.88628751225059</v>
      </c>
      <c r="AD27" s="10">
        <f t="shared" si="19"/>
        <v>92.674828955871291</v>
      </c>
      <c r="AE27" s="10">
        <f t="shared" si="19"/>
        <v>342.85895832126505</v>
      </c>
      <c r="AF27" s="11">
        <f t="shared" si="19"/>
        <v>455.76601231897757</v>
      </c>
    </row>
    <row r="28" spans="1:32">
      <c r="B28" s="3">
        <v>1</v>
      </c>
      <c r="C28" s="12">
        <v>272.32299999999998</v>
      </c>
      <c r="D28" s="13">
        <v>137.01300000000001</v>
      </c>
      <c r="E28" s="13">
        <v>152.97200000000001</v>
      </c>
      <c r="F28" s="14">
        <v>747.99099999999999</v>
      </c>
      <c r="G28" s="12">
        <v>272.32299999999998</v>
      </c>
      <c r="H28" s="13">
        <v>137.01300000000001</v>
      </c>
      <c r="I28" s="13">
        <v>917.83500000000004</v>
      </c>
      <c r="J28" s="14">
        <v>1389.13</v>
      </c>
      <c r="M28" s="3">
        <v>17</v>
      </c>
      <c r="N28" s="12">
        <f t="shared" ref="N28:N34" si="20">AVERAGE(C28,C64,C100,C136,C172,C208,C244)</f>
        <v>182.54342857142856</v>
      </c>
      <c r="O28" s="13">
        <f t="shared" si="18"/>
        <v>69.086200000000005</v>
      </c>
      <c r="P28" s="13">
        <f t="shared" si="18"/>
        <v>217.06457142857138</v>
      </c>
      <c r="Q28" s="14">
        <f t="shared" si="18"/>
        <v>664.28014285714289</v>
      </c>
      <c r="R28" s="12">
        <v>0</v>
      </c>
      <c r="S28" s="13">
        <v>0</v>
      </c>
      <c r="T28" s="13">
        <f t="shared" si="18"/>
        <v>1155.3304285714287</v>
      </c>
      <c r="U28" s="14">
        <f t="shared" si="18"/>
        <v>815.36028571428574</v>
      </c>
      <c r="X28" s="3">
        <v>1</v>
      </c>
      <c r="Y28" s="12">
        <f t="shared" ref="Y28:Y34" si="21">STDEV(C28,C64,C100,C136,C172,C208,C244)</f>
        <v>72.780691017277363</v>
      </c>
      <c r="Z28" s="13">
        <f t="shared" si="19"/>
        <v>55.539898682508714</v>
      </c>
      <c r="AA28" s="13">
        <f t="shared" si="19"/>
        <v>121.88656529995031</v>
      </c>
      <c r="AB28" s="14">
        <f t="shared" si="19"/>
        <v>403.65488487957475</v>
      </c>
      <c r="AC28" s="12">
        <f t="shared" si="19"/>
        <v>3.7865568132535254</v>
      </c>
      <c r="AD28" s="13">
        <f t="shared" si="19"/>
        <v>50.068180566153977</v>
      </c>
      <c r="AE28" s="13">
        <f t="shared" si="19"/>
        <v>328.15397292371625</v>
      </c>
      <c r="AF28" s="14">
        <f t="shared" si="19"/>
        <v>441.55654820710271</v>
      </c>
    </row>
    <row r="29" spans="1:32">
      <c r="B29" s="3">
        <v>2</v>
      </c>
      <c r="C29" s="12">
        <v>265.65699999999998</v>
      </c>
      <c r="D29" s="13">
        <v>0</v>
      </c>
      <c r="E29" s="13">
        <v>459.56900000000002</v>
      </c>
      <c r="F29" s="14">
        <v>746.70799999999997</v>
      </c>
      <c r="G29" s="12">
        <v>265.65699999999998</v>
      </c>
      <c r="H29" s="13">
        <v>0</v>
      </c>
      <c r="I29" s="13">
        <v>1531.9</v>
      </c>
      <c r="J29" s="14">
        <v>1813.43</v>
      </c>
      <c r="M29" s="3">
        <v>18</v>
      </c>
      <c r="N29" s="12">
        <f t="shared" si="20"/>
        <v>50.844242857142852</v>
      </c>
      <c r="O29" s="13">
        <f t="shared" si="18"/>
        <v>23.226742857142856</v>
      </c>
      <c r="P29" s="13">
        <f t="shared" si="18"/>
        <v>186.31585714285714</v>
      </c>
      <c r="Q29" s="14">
        <f t="shared" si="18"/>
        <v>618.1629999999999</v>
      </c>
      <c r="R29" s="12">
        <v>0</v>
      </c>
      <c r="S29" s="13">
        <v>0</v>
      </c>
      <c r="T29" s="13">
        <f t="shared" si="18"/>
        <v>1023.3941428571428</v>
      </c>
      <c r="U29" s="14">
        <f t="shared" si="18"/>
        <v>1171.0962857142858</v>
      </c>
      <c r="X29" s="3">
        <v>2</v>
      </c>
      <c r="Y29" s="12">
        <f t="shared" si="21"/>
        <v>100.51801852095734</v>
      </c>
      <c r="Z29" s="13">
        <f t="shared" si="19"/>
        <v>40.528946114756764</v>
      </c>
      <c r="AA29" s="13">
        <f t="shared" si="19"/>
        <v>170.69227267359292</v>
      </c>
      <c r="AB29" s="14">
        <f t="shared" si="19"/>
        <v>326.38815847852095</v>
      </c>
      <c r="AC29" s="12">
        <f t="shared" si="19"/>
        <v>187.84786616967466</v>
      </c>
      <c r="AD29" s="13">
        <f t="shared" si="19"/>
        <v>47.301837416795983</v>
      </c>
      <c r="AE29" s="13">
        <f t="shared" si="19"/>
        <v>353.25219268365407</v>
      </c>
      <c r="AF29" s="14">
        <f t="shared" si="19"/>
        <v>566.36480303355518</v>
      </c>
    </row>
    <row r="30" spans="1:32">
      <c r="B30" s="3">
        <v>3</v>
      </c>
      <c r="C30" s="12">
        <v>86.436599999999999</v>
      </c>
      <c r="D30" s="13">
        <v>0</v>
      </c>
      <c r="E30" s="13">
        <v>306.815</v>
      </c>
      <c r="F30" s="14">
        <v>425.96</v>
      </c>
      <c r="G30" s="12">
        <v>86.436599999999999</v>
      </c>
      <c r="H30" s="13">
        <v>0</v>
      </c>
      <c r="I30" s="13">
        <v>920.44600000000003</v>
      </c>
      <c r="J30" s="14">
        <v>1064.9000000000001</v>
      </c>
      <c r="M30" s="3">
        <v>19</v>
      </c>
      <c r="N30" s="12">
        <f t="shared" si="20"/>
        <v>71.017957142857156</v>
      </c>
      <c r="O30" s="13">
        <f t="shared" si="18"/>
        <v>24.723285714285712</v>
      </c>
      <c r="P30" s="13">
        <f t="shared" si="18"/>
        <v>213.88042857142861</v>
      </c>
      <c r="Q30" s="14">
        <f t="shared" si="18"/>
        <v>372.59228571428565</v>
      </c>
      <c r="R30" s="12">
        <v>0</v>
      </c>
      <c r="S30" s="13">
        <v>0</v>
      </c>
      <c r="T30" s="13">
        <f t="shared" si="18"/>
        <v>857.9395714285713</v>
      </c>
      <c r="U30" s="14">
        <f t="shared" si="18"/>
        <v>809.41071428571433</v>
      </c>
      <c r="X30" s="3">
        <v>3</v>
      </c>
      <c r="Y30" s="12">
        <f t="shared" si="21"/>
        <v>49.917416128637129</v>
      </c>
      <c r="Z30" s="13">
        <f t="shared" si="19"/>
        <v>42.628062424316546</v>
      </c>
      <c r="AA30" s="13">
        <f t="shared" si="19"/>
        <v>142.72006634183936</v>
      </c>
      <c r="AB30" s="14">
        <f t="shared" si="19"/>
        <v>293.40610473466882</v>
      </c>
      <c r="AC30" s="12">
        <f t="shared" si="19"/>
        <v>61.119906002709136</v>
      </c>
      <c r="AD30" s="13">
        <f t="shared" si="19"/>
        <v>0</v>
      </c>
      <c r="AE30" s="13">
        <f t="shared" si="19"/>
        <v>537.26693522427547</v>
      </c>
      <c r="AF30" s="14">
        <f t="shared" si="19"/>
        <v>506.14392467515734</v>
      </c>
    </row>
    <row r="31" spans="1:32">
      <c r="B31" s="3">
        <v>4</v>
      </c>
      <c r="C31" s="12">
        <v>0</v>
      </c>
      <c r="D31" s="13">
        <v>70.659899999999993</v>
      </c>
      <c r="E31" s="13">
        <v>307.25299999999999</v>
      </c>
      <c r="F31" s="14">
        <v>425.23</v>
      </c>
      <c r="G31" s="12">
        <v>0</v>
      </c>
      <c r="H31" s="13">
        <v>70.659899999999993</v>
      </c>
      <c r="I31" s="13">
        <v>768.13300000000004</v>
      </c>
      <c r="J31" s="14">
        <v>1488.31</v>
      </c>
      <c r="M31" s="3">
        <v>20</v>
      </c>
      <c r="N31" s="12">
        <f t="shared" si="20"/>
        <v>42.423571428571435</v>
      </c>
      <c r="O31" s="13">
        <f t="shared" si="18"/>
        <v>45.327385714285711</v>
      </c>
      <c r="P31" s="13">
        <f t="shared" si="18"/>
        <v>502.0182857142857</v>
      </c>
      <c r="Q31" s="14">
        <f t="shared" si="18"/>
        <v>402.79814285714281</v>
      </c>
      <c r="R31" s="12">
        <v>0</v>
      </c>
      <c r="S31" s="13">
        <v>0</v>
      </c>
      <c r="T31" s="13">
        <f t="shared" si="18"/>
        <v>1314.6084285714285</v>
      </c>
      <c r="U31" s="14">
        <f t="shared" si="18"/>
        <v>1065.8027142857143</v>
      </c>
      <c r="X31" s="3">
        <v>4</v>
      </c>
      <c r="Y31" s="12">
        <f t="shared" si="21"/>
        <v>76.392233095293875</v>
      </c>
      <c r="Z31" s="13">
        <f t="shared" si="19"/>
        <v>43.31910258471153</v>
      </c>
      <c r="AA31" s="13">
        <f t="shared" si="19"/>
        <v>256.04908836895208</v>
      </c>
      <c r="AB31" s="14">
        <f t="shared" si="19"/>
        <v>272.18453361241819</v>
      </c>
      <c r="AC31" s="12">
        <f t="shared" si="19"/>
        <v>0</v>
      </c>
      <c r="AD31" s="13">
        <f t="shared" si="19"/>
        <v>49.964094447963326</v>
      </c>
      <c r="AE31" s="13">
        <f t="shared" si="19"/>
        <v>503.40865721395062</v>
      </c>
      <c r="AF31" s="14">
        <f t="shared" si="19"/>
        <v>583.08459598950003</v>
      </c>
    </row>
    <row r="32" spans="1:32">
      <c r="B32" s="3">
        <v>5</v>
      </c>
      <c r="C32" s="12">
        <v>0</v>
      </c>
      <c r="D32" s="13">
        <v>0</v>
      </c>
      <c r="E32" s="13">
        <v>0</v>
      </c>
      <c r="F32" s="14">
        <v>318.37799999999999</v>
      </c>
      <c r="G32" s="12">
        <v>0</v>
      </c>
      <c r="H32" s="13">
        <v>0</v>
      </c>
      <c r="I32" s="13">
        <v>461.53699999999998</v>
      </c>
      <c r="J32" s="14">
        <v>1061.26</v>
      </c>
      <c r="M32" s="3">
        <v>21</v>
      </c>
      <c r="N32" s="12">
        <f t="shared" si="20"/>
        <v>0</v>
      </c>
      <c r="O32" s="13">
        <f t="shared" si="18"/>
        <v>19.728857142857144</v>
      </c>
      <c r="P32" s="13">
        <f t="shared" si="18"/>
        <v>197.75957142857143</v>
      </c>
      <c r="Q32" s="14">
        <f t="shared" si="18"/>
        <v>211.28071428571428</v>
      </c>
      <c r="R32" s="12">
        <v>0</v>
      </c>
      <c r="S32" s="13">
        <v>0</v>
      </c>
      <c r="T32" s="13">
        <f t="shared" si="18"/>
        <v>768.58242857142864</v>
      </c>
      <c r="U32" s="14">
        <f t="shared" si="18"/>
        <v>760.37255714285732</v>
      </c>
      <c r="X32" s="3">
        <v>5</v>
      </c>
      <c r="Y32" s="12">
        <f t="shared" si="21"/>
        <v>0</v>
      </c>
      <c r="Z32" s="13">
        <f t="shared" si="19"/>
        <v>52.197649651520301</v>
      </c>
      <c r="AA32" s="13">
        <f t="shared" si="19"/>
        <v>176.67123181572521</v>
      </c>
      <c r="AB32" s="14">
        <f t="shared" si="19"/>
        <v>165.7501685687572</v>
      </c>
      <c r="AC32" s="12">
        <f t="shared" si="19"/>
        <v>0</v>
      </c>
      <c r="AD32" s="13">
        <f t="shared" si="19"/>
        <v>97.652860695424593</v>
      </c>
      <c r="AE32" s="13">
        <f t="shared" si="19"/>
        <v>301.66743072234186</v>
      </c>
      <c r="AF32" s="14">
        <f t="shared" si="19"/>
        <v>418.93220464319279</v>
      </c>
    </row>
    <row r="33" spans="1:32">
      <c r="B33" s="3">
        <v>6</v>
      </c>
      <c r="C33" s="12">
        <v>80.655900000000003</v>
      </c>
      <c r="D33" s="13">
        <v>0</v>
      </c>
      <c r="E33" s="13">
        <v>154.05799999999999</v>
      </c>
      <c r="F33" s="14">
        <v>317.83499999999998</v>
      </c>
      <c r="G33" s="12">
        <v>80.655900000000003</v>
      </c>
      <c r="H33" s="13">
        <v>0</v>
      </c>
      <c r="I33" s="13">
        <v>1386.52</v>
      </c>
      <c r="J33" s="14">
        <v>1165.3900000000001</v>
      </c>
      <c r="M33" s="3">
        <v>22</v>
      </c>
      <c r="N33" s="12">
        <f t="shared" si="20"/>
        <v>60.15745714285714</v>
      </c>
      <c r="O33" s="13">
        <f t="shared" si="18"/>
        <v>256.5911142857143</v>
      </c>
      <c r="P33" s="13">
        <f t="shared" si="18"/>
        <v>382.73285714285714</v>
      </c>
      <c r="Q33" s="14">
        <f t="shared" si="18"/>
        <v>251.3052857142857</v>
      </c>
      <c r="R33" s="12">
        <v>0</v>
      </c>
      <c r="S33" s="13">
        <v>0</v>
      </c>
      <c r="T33" s="13">
        <f t="shared" si="18"/>
        <v>1059.0097142857144</v>
      </c>
      <c r="U33" s="14">
        <f t="shared" si="18"/>
        <v>744.9039857142858</v>
      </c>
      <c r="X33" s="3">
        <v>6</v>
      </c>
      <c r="Y33" s="12">
        <f t="shared" si="21"/>
        <v>62.497568470350842</v>
      </c>
      <c r="Z33" s="13">
        <f t="shared" si="19"/>
        <v>188.14434522415169</v>
      </c>
      <c r="AA33" s="13">
        <f t="shared" si="19"/>
        <v>251.15202074734768</v>
      </c>
      <c r="AB33" s="14">
        <f t="shared" si="19"/>
        <v>161.24374790640644</v>
      </c>
      <c r="AC33" s="12">
        <f t="shared" si="19"/>
        <v>57.84635515920602</v>
      </c>
      <c r="AD33" s="13">
        <f t="shared" si="19"/>
        <v>98.713520867204409</v>
      </c>
      <c r="AE33" s="13">
        <f t="shared" si="19"/>
        <v>350.37023615251798</v>
      </c>
      <c r="AF33" s="14">
        <f t="shared" si="19"/>
        <v>392.26336640697764</v>
      </c>
    </row>
    <row r="34" spans="1:32">
      <c r="B34" s="4">
        <v>7</v>
      </c>
      <c r="C34" s="15">
        <v>0</v>
      </c>
      <c r="D34" s="16">
        <v>656.577</v>
      </c>
      <c r="E34" s="16">
        <v>1079.6300000000001</v>
      </c>
      <c r="F34" s="17">
        <v>317.29500000000002</v>
      </c>
      <c r="G34" s="15">
        <v>0</v>
      </c>
      <c r="H34" s="16">
        <v>656.577</v>
      </c>
      <c r="I34" s="16">
        <v>1233.8599999999999</v>
      </c>
      <c r="J34" s="17">
        <v>1163.4100000000001</v>
      </c>
      <c r="M34" s="4">
        <v>23</v>
      </c>
      <c r="N34" s="15">
        <f t="shared" si="20"/>
        <v>11.327285714285713</v>
      </c>
      <c r="O34" s="16">
        <f t="shared" si="18"/>
        <v>654.0441428571429</v>
      </c>
      <c r="P34" s="16">
        <f t="shared" si="18"/>
        <v>793.78785714285732</v>
      </c>
      <c r="Q34" s="17">
        <f t="shared" si="18"/>
        <v>171.18528571428573</v>
      </c>
      <c r="R34" s="15">
        <v>0</v>
      </c>
      <c r="S34" s="16">
        <v>0</v>
      </c>
      <c r="T34" s="16">
        <f t="shared" si="18"/>
        <v>891.70871428571434</v>
      </c>
      <c r="U34" s="17">
        <f t="shared" si="18"/>
        <v>832.60928571428576</v>
      </c>
      <c r="X34" s="4">
        <v>7</v>
      </c>
      <c r="Y34" s="15">
        <f t="shared" si="21"/>
        <v>29.969181029374635</v>
      </c>
      <c r="Z34" s="16">
        <f t="shared" si="19"/>
        <v>215.23102936800166</v>
      </c>
      <c r="AA34" s="16">
        <f t="shared" si="19"/>
        <v>374.71008465008765</v>
      </c>
      <c r="AB34" s="17">
        <f t="shared" si="19"/>
        <v>149.77254672971534</v>
      </c>
      <c r="AC34" s="15">
        <f t="shared" si="19"/>
        <v>56.067203787062539</v>
      </c>
      <c r="AD34" s="16">
        <f t="shared" si="19"/>
        <v>84.615932970688633</v>
      </c>
      <c r="AE34" s="16">
        <f t="shared" si="19"/>
        <v>342.801915158844</v>
      </c>
      <c r="AF34" s="17">
        <f t="shared" si="19"/>
        <v>392.66518297472152</v>
      </c>
    </row>
    <row r="37" spans="1:32">
      <c r="C37" s="20" t="s">
        <v>6</v>
      </c>
      <c r="D37" s="21"/>
      <c r="E37" s="21"/>
      <c r="F37" s="22"/>
      <c r="G37" s="20" t="s">
        <v>27</v>
      </c>
      <c r="H37" s="21"/>
      <c r="I37" s="21"/>
      <c r="J37" s="22"/>
      <c r="N37" s="20" t="s">
        <v>6</v>
      </c>
      <c r="O37" s="21"/>
      <c r="P37" s="21"/>
      <c r="Q37" s="22"/>
      <c r="R37" s="20" t="s">
        <v>27</v>
      </c>
      <c r="S37" s="21"/>
      <c r="T37" s="21"/>
      <c r="U37" s="22"/>
      <c r="Y37" s="20" t="s">
        <v>6</v>
      </c>
      <c r="Z37" s="21"/>
      <c r="AA37" s="21"/>
      <c r="AB37" s="22"/>
      <c r="AC37" s="20" t="s">
        <v>27</v>
      </c>
      <c r="AD37" s="21"/>
      <c r="AE37" s="21"/>
      <c r="AF37" s="22"/>
    </row>
    <row r="38" spans="1:32">
      <c r="A38" s="1" t="s">
        <v>13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249.53399999999999</v>
      </c>
      <c r="D39" s="10">
        <v>0</v>
      </c>
      <c r="E39" s="10">
        <v>235.22499999999999</v>
      </c>
      <c r="F39" s="11">
        <v>476.71899999999999</v>
      </c>
      <c r="G39" s="9">
        <v>249.53399999999999</v>
      </c>
      <c r="H39" s="10">
        <v>0</v>
      </c>
      <c r="I39" s="10">
        <v>1117.32</v>
      </c>
      <c r="J39" s="11">
        <v>866.76199999999994</v>
      </c>
      <c r="L39" t="s">
        <v>1</v>
      </c>
      <c r="M39" s="5">
        <v>24</v>
      </c>
      <c r="N39" s="9">
        <f>AVERAGE(N3,N15,N27)</f>
        <v>394.60028571428569</v>
      </c>
      <c r="O39" s="10">
        <f t="shared" ref="O39:U39" si="22">AVERAGE(O3,O15,O27)</f>
        <v>70.741385714285727</v>
      </c>
      <c r="P39" s="10">
        <f t="shared" si="22"/>
        <v>213.98471428571429</v>
      </c>
      <c r="Q39" s="11">
        <f t="shared" si="22"/>
        <v>922.78666666666675</v>
      </c>
      <c r="R39" s="9">
        <v>0</v>
      </c>
      <c r="S39" s="10">
        <v>0</v>
      </c>
      <c r="T39" s="10">
        <f t="shared" si="22"/>
        <v>1057.0964285714283</v>
      </c>
      <c r="U39" s="11">
        <f t="shared" si="22"/>
        <v>1170.750619047619</v>
      </c>
      <c r="W39" t="s">
        <v>33</v>
      </c>
      <c r="X39" s="5">
        <v>0</v>
      </c>
      <c r="Y39" s="9">
        <f>STDEV(AVERAGE(C3,C15,C27),AVERAGE(C39,C50,C63),AVERAGE(C75,C87,C99),AVERAGE(C111,C123,C135),AVERAGE(C147,C159,C171),AVERAGE(C183,C195,C207),AVERAGE(C219,C231,C243))</f>
        <v>77.417082454203367</v>
      </c>
      <c r="Z39" s="10">
        <f t="shared" ref="Z39:AF46" si="23">STDEV(AVERAGE(D3,D15,D27),AVERAGE(D39,D50,D63),AVERAGE(D75,D87,D99),AVERAGE(D111,D123,D135),AVERAGE(D147,D159,D171),AVERAGE(D183,D195,D207),AVERAGE(D219,D231,D243))</f>
        <v>54.293651722563823</v>
      </c>
      <c r="AA39" s="10">
        <f t="shared" si="23"/>
        <v>105.58254937176541</v>
      </c>
      <c r="AB39" s="11">
        <f t="shared" si="23"/>
        <v>157.3462440723757</v>
      </c>
      <c r="AC39" s="9" t="e">
        <f t="shared" si="23"/>
        <v>#DIV/0!</v>
      </c>
      <c r="AD39" s="10" t="e">
        <f t="shared" si="23"/>
        <v>#DIV/0!</v>
      </c>
      <c r="AE39" s="10">
        <f t="shared" si="23"/>
        <v>71.418388345891799</v>
      </c>
      <c r="AF39" s="11">
        <f t="shared" si="23"/>
        <v>221.23932483000772</v>
      </c>
    </row>
    <row r="40" spans="1:32">
      <c r="B40" s="3">
        <v>1</v>
      </c>
      <c r="C40" s="12">
        <v>34.305300000000003</v>
      </c>
      <c r="D40" s="13">
        <v>0</v>
      </c>
      <c r="E40" s="13">
        <v>305.68</v>
      </c>
      <c r="F40" s="14">
        <v>472.21</v>
      </c>
      <c r="G40" s="12">
        <v>34.305300000000003</v>
      </c>
      <c r="H40" s="13">
        <v>0</v>
      </c>
      <c r="I40" s="13">
        <v>1008.74</v>
      </c>
      <c r="J40" s="14">
        <v>1146.8</v>
      </c>
      <c r="M40" s="3">
        <v>25</v>
      </c>
      <c r="N40" s="12">
        <f t="shared" ref="N40:U46" si="24">AVERAGE(N4,N16,N28)</f>
        <v>153.53047619047618</v>
      </c>
      <c r="O40" s="13">
        <f t="shared" si="24"/>
        <v>74.269623809523807</v>
      </c>
      <c r="P40" s="13">
        <f t="shared" si="24"/>
        <v>265.71590476190477</v>
      </c>
      <c r="Q40" s="14">
        <f t="shared" si="24"/>
        <v>519.68811428571428</v>
      </c>
      <c r="R40" s="12">
        <v>0</v>
      </c>
      <c r="S40" s="13">
        <v>0</v>
      </c>
      <c r="T40" s="13">
        <f t="shared" si="24"/>
        <v>1154.4076190476189</v>
      </c>
      <c r="U40" s="14">
        <f t="shared" si="24"/>
        <v>904.69633333333331</v>
      </c>
      <c r="W40" t="s">
        <v>35</v>
      </c>
      <c r="X40" s="3">
        <v>1</v>
      </c>
      <c r="Y40" s="12">
        <f t="shared" ref="Y40:Y46" si="25">STDEV(AVERAGE(C4,C16,C28),AVERAGE(C40,C51,C64),AVERAGE(C76,C88,C100),AVERAGE(C112,C124,C136),AVERAGE(C148,C160,C172),AVERAGE(C184,C196,C208),AVERAGE(C220,C232,C244))</f>
        <v>81.527977007706724</v>
      </c>
      <c r="Z40" s="13">
        <f t="shared" si="23"/>
        <v>23.847798495946748</v>
      </c>
      <c r="AA40" s="13">
        <f t="shared" si="23"/>
        <v>68.622810288712614</v>
      </c>
      <c r="AB40" s="14">
        <f t="shared" si="23"/>
        <v>251.95105505754466</v>
      </c>
      <c r="AC40" s="12" t="e">
        <f t="shared" si="23"/>
        <v>#DIV/0!</v>
      </c>
      <c r="AD40" s="13" t="e">
        <f t="shared" si="23"/>
        <v>#DIV/0!</v>
      </c>
      <c r="AE40" s="13">
        <f t="shared" si="23"/>
        <v>207.21148217629852</v>
      </c>
      <c r="AF40" s="14">
        <f t="shared" si="23"/>
        <v>231.21787198997328</v>
      </c>
    </row>
    <row r="41" spans="1:32">
      <c r="B41" s="3">
        <v>2</v>
      </c>
      <c r="C41" s="12">
        <v>0</v>
      </c>
      <c r="D41" s="13">
        <v>15.407</v>
      </c>
      <c r="E41" s="13">
        <v>222.803</v>
      </c>
      <c r="F41" s="14">
        <v>420.613</v>
      </c>
      <c r="G41" s="12">
        <v>0</v>
      </c>
      <c r="H41" s="13">
        <v>15.407</v>
      </c>
      <c r="I41" s="13">
        <v>923.04200000000003</v>
      </c>
      <c r="J41" s="14">
        <v>1215.0999999999999</v>
      </c>
      <c r="M41" s="3">
        <v>26</v>
      </c>
      <c r="N41" s="12">
        <f t="shared" si="24"/>
        <v>65.669380952380948</v>
      </c>
      <c r="O41" s="13">
        <f t="shared" si="24"/>
        <v>37.35749047619047</v>
      </c>
      <c r="P41" s="13">
        <f t="shared" si="24"/>
        <v>265.36047619047616</v>
      </c>
      <c r="Q41" s="14">
        <f t="shared" si="24"/>
        <v>492.85566666666665</v>
      </c>
      <c r="R41" s="12">
        <v>0</v>
      </c>
      <c r="S41" s="13">
        <v>0</v>
      </c>
      <c r="T41" s="13">
        <f t="shared" si="24"/>
        <v>958.05138095238101</v>
      </c>
      <c r="U41" s="14">
        <f t="shared" si="24"/>
        <v>1115.7631428571428</v>
      </c>
      <c r="X41" s="3">
        <v>2</v>
      </c>
      <c r="Y41" s="12">
        <f t="shared" si="25"/>
        <v>73.535408260620144</v>
      </c>
      <c r="Z41" s="13">
        <f t="shared" si="23"/>
        <v>31.790037594444431</v>
      </c>
      <c r="AA41" s="13">
        <f t="shared" si="23"/>
        <v>148.53972352581985</v>
      </c>
      <c r="AB41" s="14">
        <f t="shared" si="23"/>
        <v>149.15793952390132</v>
      </c>
      <c r="AC41" s="12" t="e">
        <f t="shared" si="23"/>
        <v>#DIV/0!</v>
      </c>
      <c r="AD41" s="13" t="e">
        <f t="shared" si="23"/>
        <v>#DIV/0!</v>
      </c>
      <c r="AE41" s="13">
        <f t="shared" si="23"/>
        <v>401.82402713835148</v>
      </c>
      <c r="AF41" s="14">
        <f t="shared" si="23"/>
        <v>393.48023298065903</v>
      </c>
    </row>
    <row r="42" spans="1:32">
      <c r="B42" s="3">
        <v>3</v>
      </c>
      <c r="C42" s="12">
        <v>0</v>
      </c>
      <c r="D42" s="13">
        <v>68.460700000000003</v>
      </c>
      <c r="E42" s="13">
        <v>464.78</v>
      </c>
      <c r="F42" s="14">
        <v>510.73</v>
      </c>
      <c r="G42" s="12">
        <v>0</v>
      </c>
      <c r="H42" s="13">
        <v>68.460700000000003</v>
      </c>
      <c r="I42" s="13">
        <v>1029.1600000000001</v>
      </c>
      <c r="J42" s="14">
        <v>1386.27</v>
      </c>
      <c r="M42" s="3">
        <v>27</v>
      </c>
      <c r="N42" s="12">
        <f t="shared" si="24"/>
        <v>51.738642857142857</v>
      </c>
      <c r="O42" s="13">
        <f t="shared" si="24"/>
        <v>31.390604761904758</v>
      </c>
      <c r="P42" s="13">
        <f t="shared" si="24"/>
        <v>278.81763809523812</v>
      </c>
      <c r="Q42" s="14">
        <f t="shared" si="24"/>
        <v>380.42591904761906</v>
      </c>
      <c r="R42" s="12">
        <v>0</v>
      </c>
      <c r="S42" s="13">
        <v>0</v>
      </c>
      <c r="T42" s="13">
        <f t="shared" si="24"/>
        <v>1019.628</v>
      </c>
      <c r="U42" s="14">
        <f t="shared" si="24"/>
        <v>984.00976190476183</v>
      </c>
      <c r="X42" s="3">
        <v>3</v>
      </c>
      <c r="Y42" s="12">
        <f t="shared" si="25"/>
        <v>30.922860162901141</v>
      </c>
      <c r="Z42" s="13">
        <f t="shared" si="23"/>
        <v>12.925366700820822</v>
      </c>
      <c r="AA42" s="13">
        <f t="shared" si="23"/>
        <v>114.11909353665554</v>
      </c>
      <c r="AB42" s="14">
        <f t="shared" si="23"/>
        <v>131.93484851154113</v>
      </c>
      <c r="AC42" s="12" t="e">
        <f t="shared" si="23"/>
        <v>#DIV/0!</v>
      </c>
      <c r="AD42" s="13" t="e">
        <f t="shared" si="23"/>
        <v>#DIV/0!</v>
      </c>
      <c r="AE42" s="13">
        <f t="shared" si="23"/>
        <v>259.80317986367123</v>
      </c>
      <c r="AF42" s="14">
        <f t="shared" si="23"/>
        <v>161.45411098603483</v>
      </c>
    </row>
    <row r="43" spans="1:32">
      <c r="B43" s="3">
        <v>4</v>
      </c>
      <c r="C43" s="12">
        <v>0</v>
      </c>
      <c r="D43" s="13">
        <v>269.49</v>
      </c>
      <c r="E43" s="13">
        <v>277.52999999999997</v>
      </c>
      <c r="F43" s="14">
        <v>507.09199999999998</v>
      </c>
      <c r="G43" s="12">
        <v>0</v>
      </c>
      <c r="H43" s="13">
        <v>269.49</v>
      </c>
      <c r="I43" s="13">
        <v>1040.74</v>
      </c>
      <c r="J43" s="14">
        <v>1090.25</v>
      </c>
      <c r="M43" s="3">
        <v>28</v>
      </c>
      <c r="N43" s="12">
        <f t="shared" si="24"/>
        <v>25.74942857142857</v>
      </c>
      <c r="O43" s="13">
        <f t="shared" si="24"/>
        <v>71.165257142857129</v>
      </c>
      <c r="P43" s="13">
        <f t="shared" si="24"/>
        <v>356.53563333333335</v>
      </c>
      <c r="Q43" s="14">
        <f t="shared" si="24"/>
        <v>386.61589999999995</v>
      </c>
      <c r="R43" s="12">
        <v>0</v>
      </c>
      <c r="S43" s="13">
        <v>0</v>
      </c>
      <c r="T43" s="13">
        <f t="shared" si="24"/>
        <v>1163.7633809523807</v>
      </c>
      <c r="U43" s="14">
        <f t="shared" si="24"/>
        <v>1121.4480476190477</v>
      </c>
      <c r="X43" s="3">
        <v>4</v>
      </c>
      <c r="Y43" s="12">
        <f t="shared" si="25"/>
        <v>28.874858539614554</v>
      </c>
      <c r="Z43" s="13">
        <f t="shared" si="23"/>
        <v>55.263087455681813</v>
      </c>
      <c r="AA43" s="13">
        <f t="shared" si="23"/>
        <v>101.90957431440484</v>
      </c>
      <c r="AB43" s="14">
        <f t="shared" si="23"/>
        <v>132.6516407546259</v>
      </c>
      <c r="AC43" s="12" t="e">
        <f t="shared" si="23"/>
        <v>#DIV/0!</v>
      </c>
      <c r="AD43" s="13" t="e">
        <f t="shared" si="23"/>
        <v>#DIV/0!</v>
      </c>
      <c r="AE43" s="13">
        <f t="shared" si="23"/>
        <v>221.9613442874786</v>
      </c>
      <c r="AF43" s="14">
        <f t="shared" si="23"/>
        <v>199.19677705232047</v>
      </c>
    </row>
    <row r="44" spans="1:32">
      <c r="B44" s="3">
        <v>5</v>
      </c>
      <c r="C44" s="12">
        <v>0</v>
      </c>
      <c r="D44" s="13">
        <v>329.87299999999999</v>
      </c>
      <c r="E44" s="13">
        <v>145.298</v>
      </c>
      <c r="F44" s="14">
        <v>450.17</v>
      </c>
      <c r="G44" s="12">
        <v>0</v>
      </c>
      <c r="H44" s="13">
        <v>329.87299999999999</v>
      </c>
      <c r="I44" s="13">
        <v>762.81399999999996</v>
      </c>
      <c r="J44" s="14">
        <v>1085.7</v>
      </c>
      <c r="M44" s="3">
        <v>29</v>
      </c>
      <c r="N44" s="12">
        <f t="shared" si="24"/>
        <v>28.557166666666671</v>
      </c>
      <c r="O44" s="13">
        <f t="shared" si="24"/>
        <v>75.346485714285706</v>
      </c>
      <c r="P44" s="13">
        <f t="shared" si="24"/>
        <v>268.93338095238096</v>
      </c>
      <c r="Q44" s="14">
        <f t="shared" si="24"/>
        <v>262.85814285714287</v>
      </c>
      <c r="R44" s="12">
        <v>0</v>
      </c>
      <c r="S44" s="13">
        <v>0</v>
      </c>
      <c r="T44" s="13">
        <f t="shared" si="24"/>
        <v>831.28661904761896</v>
      </c>
      <c r="U44" s="14">
        <f t="shared" si="24"/>
        <v>985.94232857142867</v>
      </c>
      <c r="X44" s="3">
        <v>5</v>
      </c>
      <c r="Y44" s="12">
        <f t="shared" si="25"/>
        <v>40.422444210075497</v>
      </c>
      <c r="Z44" s="13">
        <f t="shared" si="23"/>
        <v>84.663850615258156</v>
      </c>
      <c r="AA44" s="13">
        <f t="shared" si="23"/>
        <v>83.861427317983953</v>
      </c>
      <c r="AB44" s="14">
        <f t="shared" si="23"/>
        <v>96.540781165623343</v>
      </c>
      <c r="AC44" s="12" t="e">
        <f t="shared" si="23"/>
        <v>#DIV/0!</v>
      </c>
      <c r="AD44" s="13" t="e">
        <f t="shared" si="23"/>
        <v>#DIV/0!</v>
      </c>
      <c r="AE44" s="13">
        <f t="shared" si="23"/>
        <v>283.95262229239955</v>
      </c>
      <c r="AF44" s="14">
        <f t="shared" si="23"/>
        <v>324.41782612712308</v>
      </c>
    </row>
    <row r="45" spans="1:32">
      <c r="B45" s="3">
        <v>6</v>
      </c>
      <c r="C45" s="12">
        <v>0</v>
      </c>
      <c r="D45" s="13">
        <v>614.98400000000004</v>
      </c>
      <c r="E45" s="13">
        <v>609.90599999999995</v>
      </c>
      <c r="F45" s="14">
        <v>498.80200000000002</v>
      </c>
      <c r="G45" s="12">
        <v>0</v>
      </c>
      <c r="H45" s="13">
        <v>614.98400000000004</v>
      </c>
      <c r="I45" s="13">
        <v>1105.45</v>
      </c>
      <c r="J45" s="14">
        <v>1219.29</v>
      </c>
      <c r="M45" s="3">
        <v>30</v>
      </c>
      <c r="N45" s="12">
        <f t="shared" si="24"/>
        <v>38.222066666666663</v>
      </c>
      <c r="O45" s="13">
        <f t="shared" si="24"/>
        <v>218.422</v>
      </c>
      <c r="P45" s="13">
        <f t="shared" si="24"/>
        <v>354.53095714285718</v>
      </c>
      <c r="Q45" s="14">
        <f t="shared" si="24"/>
        <v>271.40020952380951</v>
      </c>
      <c r="R45" s="12">
        <v>0</v>
      </c>
      <c r="S45" s="13">
        <v>0</v>
      </c>
      <c r="T45" s="13">
        <f t="shared" si="24"/>
        <v>936.34233333333339</v>
      </c>
      <c r="U45" s="14">
        <f t="shared" si="24"/>
        <v>947.87713809523802</v>
      </c>
      <c r="X45" s="3">
        <v>6</v>
      </c>
      <c r="Y45" s="12">
        <f t="shared" si="25"/>
        <v>50.177187030388538</v>
      </c>
      <c r="Z45" s="13">
        <f t="shared" si="23"/>
        <v>51.45052930761765</v>
      </c>
      <c r="AA45" s="13">
        <f t="shared" si="23"/>
        <v>139.06740389190415</v>
      </c>
      <c r="AB45" s="14">
        <f t="shared" si="23"/>
        <v>67.808480363746696</v>
      </c>
      <c r="AC45" s="12" t="e">
        <f t="shared" si="23"/>
        <v>#DIV/0!</v>
      </c>
      <c r="AD45" s="13" t="e">
        <f t="shared" si="23"/>
        <v>#DIV/0!</v>
      </c>
      <c r="AE45" s="13">
        <f t="shared" si="23"/>
        <v>158.41418761117194</v>
      </c>
      <c r="AF45" s="14">
        <f t="shared" si="23"/>
        <v>186.69703295753894</v>
      </c>
    </row>
    <row r="46" spans="1:32">
      <c r="B46" s="4">
        <v>7</v>
      </c>
      <c r="C46" s="15">
        <v>145.03899999999999</v>
      </c>
      <c r="D46" s="16">
        <v>356.61</v>
      </c>
      <c r="E46" s="16">
        <v>761.904</v>
      </c>
      <c r="F46" s="17">
        <v>348.74200000000002</v>
      </c>
      <c r="G46" s="15">
        <v>145.03899999999999</v>
      </c>
      <c r="H46" s="16">
        <v>356.61</v>
      </c>
      <c r="I46" s="16">
        <v>922.30499999999995</v>
      </c>
      <c r="J46" s="17">
        <v>871.85599999999999</v>
      </c>
      <c r="M46" s="4">
        <v>31</v>
      </c>
      <c r="N46" s="15">
        <f t="shared" si="24"/>
        <v>77.225619047619048</v>
      </c>
      <c r="O46" s="16">
        <f t="shared" si="24"/>
        <v>706.6873333333333</v>
      </c>
      <c r="P46" s="16">
        <f t="shared" si="24"/>
        <v>777.34047619047624</v>
      </c>
      <c r="Q46" s="17">
        <f t="shared" si="24"/>
        <v>279.06809523809528</v>
      </c>
      <c r="R46" s="15">
        <v>0</v>
      </c>
      <c r="S46" s="16">
        <v>0</v>
      </c>
      <c r="T46" s="16">
        <f t="shared" si="24"/>
        <v>941.58695238095254</v>
      </c>
      <c r="U46" s="17">
        <f t="shared" si="24"/>
        <v>971.22680952380949</v>
      </c>
      <c r="X46" s="4">
        <v>7</v>
      </c>
      <c r="Y46" s="15">
        <f t="shared" si="25"/>
        <v>24.663447511733253</v>
      </c>
      <c r="Z46" s="16">
        <f t="shared" si="23"/>
        <v>233.92759838967223</v>
      </c>
      <c r="AA46" s="16">
        <f t="shared" si="23"/>
        <v>207.58715076074213</v>
      </c>
      <c r="AB46" s="17">
        <f t="shared" si="23"/>
        <v>100.92142567120199</v>
      </c>
      <c r="AC46" s="15" t="e">
        <f t="shared" si="23"/>
        <v>#DIV/0!</v>
      </c>
      <c r="AD46" s="16" t="e">
        <f t="shared" si="23"/>
        <v>#DIV/0!</v>
      </c>
      <c r="AE46" s="16">
        <f t="shared" si="23"/>
        <v>198.65169473234332</v>
      </c>
      <c r="AF46" s="17">
        <f t="shared" si="23"/>
        <v>221.45665683035139</v>
      </c>
    </row>
    <row r="49" spans="1:12">
      <c r="C49" s="20" t="s">
        <v>6</v>
      </c>
      <c r="D49" s="21"/>
      <c r="E49" s="21"/>
      <c r="F49" s="22"/>
      <c r="G49" s="20" t="s">
        <v>27</v>
      </c>
      <c r="H49" s="21"/>
      <c r="I49" s="21"/>
      <c r="J49" s="22"/>
    </row>
    <row r="50" spans="1:12">
      <c r="A50" s="1" t="s">
        <v>14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L50" s="1"/>
    </row>
    <row r="51" spans="1:12">
      <c r="A51" t="s">
        <v>1</v>
      </c>
      <c r="B51" s="5">
        <v>0</v>
      </c>
      <c r="C51" s="9">
        <v>583.83600000000001</v>
      </c>
      <c r="D51" s="10">
        <v>108.11</v>
      </c>
      <c r="E51" s="10">
        <v>369.041</v>
      </c>
      <c r="F51" s="11">
        <v>1593.17</v>
      </c>
      <c r="G51" s="9">
        <v>583.83600000000001</v>
      </c>
      <c r="H51" s="10">
        <v>108.11</v>
      </c>
      <c r="I51" s="10">
        <v>1660.69</v>
      </c>
      <c r="J51" s="11">
        <v>2275.96</v>
      </c>
    </row>
    <row r="52" spans="1:12">
      <c r="B52" s="3">
        <v>1</v>
      </c>
      <c r="C52" s="12">
        <v>96.615700000000004</v>
      </c>
      <c r="D52" s="13">
        <v>112.42</v>
      </c>
      <c r="E52" s="13">
        <v>370.36599999999999</v>
      </c>
      <c r="F52" s="14">
        <v>227.92</v>
      </c>
      <c r="G52" s="12">
        <v>96.615700000000004</v>
      </c>
      <c r="H52" s="13">
        <v>112.42</v>
      </c>
      <c r="I52" s="13">
        <v>1666.65</v>
      </c>
      <c r="J52" s="14">
        <v>911.68</v>
      </c>
    </row>
    <row r="53" spans="1:12">
      <c r="B53" s="3">
        <v>2</v>
      </c>
      <c r="C53" s="12">
        <v>0</v>
      </c>
      <c r="D53" s="13">
        <v>58.543399999999998</v>
      </c>
      <c r="E53" s="13">
        <v>557.54999999999995</v>
      </c>
      <c r="F53" s="14">
        <v>570.61300000000006</v>
      </c>
      <c r="G53" s="12">
        <v>0</v>
      </c>
      <c r="H53" s="13">
        <v>58.543399999999998</v>
      </c>
      <c r="I53" s="13">
        <v>929.24900000000002</v>
      </c>
      <c r="J53" s="14">
        <v>1141.23</v>
      </c>
    </row>
    <row r="54" spans="1:12">
      <c r="B54" s="3">
        <v>3</v>
      </c>
      <c r="C54" s="12">
        <v>0</v>
      </c>
      <c r="D54" s="13">
        <v>0</v>
      </c>
      <c r="E54" s="13">
        <v>372.92500000000001</v>
      </c>
      <c r="F54" s="14">
        <v>457.142</v>
      </c>
      <c r="G54" s="12">
        <v>0</v>
      </c>
      <c r="H54" s="13">
        <v>0</v>
      </c>
      <c r="I54" s="13">
        <v>745.85</v>
      </c>
      <c r="J54" s="14">
        <v>1371.43</v>
      </c>
    </row>
    <row r="55" spans="1:12">
      <c r="B55" s="3">
        <v>4</v>
      </c>
      <c r="C55" s="12">
        <v>0</v>
      </c>
      <c r="D55" s="13">
        <v>0</v>
      </c>
      <c r="E55" s="13">
        <v>561.21400000000006</v>
      </c>
      <c r="F55" s="14">
        <v>457.79599999999999</v>
      </c>
      <c r="G55" s="12">
        <v>0</v>
      </c>
      <c r="H55" s="13">
        <v>0</v>
      </c>
      <c r="I55" s="13">
        <v>2057.79</v>
      </c>
      <c r="J55" s="14">
        <v>1716.73</v>
      </c>
    </row>
    <row r="56" spans="1:12">
      <c r="B56" s="3">
        <v>5</v>
      </c>
      <c r="C56" s="12">
        <v>0</v>
      </c>
      <c r="D56" s="13">
        <v>66.872</v>
      </c>
      <c r="E56" s="13">
        <v>0</v>
      </c>
      <c r="F56" s="14">
        <v>229.22499999999999</v>
      </c>
      <c r="G56" s="12">
        <v>0</v>
      </c>
      <c r="H56" s="13">
        <v>66.872</v>
      </c>
      <c r="I56" s="13">
        <v>375.36900000000003</v>
      </c>
      <c r="J56" s="14">
        <v>573.06299999999999</v>
      </c>
    </row>
    <row r="57" spans="1:12">
      <c r="B57" s="3">
        <v>6</v>
      </c>
      <c r="C57" s="12">
        <v>0</v>
      </c>
      <c r="D57" s="13">
        <v>0</v>
      </c>
      <c r="E57" s="13">
        <v>376.60300000000001</v>
      </c>
      <c r="F57" s="14">
        <v>229.554</v>
      </c>
      <c r="G57" s="12">
        <v>0</v>
      </c>
      <c r="H57" s="13">
        <v>0</v>
      </c>
      <c r="I57" s="13">
        <v>376.60300000000001</v>
      </c>
      <c r="J57" s="14">
        <v>1147.77</v>
      </c>
    </row>
    <row r="58" spans="1:12">
      <c r="B58" s="4">
        <v>7</v>
      </c>
      <c r="C58" s="15">
        <v>185.34399999999999</v>
      </c>
      <c r="D58" s="16">
        <v>1329.82</v>
      </c>
      <c r="E58" s="16">
        <v>1322.46</v>
      </c>
      <c r="F58" s="17">
        <v>459.767</v>
      </c>
      <c r="G58" s="15">
        <v>185.34399999999999</v>
      </c>
      <c r="H58" s="16">
        <v>1329.82</v>
      </c>
      <c r="I58" s="16">
        <v>1322.46</v>
      </c>
      <c r="J58" s="17">
        <v>919.53399999999999</v>
      </c>
    </row>
    <row r="61" spans="1:12">
      <c r="C61" s="20" t="s">
        <v>6</v>
      </c>
      <c r="D61" s="21"/>
      <c r="E61" s="21"/>
      <c r="F61" s="22"/>
      <c r="G61" s="20" t="s">
        <v>27</v>
      </c>
      <c r="H61" s="21"/>
      <c r="I61" s="21"/>
      <c r="J61" s="22"/>
    </row>
    <row r="62" spans="1:12">
      <c r="A62" s="1" t="s">
        <v>15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</row>
    <row r="63" spans="1:12">
      <c r="A63" t="s">
        <v>1</v>
      </c>
      <c r="B63" s="5">
        <v>0</v>
      </c>
      <c r="C63" s="9">
        <v>380.85899999999998</v>
      </c>
      <c r="D63" s="10">
        <v>131.06200000000001</v>
      </c>
      <c r="E63" s="10">
        <v>161.965</v>
      </c>
      <c r="F63" s="11">
        <v>1059.27</v>
      </c>
      <c r="G63" s="9">
        <v>380.85899999999998</v>
      </c>
      <c r="H63" s="10">
        <v>131.06200000000001</v>
      </c>
      <c r="I63" s="10">
        <v>809.827</v>
      </c>
      <c r="J63" s="11">
        <v>776.24199999999996</v>
      </c>
    </row>
    <row r="64" spans="1:12">
      <c r="B64" s="3">
        <v>1</v>
      </c>
      <c r="C64" s="12">
        <v>277.678</v>
      </c>
      <c r="D64" s="13">
        <v>66.2059</v>
      </c>
      <c r="E64" s="13">
        <v>323.85899999999998</v>
      </c>
      <c r="F64" s="14">
        <v>923.8</v>
      </c>
      <c r="G64" s="12">
        <v>277.678</v>
      </c>
      <c r="H64" s="13">
        <v>66.2059</v>
      </c>
      <c r="I64" s="13">
        <v>1619.3</v>
      </c>
      <c r="J64" s="14">
        <v>139.602</v>
      </c>
    </row>
    <row r="65" spans="1:10">
      <c r="B65" s="3">
        <v>2</v>
      </c>
      <c r="C65" s="12">
        <v>0</v>
      </c>
      <c r="D65" s="13">
        <v>66.894900000000007</v>
      </c>
      <c r="E65" s="13">
        <v>161.89400000000001</v>
      </c>
      <c r="F65" s="14">
        <v>526.14400000000001</v>
      </c>
      <c r="G65" s="12">
        <v>0</v>
      </c>
      <c r="H65" s="13">
        <v>66.894900000000007</v>
      </c>
      <c r="I65" s="13">
        <v>971.36300000000006</v>
      </c>
      <c r="J65" s="14">
        <v>138.102</v>
      </c>
    </row>
    <row r="66" spans="1:10">
      <c r="B66" s="3">
        <v>3</v>
      </c>
      <c r="C66" s="12">
        <v>0</v>
      </c>
      <c r="D66" s="13">
        <v>0</v>
      </c>
      <c r="E66" s="13">
        <v>161.857</v>
      </c>
      <c r="F66" s="14">
        <v>393.31200000000001</v>
      </c>
      <c r="G66" s="12">
        <v>0</v>
      </c>
      <c r="H66" s="13">
        <v>0</v>
      </c>
      <c r="I66" s="13">
        <v>485.572</v>
      </c>
      <c r="J66" s="14">
        <v>0</v>
      </c>
    </row>
    <row r="67" spans="1:10">
      <c r="B67" s="3">
        <v>4</v>
      </c>
      <c r="C67" s="12">
        <v>0</v>
      </c>
      <c r="D67" s="13">
        <v>0</v>
      </c>
      <c r="E67" s="13">
        <v>323.64299999999997</v>
      </c>
      <c r="F67" s="14">
        <v>784.04700000000003</v>
      </c>
      <c r="G67" s="12">
        <v>0</v>
      </c>
      <c r="H67" s="13">
        <v>0</v>
      </c>
      <c r="I67" s="13">
        <v>1132.75</v>
      </c>
      <c r="J67" s="14">
        <v>0</v>
      </c>
    </row>
    <row r="68" spans="1:10">
      <c r="B68" s="3">
        <v>5</v>
      </c>
      <c r="C68" s="12">
        <v>0</v>
      </c>
      <c r="D68" s="13">
        <v>138.102</v>
      </c>
      <c r="E68" s="13">
        <v>485.358</v>
      </c>
      <c r="F68" s="14">
        <v>390.74299999999999</v>
      </c>
      <c r="G68" s="12">
        <v>0</v>
      </c>
      <c r="H68" s="13">
        <v>138.102</v>
      </c>
      <c r="I68" s="13">
        <v>1132.5</v>
      </c>
      <c r="J68" s="14">
        <v>66.894900000000007</v>
      </c>
    </row>
    <row r="69" spans="1:10">
      <c r="B69" s="3">
        <v>6</v>
      </c>
      <c r="C69" s="12">
        <v>162.46299999999999</v>
      </c>
      <c r="D69" s="13">
        <v>139.602</v>
      </c>
      <c r="E69" s="13">
        <v>323.5</v>
      </c>
      <c r="F69" s="14">
        <v>259.64800000000002</v>
      </c>
      <c r="G69" s="12">
        <v>162.46299999999999</v>
      </c>
      <c r="H69" s="13">
        <v>139.602</v>
      </c>
      <c r="I69" s="13">
        <v>647.00099999999998</v>
      </c>
      <c r="J69" s="14">
        <v>66.2059</v>
      </c>
    </row>
    <row r="70" spans="1:10">
      <c r="B70" s="4">
        <v>7</v>
      </c>
      <c r="C70" s="15">
        <v>79.290999999999997</v>
      </c>
      <c r="D70" s="16">
        <v>705.67399999999998</v>
      </c>
      <c r="E70" s="16">
        <v>1293.72</v>
      </c>
      <c r="F70" s="17">
        <v>129.40299999999999</v>
      </c>
      <c r="G70" s="15">
        <v>79.290999999999997</v>
      </c>
      <c r="H70" s="16">
        <v>776.24199999999996</v>
      </c>
      <c r="I70" s="16">
        <v>1293.72</v>
      </c>
      <c r="J70" s="17">
        <v>131.06200000000001</v>
      </c>
    </row>
    <row r="73" spans="1:10">
      <c r="C73" s="20" t="s">
        <v>6</v>
      </c>
      <c r="D73" s="21"/>
      <c r="E73" s="21"/>
      <c r="F73" s="22"/>
      <c r="G73" s="20" t="s">
        <v>27</v>
      </c>
      <c r="H73" s="21"/>
      <c r="I73" s="21"/>
      <c r="J73" s="22"/>
    </row>
    <row r="74" spans="1:10">
      <c r="A74" s="1" t="s">
        <v>41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</row>
    <row r="75" spans="1:10">
      <c r="A75" t="s">
        <v>1</v>
      </c>
      <c r="B75" s="5">
        <v>0</v>
      </c>
      <c r="C75" s="9">
        <v>191.84100000000001</v>
      </c>
      <c r="D75" s="10">
        <v>117.28</v>
      </c>
      <c r="E75" s="10">
        <v>406.82400000000001</v>
      </c>
      <c r="F75" s="11">
        <v>881.58799999999997</v>
      </c>
      <c r="G75" s="9"/>
      <c r="H75" s="10"/>
      <c r="I75" s="10">
        <v>1220.47</v>
      </c>
      <c r="J75" s="11">
        <v>1234.22</v>
      </c>
    </row>
    <row r="76" spans="1:10">
      <c r="B76" s="3">
        <v>1</v>
      </c>
      <c r="C76" s="12">
        <v>94.135999999999996</v>
      </c>
      <c r="D76" s="13">
        <v>179.68299999999999</v>
      </c>
      <c r="E76" s="13">
        <v>340.37299999999999</v>
      </c>
      <c r="F76" s="14">
        <v>592.61400000000003</v>
      </c>
      <c r="G76" s="12"/>
      <c r="H76" s="13"/>
      <c r="I76" s="13">
        <v>1361.49</v>
      </c>
      <c r="J76" s="14">
        <v>1066.71</v>
      </c>
    </row>
    <row r="77" spans="1:10">
      <c r="B77" s="3">
        <v>2</v>
      </c>
      <c r="C77" s="12">
        <v>0</v>
      </c>
      <c r="D77" s="13">
        <v>122.407</v>
      </c>
      <c r="E77" s="13">
        <v>205.042</v>
      </c>
      <c r="F77" s="14">
        <v>418.31</v>
      </c>
      <c r="G77" s="12"/>
      <c r="H77" s="13"/>
      <c r="I77" s="13">
        <v>820.16700000000003</v>
      </c>
      <c r="J77" s="14">
        <v>1015.9</v>
      </c>
    </row>
    <row r="78" spans="1:10">
      <c r="B78" s="3">
        <v>3</v>
      </c>
      <c r="C78" s="12">
        <v>0</v>
      </c>
      <c r="D78" s="13">
        <v>62.570900000000002</v>
      </c>
      <c r="E78" s="13">
        <v>343.11</v>
      </c>
      <c r="F78" s="14">
        <v>361.58499999999998</v>
      </c>
      <c r="G78" s="12"/>
      <c r="H78" s="13"/>
      <c r="I78" s="13">
        <v>960.70799999999997</v>
      </c>
      <c r="J78" s="14">
        <v>1265.55</v>
      </c>
    </row>
    <row r="79" spans="1:10">
      <c r="B79" s="3">
        <v>4</v>
      </c>
      <c r="C79" s="12">
        <v>89.160799999999995</v>
      </c>
      <c r="D79" s="13">
        <v>64.001000000000005</v>
      </c>
      <c r="E79" s="13">
        <v>275.596</v>
      </c>
      <c r="F79" s="14">
        <v>425.44799999999998</v>
      </c>
      <c r="G79" s="12"/>
      <c r="H79" s="13"/>
      <c r="I79" s="13">
        <v>1033.49</v>
      </c>
      <c r="J79" s="14">
        <v>1215.57</v>
      </c>
    </row>
    <row r="80" spans="1:10">
      <c r="B80" s="3">
        <v>5</v>
      </c>
      <c r="C80" s="12">
        <v>0</v>
      </c>
      <c r="D80" s="13">
        <v>0</v>
      </c>
      <c r="E80" s="13">
        <v>276.714</v>
      </c>
      <c r="F80" s="14">
        <v>183.904</v>
      </c>
      <c r="G80" s="12"/>
      <c r="H80" s="13"/>
      <c r="I80" s="13">
        <v>484.24900000000002</v>
      </c>
      <c r="J80" s="14">
        <v>735.61699999999996</v>
      </c>
    </row>
    <row r="81" spans="1:10">
      <c r="B81" s="3">
        <v>6</v>
      </c>
      <c r="C81" s="12">
        <v>0</v>
      </c>
      <c r="D81" s="13">
        <v>67.066500000000005</v>
      </c>
      <c r="E81" s="13">
        <v>277.83999999999997</v>
      </c>
      <c r="F81" s="14">
        <v>371.00099999999998</v>
      </c>
      <c r="G81" s="12"/>
      <c r="H81" s="13"/>
      <c r="I81" s="13">
        <v>833.52</v>
      </c>
      <c r="J81" s="14">
        <v>989.33600000000001</v>
      </c>
    </row>
    <row r="82" spans="1:10">
      <c r="B82" s="4">
        <v>7</v>
      </c>
      <c r="C82" s="15">
        <v>254.05500000000001</v>
      </c>
      <c r="D82" s="16">
        <v>549.697</v>
      </c>
      <c r="E82" s="16">
        <v>1115.9000000000001</v>
      </c>
      <c r="F82" s="17">
        <v>436.625</v>
      </c>
      <c r="G82" s="15"/>
      <c r="H82" s="16"/>
      <c r="I82" s="16">
        <v>1255.3900000000001</v>
      </c>
      <c r="J82" s="17">
        <v>1309.8699999999999</v>
      </c>
    </row>
    <row r="85" spans="1:10">
      <c r="C85" s="20" t="s">
        <v>6</v>
      </c>
      <c r="D85" s="21"/>
      <c r="E85" s="21"/>
      <c r="F85" s="22"/>
      <c r="G85" s="20" t="s">
        <v>27</v>
      </c>
      <c r="H85" s="21"/>
      <c r="I85" s="21"/>
      <c r="J85" s="22"/>
    </row>
    <row r="86" spans="1:10">
      <c r="A86" s="1" t="s">
        <v>39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10">
      <c r="A87" t="s">
        <v>1</v>
      </c>
      <c r="B87" s="5">
        <v>0</v>
      </c>
      <c r="C87" s="9">
        <v>342.68799999999999</v>
      </c>
      <c r="D87" s="10">
        <v>346.39499999999998</v>
      </c>
      <c r="E87" s="10">
        <v>0</v>
      </c>
      <c r="F87" s="11">
        <v>696.53399999999999</v>
      </c>
      <c r="G87" s="9"/>
      <c r="H87" s="10"/>
      <c r="I87" s="10">
        <v>1022.44</v>
      </c>
      <c r="J87" s="11">
        <v>975.14700000000005</v>
      </c>
    </row>
    <row r="88" spans="1:10">
      <c r="B88" s="3">
        <v>1</v>
      </c>
      <c r="C88" s="12">
        <v>0</v>
      </c>
      <c r="D88" s="13">
        <v>0</v>
      </c>
      <c r="E88" s="13">
        <v>257.666</v>
      </c>
      <c r="F88" s="14">
        <v>700.57299999999998</v>
      </c>
      <c r="G88" s="12"/>
      <c r="H88" s="13"/>
      <c r="I88" s="13">
        <v>1546</v>
      </c>
      <c r="J88" s="14">
        <v>1120.92</v>
      </c>
    </row>
    <row r="89" spans="1:10">
      <c r="B89" s="3">
        <v>2</v>
      </c>
      <c r="C89" s="12">
        <v>0</v>
      </c>
      <c r="D89" s="13">
        <v>92.067400000000006</v>
      </c>
      <c r="E89" s="13">
        <v>0</v>
      </c>
      <c r="F89" s="14">
        <v>563.72500000000002</v>
      </c>
      <c r="G89" s="12"/>
      <c r="H89" s="13"/>
      <c r="I89" s="13">
        <v>519.51300000000003</v>
      </c>
      <c r="J89" s="14">
        <v>1832.11</v>
      </c>
    </row>
    <row r="90" spans="1:10">
      <c r="B90" s="3">
        <v>3</v>
      </c>
      <c r="C90" s="12">
        <v>170.309</v>
      </c>
      <c r="D90" s="13">
        <v>0</v>
      </c>
      <c r="E90" s="13">
        <v>0</v>
      </c>
      <c r="F90" s="14">
        <v>283.51600000000002</v>
      </c>
      <c r="G90" s="12"/>
      <c r="H90" s="13"/>
      <c r="I90" s="13">
        <v>1047.52</v>
      </c>
      <c r="J90" s="14">
        <v>992.30700000000002</v>
      </c>
    </row>
    <row r="91" spans="1:10">
      <c r="B91" s="3">
        <v>4</v>
      </c>
      <c r="C91" s="12">
        <v>0</v>
      </c>
      <c r="D91" s="13">
        <v>0</v>
      </c>
      <c r="E91" s="13">
        <v>264.03899999999999</v>
      </c>
      <c r="F91" s="14">
        <v>427.78300000000002</v>
      </c>
      <c r="G91" s="12"/>
      <c r="H91" s="13"/>
      <c r="I91" s="13">
        <v>792.11800000000005</v>
      </c>
      <c r="J91" s="14">
        <v>1140.75</v>
      </c>
    </row>
    <row r="92" spans="1:10">
      <c r="B92" s="3">
        <v>5</v>
      </c>
      <c r="C92" s="12">
        <v>0</v>
      </c>
      <c r="D92" s="13">
        <v>101.70099999999999</v>
      </c>
      <c r="E92" s="13">
        <v>266.23399999999998</v>
      </c>
      <c r="F92" s="14">
        <v>573.68399999999997</v>
      </c>
      <c r="G92" s="12"/>
      <c r="H92" s="13"/>
      <c r="I92" s="13">
        <v>798.702</v>
      </c>
      <c r="J92" s="14">
        <v>1290.79</v>
      </c>
    </row>
    <row r="93" spans="1:10">
      <c r="B93" s="3">
        <v>6</v>
      </c>
      <c r="C93" s="12">
        <v>0</v>
      </c>
      <c r="D93" s="13">
        <v>210.75299999999999</v>
      </c>
      <c r="E93" s="13">
        <v>805.39599999999996</v>
      </c>
      <c r="F93" s="14">
        <v>576.99800000000005</v>
      </c>
      <c r="G93" s="12"/>
      <c r="H93" s="13"/>
      <c r="I93" s="13">
        <v>1073.8599999999999</v>
      </c>
      <c r="J93" s="14">
        <v>1154</v>
      </c>
    </row>
    <row r="94" spans="1:10">
      <c r="B94" s="4">
        <v>7</v>
      </c>
      <c r="C94" s="15">
        <v>0</v>
      </c>
      <c r="D94" s="16">
        <v>655.96500000000003</v>
      </c>
      <c r="E94" s="16">
        <v>812.20399999999995</v>
      </c>
      <c r="F94" s="17">
        <v>145.08699999999999</v>
      </c>
      <c r="G94" s="15"/>
      <c r="H94" s="16"/>
      <c r="I94" s="16">
        <v>812.20399999999995</v>
      </c>
      <c r="J94" s="17">
        <v>870.52499999999998</v>
      </c>
    </row>
    <row r="97" spans="1:10">
      <c r="C97" s="20" t="s">
        <v>6</v>
      </c>
      <c r="D97" s="21"/>
      <c r="E97" s="21"/>
      <c r="F97" s="22"/>
      <c r="G97" s="20" t="s">
        <v>27</v>
      </c>
      <c r="H97" s="21"/>
      <c r="I97" s="21"/>
      <c r="J97" s="22"/>
    </row>
    <row r="98" spans="1:10">
      <c r="A98" s="1" t="s">
        <v>37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495.45499999999998</v>
      </c>
      <c r="D99" s="10">
        <v>0</v>
      </c>
      <c r="E99" s="10">
        <v>0</v>
      </c>
      <c r="F99" s="11">
        <v>593.01400000000001</v>
      </c>
      <c r="G99" s="9"/>
      <c r="H99" s="10"/>
      <c r="I99" s="10">
        <v>1099.05</v>
      </c>
      <c r="J99" s="11">
        <v>830.22</v>
      </c>
    </row>
    <row r="100" spans="1:10">
      <c r="B100" s="3">
        <v>1</v>
      </c>
      <c r="C100" s="12">
        <v>122.358</v>
      </c>
      <c r="D100" s="13">
        <v>71.033500000000004</v>
      </c>
      <c r="E100" s="13">
        <v>220.94300000000001</v>
      </c>
      <c r="F100" s="14">
        <v>119.11</v>
      </c>
      <c r="G100" s="12"/>
      <c r="H100" s="13"/>
      <c r="I100" s="13">
        <v>1325.66</v>
      </c>
      <c r="J100" s="14">
        <v>476.43799999999999</v>
      </c>
    </row>
    <row r="101" spans="1:10">
      <c r="B101" s="3">
        <v>2</v>
      </c>
      <c r="C101" s="12">
        <v>0</v>
      </c>
      <c r="D101" s="13">
        <v>0</v>
      </c>
      <c r="E101" s="13">
        <v>0</v>
      </c>
      <c r="F101" s="14">
        <v>358.86099999999999</v>
      </c>
      <c r="G101" s="12"/>
      <c r="H101" s="13"/>
      <c r="I101" s="13">
        <v>444.17899999999997</v>
      </c>
      <c r="J101" s="14">
        <v>1674.69</v>
      </c>
    </row>
    <row r="102" spans="1:10">
      <c r="B102" s="3">
        <v>3</v>
      </c>
      <c r="C102" s="12">
        <v>119.45399999999999</v>
      </c>
      <c r="D102" s="13">
        <v>0</v>
      </c>
      <c r="E102" s="13">
        <v>223.24700000000001</v>
      </c>
      <c r="F102" s="14">
        <v>240.27199999999999</v>
      </c>
      <c r="G102" s="12"/>
      <c r="H102" s="13"/>
      <c r="I102" s="13">
        <v>1785.98</v>
      </c>
      <c r="J102" s="14">
        <v>961.08600000000001</v>
      </c>
    </row>
    <row r="103" spans="1:10">
      <c r="B103" s="3">
        <v>4</v>
      </c>
      <c r="C103" s="12">
        <v>0</v>
      </c>
      <c r="D103" s="13">
        <v>77.002700000000004</v>
      </c>
      <c r="E103" s="13">
        <v>673.25</v>
      </c>
      <c r="F103" s="14">
        <v>120.65600000000001</v>
      </c>
      <c r="G103" s="12"/>
      <c r="H103" s="13"/>
      <c r="I103" s="13">
        <v>897.66600000000005</v>
      </c>
      <c r="J103" s="14">
        <v>1206.56</v>
      </c>
    </row>
    <row r="104" spans="1:10">
      <c r="B104" s="3">
        <v>5</v>
      </c>
      <c r="C104" s="12">
        <v>0</v>
      </c>
      <c r="D104" s="13">
        <v>0</v>
      </c>
      <c r="E104" s="13">
        <v>225.59899999999999</v>
      </c>
      <c r="F104" s="14">
        <v>0</v>
      </c>
      <c r="G104" s="12"/>
      <c r="H104" s="13"/>
      <c r="I104" s="13">
        <v>451.19799999999998</v>
      </c>
      <c r="J104" s="14">
        <v>484.72</v>
      </c>
    </row>
    <row r="105" spans="1:10">
      <c r="B105" s="3">
        <v>6</v>
      </c>
      <c r="C105" s="12">
        <v>0</v>
      </c>
      <c r="D105" s="13">
        <v>489.435</v>
      </c>
      <c r="E105" s="13">
        <v>226.79300000000001</v>
      </c>
      <c r="F105" s="14">
        <v>0</v>
      </c>
      <c r="G105" s="12"/>
      <c r="H105" s="13"/>
      <c r="I105" s="13">
        <v>680.38</v>
      </c>
      <c r="J105" s="14">
        <v>365.12700000000001</v>
      </c>
    </row>
    <row r="106" spans="1:10">
      <c r="B106" s="4">
        <v>7</v>
      </c>
      <c r="C106" s="15">
        <v>0</v>
      </c>
      <c r="D106" s="16">
        <v>588.46900000000005</v>
      </c>
      <c r="E106" s="16">
        <v>1140.01</v>
      </c>
      <c r="F106" s="17">
        <v>244.48500000000001</v>
      </c>
      <c r="G106" s="15"/>
      <c r="H106" s="16"/>
      <c r="I106" s="16">
        <v>1140.01</v>
      </c>
      <c r="J106" s="17">
        <v>855.69600000000003</v>
      </c>
    </row>
    <row r="109" spans="1:10">
      <c r="C109" s="20" t="s">
        <v>6</v>
      </c>
      <c r="D109" s="21"/>
      <c r="E109" s="21"/>
      <c r="F109" s="22"/>
      <c r="G109" s="20" t="s">
        <v>27</v>
      </c>
      <c r="H109" s="21"/>
      <c r="I109" s="21"/>
      <c r="J109" s="22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1</v>
      </c>
      <c r="B111" s="5">
        <v>0</v>
      </c>
      <c r="C111" s="9">
        <v>410.81799999999998</v>
      </c>
      <c r="D111" s="10">
        <v>371.024</v>
      </c>
      <c r="E111" s="10">
        <v>215.15199999999999</v>
      </c>
      <c r="F111" s="11">
        <v>1224.4100000000001</v>
      </c>
      <c r="G111" s="9"/>
      <c r="H111" s="10"/>
      <c r="I111" s="10">
        <v>932.32500000000005</v>
      </c>
      <c r="J111" s="11">
        <v>1515.93</v>
      </c>
    </row>
    <row r="112" spans="1:10">
      <c r="B112" s="3">
        <v>1</v>
      </c>
      <c r="C112" s="12">
        <v>273.75200000000001</v>
      </c>
      <c r="D112" s="13">
        <v>190.33099999999999</v>
      </c>
      <c r="E112" s="13">
        <v>359.97500000000002</v>
      </c>
      <c r="F112" s="14">
        <v>235.30500000000001</v>
      </c>
      <c r="G112" s="12"/>
      <c r="H112" s="13"/>
      <c r="I112" s="13">
        <v>935.93499999999995</v>
      </c>
      <c r="J112" s="14">
        <v>647.08900000000006</v>
      </c>
    </row>
    <row r="113" spans="1:10">
      <c r="B113" s="3">
        <v>2</v>
      </c>
      <c r="C113" s="12">
        <v>136.81299999999999</v>
      </c>
      <c r="D113" s="13">
        <v>130.27199999999999</v>
      </c>
      <c r="E113" s="13">
        <v>433.65</v>
      </c>
      <c r="F113" s="14">
        <v>296.78399999999999</v>
      </c>
      <c r="G113" s="12"/>
      <c r="H113" s="13"/>
      <c r="I113" s="13">
        <v>722.75</v>
      </c>
      <c r="J113" s="14">
        <v>890.35199999999998</v>
      </c>
    </row>
    <row r="114" spans="1:10">
      <c r="B114" s="3">
        <v>3</v>
      </c>
      <c r="C114" s="12">
        <v>68.374899999999997</v>
      </c>
      <c r="D114" s="13">
        <v>133.84200000000001</v>
      </c>
      <c r="E114" s="13">
        <v>145.114</v>
      </c>
      <c r="F114" s="14">
        <v>419.27800000000002</v>
      </c>
      <c r="G114" s="12"/>
      <c r="H114" s="13"/>
      <c r="I114" s="13">
        <v>435.34300000000002</v>
      </c>
      <c r="J114" s="14">
        <v>958.35</v>
      </c>
    </row>
    <row r="115" spans="1:10">
      <c r="B115" s="3">
        <v>4</v>
      </c>
      <c r="C115" s="12">
        <v>0</v>
      </c>
      <c r="D115" s="13">
        <v>0</v>
      </c>
      <c r="E115" s="13">
        <v>145.68199999999999</v>
      </c>
      <c r="F115" s="14">
        <v>60.446899999999999</v>
      </c>
      <c r="G115" s="12"/>
      <c r="H115" s="13"/>
      <c r="I115" s="13">
        <v>655.57100000000003</v>
      </c>
      <c r="J115" s="14">
        <v>785.81</v>
      </c>
    </row>
    <row r="116" spans="1:10">
      <c r="B116" s="3">
        <v>5</v>
      </c>
      <c r="C116" s="12">
        <v>136.624</v>
      </c>
      <c r="D116" s="13">
        <v>70.801100000000005</v>
      </c>
      <c r="E116" s="13">
        <v>365.63900000000001</v>
      </c>
      <c r="F116" s="14">
        <v>244.029</v>
      </c>
      <c r="G116" s="12"/>
      <c r="H116" s="13"/>
      <c r="I116" s="13">
        <v>731.279</v>
      </c>
      <c r="J116" s="14">
        <v>915.10900000000004</v>
      </c>
    </row>
    <row r="117" spans="1:10">
      <c r="B117" s="3">
        <v>6</v>
      </c>
      <c r="C117" s="12">
        <v>0</v>
      </c>
      <c r="D117" s="13">
        <v>72.915199999999999</v>
      </c>
      <c r="E117" s="13">
        <v>587.33299999999997</v>
      </c>
      <c r="F117" s="14">
        <v>307.89</v>
      </c>
      <c r="G117" s="12"/>
      <c r="H117" s="13"/>
      <c r="I117" s="13">
        <v>954.41600000000005</v>
      </c>
      <c r="J117" s="14">
        <v>923.66899999999998</v>
      </c>
    </row>
    <row r="118" spans="1:10">
      <c r="B118" s="4">
        <v>7</v>
      </c>
      <c r="C118" s="15">
        <v>204.74700000000001</v>
      </c>
      <c r="D118" s="16">
        <v>751.59199999999998</v>
      </c>
      <c r="E118" s="16">
        <v>442.24700000000001</v>
      </c>
      <c r="F118" s="17">
        <v>124.319</v>
      </c>
      <c r="G118" s="15"/>
      <c r="H118" s="16"/>
      <c r="I118" s="16">
        <v>737.07799999999997</v>
      </c>
      <c r="J118" s="17">
        <v>621.59500000000003</v>
      </c>
    </row>
    <row r="121" spans="1:10">
      <c r="C121" s="20" t="s">
        <v>6</v>
      </c>
      <c r="D121" s="21"/>
      <c r="E121" s="21"/>
      <c r="F121" s="22"/>
      <c r="G121" s="20" t="s">
        <v>27</v>
      </c>
      <c r="H121" s="21"/>
      <c r="I121" s="21"/>
      <c r="J121" s="22"/>
    </row>
    <row r="122" spans="1:10">
      <c r="A122" s="1" t="s">
        <v>44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677.26099999999997</v>
      </c>
      <c r="D123" s="10">
        <v>0</v>
      </c>
      <c r="E123" s="10">
        <v>0</v>
      </c>
      <c r="F123" s="11">
        <v>1071.8800000000001</v>
      </c>
      <c r="G123" s="9"/>
      <c r="H123" s="10"/>
      <c r="I123" s="10">
        <v>1529.93</v>
      </c>
      <c r="J123" s="11">
        <v>1339.85</v>
      </c>
    </row>
    <row r="124" spans="1:10">
      <c r="B124" s="3">
        <v>1</v>
      </c>
      <c r="C124" s="12">
        <v>225.63399999999999</v>
      </c>
      <c r="D124" s="13">
        <v>0</v>
      </c>
      <c r="E124" s="13">
        <v>219.99700000000001</v>
      </c>
      <c r="F124" s="14">
        <v>268.87400000000002</v>
      </c>
      <c r="G124" s="12"/>
      <c r="H124" s="13"/>
      <c r="I124" s="13">
        <v>1099.98</v>
      </c>
      <c r="J124" s="14">
        <v>806.62099999999998</v>
      </c>
    </row>
    <row r="125" spans="1:10">
      <c r="B125" s="3">
        <v>2</v>
      </c>
      <c r="C125" s="12">
        <v>0</v>
      </c>
      <c r="D125" s="13">
        <v>0</v>
      </c>
      <c r="E125" s="13">
        <v>221.453</v>
      </c>
      <c r="F125" s="14">
        <v>404.67500000000001</v>
      </c>
      <c r="G125" s="12"/>
      <c r="H125" s="13"/>
      <c r="I125" s="13">
        <v>885.81100000000004</v>
      </c>
      <c r="J125" s="14">
        <v>1618.7</v>
      </c>
    </row>
    <row r="126" spans="1:10">
      <c r="B126" s="3">
        <v>3</v>
      </c>
      <c r="C126" s="12">
        <v>0</v>
      </c>
      <c r="D126" s="13">
        <v>0</v>
      </c>
      <c r="E126" s="13">
        <v>445.85500000000002</v>
      </c>
      <c r="F126" s="14">
        <v>135.35</v>
      </c>
      <c r="G126" s="12"/>
      <c r="H126" s="13"/>
      <c r="I126" s="13">
        <v>1560.49</v>
      </c>
      <c r="J126" s="14">
        <v>1082.8</v>
      </c>
    </row>
    <row r="127" spans="1:10">
      <c r="B127" s="3">
        <v>4</v>
      </c>
      <c r="C127" s="12">
        <v>0</v>
      </c>
      <c r="D127" s="13">
        <v>78.895300000000006</v>
      </c>
      <c r="E127" s="13">
        <v>224.422</v>
      </c>
      <c r="F127" s="14">
        <v>271.62099999999998</v>
      </c>
      <c r="G127" s="12"/>
      <c r="H127" s="13"/>
      <c r="I127" s="13">
        <v>1795.37</v>
      </c>
      <c r="J127" s="14">
        <v>1493.92</v>
      </c>
    </row>
    <row r="128" spans="1:10">
      <c r="B128" s="3">
        <v>5</v>
      </c>
      <c r="C128" s="12">
        <v>112.57899999999999</v>
      </c>
      <c r="D128" s="13">
        <v>82.392099999999999</v>
      </c>
      <c r="E128" s="13">
        <v>451.87299999999999</v>
      </c>
      <c r="F128" s="14">
        <v>272.55</v>
      </c>
      <c r="G128" s="12"/>
      <c r="H128" s="13"/>
      <c r="I128" s="13">
        <v>1129.68</v>
      </c>
      <c r="J128" s="14">
        <v>1226.48</v>
      </c>
    </row>
    <row r="129" spans="1:10">
      <c r="B129" s="3">
        <v>6</v>
      </c>
      <c r="C129" s="12">
        <v>0</v>
      </c>
      <c r="D129" s="13">
        <v>258.63900000000001</v>
      </c>
      <c r="E129" s="13">
        <v>227.47200000000001</v>
      </c>
      <c r="F129" s="14">
        <v>136.74299999999999</v>
      </c>
      <c r="G129" s="12"/>
      <c r="H129" s="13"/>
      <c r="I129" s="13">
        <v>1137.3599999999999</v>
      </c>
      <c r="J129" s="14">
        <v>1093.94</v>
      </c>
    </row>
    <row r="130" spans="1:10">
      <c r="B130" s="4">
        <v>7</v>
      </c>
      <c r="C130" s="15">
        <v>0</v>
      </c>
      <c r="D130" s="16">
        <v>1084.8699999999999</v>
      </c>
      <c r="E130" s="16">
        <v>1145.1400000000001</v>
      </c>
      <c r="F130" s="17">
        <v>274.42599999999999</v>
      </c>
      <c r="G130" s="15"/>
      <c r="H130" s="16"/>
      <c r="I130" s="16">
        <v>1603.2</v>
      </c>
      <c r="J130" s="17">
        <v>960.49199999999996</v>
      </c>
    </row>
    <row r="133" spans="1:10">
      <c r="C133" s="20" t="s">
        <v>6</v>
      </c>
      <c r="D133" s="21"/>
      <c r="E133" s="21"/>
      <c r="F133" s="22"/>
      <c r="G133" s="20" t="s">
        <v>27</v>
      </c>
      <c r="H133" s="21"/>
      <c r="I133" s="21"/>
      <c r="J133" s="22"/>
    </row>
    <row r="134" spans="1:10">
      <c r="A134" s="1" t="s">
        <v>58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301.10000000000002</v>
      </c>
      <c r="D135" s="10">
        <v>0</v>
      </c>
      <c r="E135" s="10">
        <v>0</v>
      </c>
      <c r="F135" s="11">
        <v>999.53</v>
      </c>
      <c r="G135" s="9"/>
      <c r="H135" s="10"/>
      <c r="I135" s="10">
        <v>514.26700000000005</v>
      </c>
      <c r="J135" s="11">
        <v>1374.35</v>
      </c>
    </row>
    <row r="136" spans="1:10">
      <c r="B136" s="3">
        <v>1</v>
      </c>
      <c r="C136" s="12">
        <v>198.054</v>
      </c>
      <c r="D136" s="13">
        <v>134.69999999999999</v>
      </c>
      <c r="E136" s="13">
        <v>344.07799999999997</v>
      </c>
      <c r="F136" s="14">
        <v>376.08499999999998</v>
      </c>
      <c r="G136" s="12"/>
      <c r="H136" s="13"/>
      <c r="I136" s="13">
        <v>688.15700000000004</v>
      </c>
      <c r="J136" s="14">
        <v>626.80799999999999</v>
      </c>
    </row>
    <row r="137" spans="1:10">
      <c r="B137" s="3">
        <v>2</v>
      </c>
      <c r="C137" s="12">
        <v>0</v>
      </c>
      <c r="D137" s="13">
        <v>0</v>
      </c>
      <c r="E137" s="13">
        <v>172.661</v>
      </c>
      <c r="F137" s="14">
        <v>1006.28</v>
      </c>
      <c r="G137" s="12"/>
      <c r="H137" s="13"/>
      <c r="I137" s="13">
        <v>863.303</v>
      </c>
      <c r="J137" s="14">
        <v>1383.63</v>
      </c>
    </row>
    <row r="138" spans="1:10">
      <c r="B138" s="3">
        <v>3</v>
      </c>
      <c r="C138" s="12">
        <v>96.452100000000002</v>
      </c>
      <c r="D138" s="13">
        <v>0</v>
      </c>
      <c r="E138" s="13">
        <v>173.28700000000001</v>
      </c>
      <c r="F138" s="14">
        <v>0</v>
      </c>
      <c r="G138" s="12"/>
      <c r="H138" s="13"/>
      <c r="I138" s="13">
        <v>519.86</v>
      </c>
      <c r="J138" s="14">
        <v>504.84500000000003</v>
      </c>
    </row>
    <row r="139" spans="1:10">
      <c r="B139" s="3">
        <v>4</v>
      </c>
      <c r="C139" s="12">
        <v>190.428</v>
      </c>
      <c r="D139" s="13">
        <v>71.930099999999996</v>
      </c>
      <c r="E139" s="13">
        <v>173.917</v>
      </c>
      <c r="F139" s="14">
        <v>633.202</v>
      </c>
      <c r="G139" s="12"/>
      <c r="H139" s="13"/>
      <c r="I139" s="13">
        <v>1043.5</v>
      </c>
      <c r="J139" s="14">
        <v>1646.32</v>
      </c>
    </row>
    <row r="140" spans="1:10">
      <c r="B140" s="3">
        <v>5</v>
      </c>
      <c r="C140" s="12">
        <v>0</v>
      </c>
      <c r="D140" s="13">
        <v>0</v>
      </c>
      <c r="E140" s="13">
        <v>349.10399999999998</v>
      </c>
      <c r="F140" s="14">
        <v>381.21699999999998</v>
      </c>
      <c r="G140" s="12"/>
      <c r="H140" s="13"/>
      <c r="I140" s="13">
        <v>698.20799999999997</v>
      </c>
      <c r="J140" s="14">
        <v>1270.72</v>
      </c>
    </row>
    <row r="141" spans="1:10">
      <c r="B141" s="3">
        <v>6</v>
      </c>
      <c r="C141" s="12">
        <v>92.831299999999999</v>
      </c>
      <c r="D141" s="13">
        <v>301.38400000000001</v>
      </c>
      <c r="E141" s="13">
        <v>350.38400000000001</v>
      </c>
      <c r="F141" s="14">
        <v>510.029</v>
      </c>
      <c r="G141" s="12"/>
      <c r="H141" s="13"/>
      <c r="I141" s="13">
        <v>1051.1500000000001</v>
      </c>
      <c r="J141" s="14">
        <v>765.04399999999998</v>
      </c>
    </row>
    <row r="142" spans="1:10">
      <c r="B142" s="4">
        <v>7</v>
      </c>
      <c r="C142" s="15">
        <v>0</v>
      </c>
      <c r="D142" s="16">
        <v>617.42899999999997</v>
      </c>
      <c r="E142" s="16">
        <v>351.673</v>
      </c>
      <c r="F142" s="17">
        <v>383.83600000000001</v>
      </c>
      <c r="G142" s="15"/>
      <c r="H142" s="16"/>
      <c r="I142" s="16">
        <v>703.34699999999998</v>
      </c>
      <c r="J142" s="17">
        <v>767.67100000000005</v>
      </c>
    </row>
    <row r="145" spans="1:10">
      <c r="C145" s="20" t="s">
        <v>6</v>
      </c>
      <c r="D145" s="21"/>
      <c r="E145" s="21"/>
      <c r="F145" s="22"/>
      <c r="G145" s="20" t="s">
        <v>27</v>
      </c>
      <c r="H145" s="21"/>
      <c r="I145" s="21"/>
      <c r="J145" s="22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692.27700000000004</v>
      </c>
      <c r="D147" s="10">
        <v>0</v>
      </c>
      <c r="E147" s="10">
        <v>178.95500000000001</v>
      </c>
      <c r="F147" s="11">
        <v>649.62199999999996</v>
      </c>
      <c r="G147" s="9"/>
      <c r="H147" s="10"/>
      <c r="I147" s="10">
        <v>954.42399999999998</v>
      </c>
      <c r="J147" s="11">
        <v>1039.4000000000001</v>
      </c>
    </row>
    <row r="148" spans="1:10">
      <c r="B148" s="3">
        <v>1</v>
      </c>
      <c r="C148" s="12">
        <v>317.34800000000001</v>
      </c>
      <c r="D148" s="13">
        <v>195.55600000000001</v>
      </c>
      <c r="E148" s="13">
        <v>239.845</v>
      </c>
      <c r="F148" s="14">
        <v>334.637</v>
      </c>
      <c r="G148" s="12"/>
      <c r="H148" s="13"/>
      <c r="I148" s="13">
        <v>719.53599999999994</v>
      </c>
      <c r="J148" s="14">
        <v>936.98400000000004</v>
      </c>
    </row>
    <row r="149" spans="1:10">
      <c r="B149" s="3">
        <v>2</v>
      </c>
      <c r="C149" s="12">
        <v>128.02799999999999</v>
      </c>
      <c r="D149" s="13">
        <v>0</v>
      </c>
      <c r="E149" s="13">
        <v>301.37200000000001</v>
      </c>
      <c r="F149" s="14">
        <v>310.56900000000002</v>
      </c>
      <c r="G149" s="12"/>
      <c r="H149" s="13"/>
      <c r="I149" s="13">
        <v>783.56700000000001</v>
      </c>
      <c r="J149" s="14">
        <v>966.21500000000003</v>
      </c>
    </row>
    <row r="150" spans="1:10">
      <c r="B150" s="3">
        <v>3</v>
      </c>
      <c r="C150" s="12">
        <v>64.568100000000001</v>
      </c>
      <c r="D150" s="13">
        <v>0</v>
      </c>
      <c r="E150" s="13">
        <v>242.36199999999999</v>
      </c>
      <c r="F150" s="14">
        <v>213.71299999999999</v>
      </c>
      <c r="G150" s="12"/>
      <c r="H150" s="13"/>
      <c r="I150" s="13">
        <v>666.49699999999996</v>
      </c>
      <c r="J150" s="14">
        <v>605.52099999999996</v>
      </c>
    </row>
    <row r="151" spans="1:10">
      <c r="B151" s="3">
        <v>4</v>
      </c>
      <c r="C151" s="12">
        <v>0</v>
      </c>
      <c r="D151" s="13">
        <v>54.026000000000003</v>
      </c>
      <c r="E151" s="13">
        <v>121.821</v>
      </c>
      <c r="F151" s="14">
        <v>294.43200000000002</v>
      </c>
      <c r="G151" s="12"/>
      <c r="H151" s="13"/>
      <c r="I151" s="13">
        <v>609.10400000000004</v>
      </c>
      <c r="J151" s="14">
        <v>956.90300000000002</v>
      </c>
    </row>
    <row r="152" spans="1:10">
      <c r="B152" s="3">
        <v>5</v>
      </c>
      <c r="C152" s="12">
        <v>0</v>
      </c>
      <c r="D152" s="13">
        <v>0</v>
      </c>
      <c r="E152" s="13">
        <v>367.4</v>
      </c>
      <c r="F152" s="14">
        <v>266.495</v>
      </c>
      <c r="G152" s="12"/>
      <c r="H152" s="13"/>
      <c r="I152" s="13">
        <v>734.80100000000004</v>
      </c>
      <c r="J152" s="14">
        <v>685.27200000000005</v>
      </c>
    </row>
    <row r="153" spans="1:10">
      <c r="B153" s="3">
        <v>6</v>
      </c>
      <c r="C153" s="12">
        <v>0</v>
      </c>
      <c r="D153" s="13">
        <v>116.191</v>
      </c>
      <c r="E153" s="13">
        <v>615.59900000000005</v>
      </c>
      <c r="F153" s="14">
        <v>275.99400000000003</v>
      </c>
      <c r="G153" s="12"/>
      <c r="H153" s="13"/>
      <c r="I153" s="13">
        <v>984.95799999999997</v>
      </c>
      <c r="J153" s="14">
        <v>1064.55</v>
      </c>
    </row>
    <row r="154" spans="1:10">
      <c r="B154" s="4">
        <v>7</v>
      </c>
      <c r="C154" s="15">
        <v>0</v>
      </c>
      <c r="D154" s="16">
        <v>1086.6500000000001</v>
      </c>
      <c r="E154" s="16">
        <v>495.11799999999999</v>
      </c>
      <c r="F154" s="17">
        <v>122.655</v>
      </c>
      <c r="G154" s="15"/>
      <c r="H154" s="16"/>
      <c r="I154" s="16">
        <v>618.89800000000002</v>
      </c>
      <c r="J154" s="17">
        <v>817.69899999999996</v>
      </c>
    </row>
    <row r="157" spans="1:10">
      <c r="C157" s="20" t="s">
        <v>6</v>
      </c>
      <c r="D157" s="21"/>
      <c r="E157" s="21"/>
      <c r="F157" s="22"/>
      <c r="G157" s="20" t="s">
        <v>27</v>
      </c>
      <c r="H157" s="21"/>
      <c r="I157" s="21"/>
      <c r="J157" s="22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375.024</v>
      </c>
      <c r="D159" s="10">
        <v>133.047</v>
      </c>
      <c r="E159" s="10">
        <v>242.809</v>
      </c>
      <c r="F159" s="11">
        <v>373.589</v>
      </c>
      <c r="G159" s="9"/>
      <c r="H159" s="10"/>
      <c r="I159" s="10">
        <v>1214.04</v>
      </c>
      <c r="J159" s="11">
        <v>560.38300000000004</v>
      </c>
    </row>
    <row r="160" spans="1:10">
      <c r="B160" s="3">
        <v>1</v>
      </c>
      <c r="C160" s="12">
        <v>125.747</v>
      </c>
      <c r="D160" s="13">
        <v>0</v>
      </c>
      <c r="E160" s="13">
        <v>487.37700000000001</v>
      </c>
      <c r="F160" s="14">
        <v>93.900400000000005</v>
      </c>
      <c r="G160" s="12"/>
      <c r="H160" s="13"/>
      <c r="I160" s="13">
        <v>1949.51</v>
      </c>
      <c r="J160" s="14">
        <v>469.50200000000001</v>
      </c>
    </row>
    <row r="161" spans="1:10">
      <c r="B161" s="3">
        <v>2</v>
      </c>
      <c r="C161" s="12">
        <v>0</v>
      </c>
      <c r="D161" s="13">
        <v>0</v>
      </c>
      <c r="E161" s="13">
        <v>244.57599999999999</v>
      </c>
      <c r="F161" s="14">
        <v>94.409000000000006</v>
      </c>
      <c r="G161" s="12"/>
      <c r="H161" s="13"/>
      <c r="I161" s="13">
        <v>244.57599999999999</v>
      </c>
      <c r="J161" s="14">
        <v>377.63600000000002</v>
      </c>
    </row>
    <row r="162" spans="1:10">
      <c r="B162" s="3">
        <v>3</v>
      </c>
      <c r="C162" s="12">
        <v>0</v>
      </c>
      <c r="D162" s="13">
        <v>0</v>
      </c>
      <c r="E162" s="13">
        <v>736.40499999999997</v>
      </c>
      <c r="F162" s="14">
        <v>664.45799999999997</v>
      </c>
      <c r="G162" s="12"/>
      <c r="H162" s="13"/>
      <c r="I162" s="13">
        <v>2454.6799999999998</v>
      </c>
      <c r="J162" s="14">
        <v>1139.07</v>
      </c>
    </row>
    <row r="163" spans="1:10">
      <c r="B163" s="3">
        <v>4</v>
      </c>
      <c r="C163" s="12">
        <v>0</v>
      </c>
      <c r="D163" s="13">
        <v>74.477400000000003</v>
      </c>
      <c r="E163" s="13">
        <v>246.36799999999999</v>
      </c>
      <c r="F163" s="14">
        <v>572.654</v>
      </c>
      <c r="G163" s="12"/>
      <c r="H163" s="13"/>
      <c r="I163" s="13">
        <v>739.10400000000004</v>
      </c>
      <c r="J163" s="14">
        <v>954.42399999999998</v>
      </c>
    </row>
    <row r="164" spans="1:10">
      <c r="B164" s="3">
        <v>5</v>
      </c>
      <c r="C164" s="12">
        <v>0</v>
      </c>
      <c r="D164" s="13">
        <v>0</v>
      </c>
      <c r="E164" s="13">
        <v>247.27500000000001</v>
      </c>
      <c r="F164" s="14">
        <v>287.90300000000002</v>
      </c>
      <c r="G164" s="12"/>
      <c r="H164" s="13"/>
      <c r="I164" s="13">
        <v>989.09900000000005</v>
      </c>
      <c r="J164" s="14">
        <v>1055.6500000000001</v>
      </c>
    </row>
    <row r="165" spans="1:10">
      <c r="B165" s="3">
        <v>6</v>
      </c>
      <c r="C165" s="12">
        <v>0</v>
      </c>
      <c r="D165" s="13">
        <v>158.42599999999999</v>
      </c>
      <c r="E165" s="13">
        <v>0</v>
      </c>
      <c r="F165" s="14">
        <v>385.995</v>
      </c>
      <c r="G165" s="12"/>
      <c r="H165" s="13"/>
      <c r="I165" s="13">
        <v>744.56100000000004</v>
      </c>
      <c r="J165" s="14">
        <v>1254.49</v>
      </c>
    </row>
    <row r="166" spans="1:10">
      <c r="B166" s="4">
        <v>7</v>
      </c>
      <c r="C166" s="15">
        <v>260.74200000000002</v>
      </c>
      <c r="D166" s="16">
        <v>1227.2</v>
      </c>
      <c r="E166" s="16">
        <v>747.322</v>
      </c>
      <c r="F166" s="17">
        <v>194.072</v>
      </c>
      <c r="G166" s="15"/>
      <c r="H166" s="16"/>
      <c r="I166" s="16">
        <v>1245.54</v>
      </c>
      <c r="J166" s="17">
        <v>970.35900000000004</v>
      </c>
    </row>
    <row r="169" spans="1:10">
      <c r="C169" s="20" t="s">
        <v>6</v>
      </c>
      <c r="D169" s="21"/>
      <c r="E169" s="21"/>
      <c r="F169" s="22"/>
      <c r="G169" s="20" t="s">
        <v>27</v>
      </c>
      <c r="H169" s="21"/>
      <c r="I169" s="21"/>
      <c r="J169" s="22"/>
    </row>
    <row r="170" spans="1:10">
      <c r="A170" s="1" t="s">
        <v>46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297.262</v>
      </c>
      <c r="D171" s="10">
        <v>0</v>
      </c>
      <c r="E171" s="10">
        <v>614.35699999999997</v>
      </c>
      <c r="F171" s="11">
        <v>1262.03</v>
      </c>
      <c r="G171" s="9"/>
      <c r="H171" s="10"/>
      <c r="I171" s="10">
        <v>1075.1199999999999</v>
      </c>
      <c r="J171" s="11">
        <v>1262.03</v>
      </c>
    </row>
    <row r="172" spans="1:10">
      <c r="B172" s="3">
        <v>1</v>
      </c>
      <c r="C172" s="12">
        <v>188.92699999999999</v>
      </c>
      <c r="D172" s="13">
        <v>74.650999999999996</v>
      </c>
      <c r="E172" s="13">
        <v>307.41399999999999</v>
      </c>
      <c r="F172" s="14">
        <v>917.60400000000004</v>
      </c>
      <c r="G172" s="12"/>
      <c r="H172" s="13"/>
      <c r="I172" s="13">
        <v>922.24099999999999</v>
      </c>
      <c r="J172" s="14">
        <v>1032.3</v>
      </c>
    </row>
    <row r="173" spans="1:10">
      <c r="B173" s="3">
        <v>2</v>
      </c>
      <c r="C173" s="12">
        <v>90.252700000000004</v>
      </c>
      <c r="D173" s="13">
        <v>0</v>
      </c>
      <c r="E173" s="13">
        <v>153.82400000000001</v>
      </c>
      <c r="F173" s="14">
        <v>1032.04</v>
      </c>
      <c r="G173" s="12"/>
      <c r="H173" s="13"/>
      <c r="I173" s="13">
        <v>922.94399999999996</v>
      </c>
      <c r="J173" s="14">
        <v>1146.71</v>
      </c>
    </row>
    <row r="174" spans="1:10">
      <c r="B174" s="3">
        <v>3</v>
      </c>
      <c r="C174" s="12">
        <v>86.400999999999996</v>
      </c>
      <c r="D174" s="13">
        <v>76.377799999999993</v>
      </c>
      <c r="E174" s="13">
        <v>461.82499999999999</v>
      </c>
      <c r="F174" s="14">
        <v>343.923</v>
      </c>
      <c r="G174" s="12"/>
      <c r="H174" s="13"/>
      <c r="I174" s="13">
        <v>1231.53</v>
      </c>
      <c r="J174" s="14">
        <v>458.56400000000002</v>
      </c>
    </row>
    <row r="175" spans="1:10">
      <c r="B175" s="3">
        <v>4</v>
      </c>
      <c r="C175" s="12">
        <v>0</v>
      </c>
      <c r="D175" s="13">
        <v>0</v>
      </c>
      <c r="E175" s="13">
        <v>462.17899999999997</v>
      </c>
      <c r="F175" s="14">
        <v>573.05600000000004</v>
      </c>
      <c r="G175" s="12"/>
      <c r="H175" s="13"/>
      <c r="I175" s="13">
        <v>1540.6</v>
      </c>
      <c r="J175" s="14">
        <v>1489.95</v>
      </c>
    </row>
    <row r="176" spans="1:10">
      <c r="B176" s="3">
        <v>5</v>
      </c>
      <c r="C176" s="12">
        <v>0</v>
      </c>
      <c r="D176" s="13">
        <v>0</v>
      </c>
      <c r="E176" s="13">
        <v>154.178</v>
      </c>
      <c r="F176" s="14">
        <v>229.16300000000001</v>
      </c>
      <c r="G176" s="12"/>
      <c r="H176" s="13"/>
      <c r="I176" s="13">
        <v>1079.24</v>
      </c>
      <c r="J176" s="14">
        <v>687.48800000000006</v>
      </c>
    </row>
    <row r="177" spans="1:10">
      <c r="B177" s="3">
        <v>6</v>
      </c>
      <c r="C177" s="12">
        <v>0</v>
      </c>
      <c r="D177" s="13">
        <v>474.74099999999999</v>
      </c>
      <c r="E177" s="13">
        <v>925.77599999999995</v>
      </c>
      <c r="F177" s="14">
        <v>229.10300000000001</v>
      </c>
      <c r="G177" s="12"/>
      <c r="H177" s="13"/>
      <c r="I177" s="13">
        <v>1542.96</v>
      </c>
      <c r="J177" s="14">
        <v>1030.96</v>
      </c>
    </row>
    <row r="178" spans="1:10">
      <c r="B178" s="4">
        <v>7</v>
      </c>
      <c r="C178" s="15">
        <v>0</v>
      </c>
      <c r="D178" s="16">
        <v>720.745</v>
      </c>
      <c r="E178" s="16">
        <v>463.24299999999999</v>
      </c>
      <c r="F178" s="17">
        <v>0</v>
      </c>
      <c r="G178" s="15"/>
      <c r="H178" s="16"/>
      <c r="I178" s="16">
        <v>463.24299999999999</v>
      </c>
      <c r="J178" s="17">
        <v>916.17499999999995</v>
      </c>
    </row>
    <row r="181" spans="1:10">
      <c r="C181" s="20" t="s">
        <v>6</v>
      </c>
      <c r="D181" s="21"/>
      <c r="E181" s="21"/>
      <c r="F181" s="22"/>
      <c r="G181" s="20" t="s">
        <v>27</v>
      </c>
      <c r="H181" s="21"/>
      <c r="I181" s="21"/>
      <c r="J181" s="22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757.13099999999997</v>
      </c>
      <c r="D183" s="10">
        <v>53.950400000000002</v>
      </c>
      <c r="E183" s="10">
        <v>265.94900000000001</v>
      </c>
      <c r="F183" s="11">
        <v>460.16199999999998</v>
      </c>
      <c r="G183" s="9"/>
      <c r="H183" s="10"/>
      <c r="I183" s="10">
        <v>1196.77</v>
      </c>
      <c r="J183" s="11">
        <v>736.26</v>
      </c>
    </row>
    <row r="184" spans="1:10">
      <c r="B184" s="3">
        <v>1</v>
      </c>
      <c r="C184" s="12">
        <v>203.85900000000001</v>
      </c>
      <c r="D184" s="13">
        <v>110.776</v>
      </c>
      <c r="E184" s="13">
        <v>266.94600000000003</v>
      </c>
      <c r="F184" s="14">
        <v>514.66999999999996</v>
      </c>
      <c r="G184" s="12"/>
      <c r="H184" s="13"/>
      <c r="I184" s="13">
        <v>734.101</v>
      </c>
      <c r="J184" s="14">
        <v>1310.07</v>
      </c>
    </row>
    <row r="185" spans="1:10">
      <c r="B185" s="3">
        <v>2</v>
      </c>
      <c r="C185" s="12">
        <v>67.098299999999995</v>
      </c>
      <c r="D185" s="13">
        <v>0</v>
      </c>
      <c r="E185" s="13">
        <v>200.96199999999999</v>
      </c>
      <c r="F185" s="14">
        <v>285.517</v>
      </c>
      <c r="G185" s="12"/>
      <c r="H185" s="13"/>
      <c r="I185" s="13">
        <v>736.86199999999997</v>
      </c>
      <c r="J185" s="14">
        <v>761.38</v>
      </c>
    </row>
    <row r="186" spans="1:10">
      <c r="B186" s="3">
        <v>3</v>
      </c>
      <c r="C186" s="12">
        <v>0</v>
      </c>
      <c r="D186" s="13">
        <v>58.5062</v>
      </c>
      <c r="E186" s="13">
        <v>67.240399999999994</v>
      </c>
      <c r="F186" s="14">
        <v>96.824299999999994</v>
      </c>
      <c r="G186" s="12"/>
      <c r="H186" s="13"/>
      <c r="I186" s="13">
        <v>739.64499999999998</v>
      </c>
      <c r="J186" s="14">
        <v>823.00699999999995</v>
      </c>
    </row>
    <row r="187" spans="1:10">
      <c r="B187" s="3">
        <v>4</v>
      </c>
      <c r="C187" s="12">
        <v>65.451400000000007</v>
      </c>
      <c r="D187" s="13">
        <v>0</v>
      </c>
      <c r="E187" s="13">
        <v>67.4953</v>
      </c>
      <c r="F187" s="14">
        <v>197.06899999999999</v>
      </c>
      <c r="G187" s="12"/>
      <c r="H187" s="13"/>
      <c r="I187" s="13">
        <v>674.95299999999997</v>
      </c>
      <c r="J187" s="14">
        <v>689.74</v>
      </c>
    </row>
    <row r="188" spans="1:10">
      <c r="B188" s="3">
        <v>5</v>
      </c>
      <c r="C188" s="12">
        <v>129.316</v>
      </c>
      <c r="D188" s="13">
        <v>123.99299999999999</v>
      </c>
      <c r="E188" s="13">
        <v>271.00799999999998</v>
      </c>
      <c r="F188" s="14">
        <v>100.306</v>
      </c>
      <c r="G188" s="12"/>
      <c r="H188" s="13"/>
      <c r="I188" s="13">
        <v>948.529</v>
      </c>
      <c r="J188" s="14">
        <v>1053.21</v>
      </c>
    </row>
    <row r="189" spans="1:10">
      <c r="B189" s="3">
        <v>6</v>
      </c>
      <c r="C189" s="12">
        <v>63.883400000000002</v>
      </c>
      <c r="D189" s="13">
        <v>319.51100000000002</v>
      </c>
      <c r="E189" s="13">
        <v>204.03299999999999</v>
      </c>
      <c r="F189" s="14">
        <v>204.285</v>
      </c>
      <c r="G189" s="12"/>
      <c r="H189" s="13"/>
      <c r="I189" s="13">
        <v>544.08799999999997</v>
      </c>
      <c r="J189" s="14">
        <v>1123.57</v>
      </c>
    </row>
    <row r="190" spans="1:10">
      <c r="B190" s="4">
        <v>7</v>
      </c>
      <c r="C190" s="15">
        <v>189.38200000000001</v>
      </c>
      <c r="D190" s="16">
        <v>461.50400000000002</v>
      </c>
      <c r="E190" s="16">
        <v>546.173</v>
      </c>
      <c r="F190" s="17">
        <v>260.11799999999999</v>
      </c>
      <c r="G190" s="15"/>
      <c r="H190" s="16"/>
      <c r="I190" s="16">
        <v>750.98800000000006</v>
      </c>
      <c r="J190" s="17">
        <v>988.44899999999996</v>
      </c>
    </row>
    <row r="193" spans="1:10">
      <c r="C193" s="20" t="s">
        <v>6</v>
      </c>
      <c r="D193" s="21"/>
      <c r="E193" s="21"/>
      <c r="F193" s="22"/>
      <c r="G193" s="20" t="s">
        <v>27</v>
      </c>
      <c r="H193" s="21"/>
      <c r="I193" s="21"/>
      <c r="J193" s="22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269.47199999999998</v>
      </c>
      <c r="D195" s="10">
        <v>0</v>
      </c>
      <c r="E195" s="10">
        <v>0</v>
      </c>
      <c r="F195" s="11">
        <v>1278.79</v>
      </c>
      <c r="G195" s="9"/>
      <c r="H195" s="10"/>
      <c r="I195" s="10">
        <v>1069.1099999999999</v>
      </c>
      <c r="J195" s="11">
        <v>1534.55</v>
      </c>
    </row>
    <row r="196" spans="1:10">
      <c r="B196" s="3">
        <v>1</v>
      </c>
      <c r="C196" s="12">
        <v>0</v>
      </c>
      <c r="D196" s="13">
        <v>0</v>
      </c>
      <c r="E196" s="13">
        <v>178.87799999999999</v>
      </c>
      <c r="F196" s="14">
        <v>599.19000000000005</v>
      </c>
      <c r="G196" s="12"/>
      <c r="H196" s="13"/>
      <c r="I196" s="13">
        <v>894.39099999999996</v>
      </c>
      <c r="J196" s="14">
        <v>1027.18</v>
      </c>
    </row>
    <row r="197" spans="1:10">
      <c r="B197" s="3">
        <v>2</v>
      </c>
      <c r="C197" s="12">
        <v>405.25700000000001</v>
      </c>
      <c r="D197" s="13">
        <v>0</v>
      </c>
      <c r="E197" s="13">
        <v>179.577</v>
      </c>
      <c r="F197" s="14">
        <v>257.84199999999998</v>
      </c>
      <c r="G197" s="12"/>
      <c r="H197" s="13"/>
      <c r="I197" s="13">
        <v>1077.46</v>
      </c>
      <c r="J197" s="14">
        <v>515.68399999999997</v>
      </c>
    </row>
    <row r="198" spans="1:10">
      <c r="B198" s="3">
        <v>3</v>
      </c>
      <c r="C198" s="12">
        <v>135.262</v>
      </c>
      <c r="D198" s="13">
        <v>0</v>
      </c>
      <c r="E198" s="13">
        <v>360.56200000000001</v>
      </c>
      <c r="F198" s="14">
        <v>517.79399999999998</v>
      </c>
      <c r="G198" s="12"/>
      <c r="H198" s="13"/>
      <c r="I198" s="13">
        <v>1622.53</v>
      </c>
      <c r="J198" s="14">
        <v>1380.78</v>
      </c>
    </row>
    <row r="199" spans="1:10">
      <c r="B199" s="3">
        <v>4</v>
      </c>
      <c r="C199" s="12">
        <v>0</v>
      </c>
      <c r="D199" s="13">
        <v>0</v>
      </c>
      <c r="E199" s="13">
        <v>542.97</v>
      </c>
      <c r="F199" s="14">
        <v>259.96100000000001</v>
      </c>
      <c r="G199" s="12"/>
      <c r="H199" s="13"/>
      <c r="I199" s="13">
        <v>1809.9</v>
      </c>
      <c r="J199" s="14">
        <v>1213.1500000000001</v>
      </c>
    </row>
    <row r="200" spans="1:10">
      <c r="B200" s="3">
        <v>5</v>
      </c>
      <c r="C200" s="12">
        <v>135.614</v>
      </c>
      <c r="D200" s="13">
        <v>0</v>
      </c>
      <c r="E200" s="13">
        <v>363.41</v>
      </c>
      <c r="F200" s="14">
        <v>348.04399999999998</v>
      </c>
      <c r="G200" s="12"/>
      <c r="H200" s="13"/>
      <c r="I200" s="13">
        <v>1271.94</v>
      </c>
      <c r="J200" s="14">
        <v>1305.1600000000001</v>
      </c>
    </row>
    <row r="201" spans="1:10">
      <c r="B201" s="3">
        <v>6</v>
      </c>
      <c r="C201" s="12">
        <v>271.58199999999999</v>
      </c>
      <c r="D201" s="13">
        <v>174.10499999999999</v>
      </c>
      <c r="E201" s="13">
        <v>364.85199999999998</v>
      </c>
      <c r="F201" s="14">
        <v>87.371399999999994</v>
      </c>
      <c r="G201" s="12"/>
      <c r="H201" s="13"/>
      <c r="I201" s="13">
        <v>1276.98</v>
      </c>
      <c r="J201" s="14">
        <v>786.34199999999998</v>
      </c>
    </row>
    <row r="202" spans="1:10">
      <c r="B202" s="4">
        <v>7</v>
      </c>
      <c r="C202" s="15">
        <v>0</v>
      </c>
      <c r="D202" s="16">
        <v>617.22199999999998</v>
      </c>
      <c r="E202" s="16">
        <v>183.15199999999999</v>
      </c>
      <c r="F202" s="17">
        <v>614.14400000000001</v>
      </c>
      <c r="G202" s="15"/>
      <c r="H202" s="16"/>
      <c r="I202" s="16">
        <v>366.30500000000001</v>
      </c>
      <c r="J202" s="17">
        <v>1228.29</v>
      </c>
    </row>
    <row r="205" spans="1:10">
      <c r="C205" s="20" t="s">
        <v>6</v>
      </c>
      <c r="D205" s="21"/>
      <c r="E205" s="21"/>
      <c r="F205" s="22"/>
      <c r="G205" s="20" t="s">
        <v>27</v>
      </c>
      <c r="H205" s="21"/>
      <c r="I205" s="21"/>
      <c r="J205" s="22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9">
        <v>223.428</v>
      </c>
      <c r="D207" s="10">
        <v>0</v>
      </c>
      <c r="E207" s="10">
        <v>170.21299999999999</v>
      </c>
      <c r="F207" s="11">
        <v>624.58199999999999</v>
      </c>
      <c r="G207" s="9"/>
      <c r="H207" s="10"/>
      <c r="I207" s="10">
        <v>1021.28</v>
      </c>
      <c r="J207" s="11">
        <v>749.49800000000005</v>
      </c>
    </row>
    <row r="208" spans="1:10">
      <c r="B208" s="3">
        <v>1</v>
      </c>
      <c r="C208" s="12">
        <v>106.193</v>
      </c>
      <c r="D208" s="13">
        <v>0</v>
      </c>
      <c r="E208" s="13">
        <v>170.18600000000001</v>
      </c>
      <c r="F208" s="14">
        <v>1246.79</v>
      </c>
      <c r="G208" s="12"/>
      <c r="H208" s="13"/>
      <c r="I208" s="13">
        <v>1191.3</v>
      </c>
      <c r="J208" s="14">
        <v>1246.79</v>
      </c>
    </row>
    <row r="209" spans="1:10">
      <c r="B209" s="3">
        <v>2</v>
      </c>
      <c r="C209" s="12">
        <v>0</v>
      </c>
      <c r="D209" s="13">
        <v>0</v>
      </c>
      <c r="E209" s="13">
        <v>0</v>
      </c>
      <c r="F209" s="14">
        <v>497.774</v>
      </c>
      <c r="G209" s="12"/>
      <c r="H209" s="13"/>
      <c r="I209" s="13">
        <v>1361.28</v>
      </c>
      <c r="J209" s="14">
        <v>1244.44</v>
      </c>
    </row>
    <row r="210" spans="1:10">
      <c r="B210" s="3">
        <v>3</v>
      </c>
      <c r="C210" s="12">
        <v>0</v>
      </c>
      <c r="D210" s="13">
        <v>0</v>
      </c>
      <c r="E210" s="13">
        <v>170.13200000000001</v>
      </c>
      <c r="F210" s="14">
        <v>248.417</v>
      </c>
      <c r="G210" s="12"/>
      <c r="H210" s="13"/>
      <c r="I210" s="13">
        <v>170.13200000000001</v>
      </c>
      <c r="J210" s="14">
        <v>1242.0899999999999</v>
      </c>
    </row>
    <row r="211" spans="1:10">
      <c r="B211" s="3">
        <v>4</v>
      </c>
      <c r="C211" s="12">
        <v>0</v>
      </c>
      <c r="D211" s="13">
        <v>0</v>
      </c>
      <c r="E211" s="13">
        <v>680.42200000000003</v>
      </c>
      <c r="F211" s="14">
        <v>123.97499999999999</v>
      </c>
      <c r="G211" s="12"/>
      <c r="H211" s="13"/>
      <c r="I211" s="13">
        <v>2211.37</v>
      </c>
      <c r="J211" s="14">
        <v>991.79700000000003</v>
      </c>
    </row>
    <row r="212" spans="1:10">
      <c r="B212" s="3">
        <v>5</v>
      </c>
      <c r="C212" s="12">
        <v>0</v>
      </c>
      <c r="D212" s="13">
        <v>0</v>
      </c>
      <c r="E212" s="13">
        <v>170.078</v>
      </c>
      <c r="F212" s="14">
        <v>0</v>
      </c>
      <c r="G212" s="12"/>
      <c r="H212" s="13"/>
      <c r="I212" s="13">
        <v>1020.47</v>
      </c>
      <c r="J212" s="14">
        <v>1113.67</v>
      </c>
    </row>
    <row r="213" spans="1:10">
      <c r="B213" s="3">
        <v>6</v>
      </c>
      <c r="C213" s="12">
        <v>85.152000000000001</v>
      </c>
      <c r="D213" s="13">
        <v>91.600800000000007</v>
      </c>
      <c r="E213" s="13">
        <v>340.10300000000001</v>
      </c>
      <c r="F213" s="14">
        <v>123.509</v>
      </c>
      <c r="G213" s="12"/>
      <c r="H213" s="13"/>
      <c r="I213" s="13">
        <v>850.25699999999995</v>
      </c>
      <c r="J213" s="14">
        <v>864.56100000000004</v>
      </c>
    </row>
    <row r="214" spans="1:10">
      <c r="B214" s="4">
        <v>7</v>
      </c>
      <c r="C214" s="15">
        <v>0</v>
      </c>
      <c r="D214" s="16">
        <v>280.69499999999999</v>
      </c>
      <c r="E214" s="16">
        <v>510.07299999999998</v>
      </c>
      <c r="F214" s="17">
        <v>123.27800000000001</v>
      </c>
      <c r="G214" s="15"/>
      <c r="H214" s="16"/>
      <c r="I214" s="16">
        <v>510.07299999999998</v>
      </c>
      <c r="J214" s="17">
        <v>1356.05</v>
      </c>
    </row>
    <row r="217" spans="1:10">
      <c r="C217" s="79" t="s">
        <v>6</v>
      </c>
      <c r="D217" s="80"/>
      <c r="E217" s="80"/>
      <c r="F217" s="81"/>
      <c r="G217" s="79" t="s">
        <v>27</v>
      </c>
      <c r="H217" s="80"/>
      <c r="I217" s="80"/>
      <c r="J217" s="81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27">
        <v>191.84100000000001</v>
      </c>
      <c r="D219" s="28">
        <v>117.28</v>
      </c>
      <c r="E219" s="28">
        <v>406.82400000000001</v>
      </c>
      <c r="F219" s="29">
        <v>881.58799999999997</v>
      </c>
      <c r="G219" s="27"/>
      <c r="H219" s="28"/>
      <c r="I219" s="28">
        <v>1220.47</v>
      </c>
      <c r="J219" s="29">
        <v>1234.22</v>
      </c>
    </row>
    <row r="220" spans="1:10">
      <c r="B220" s="3">
        <v>1</v>
      </c>
      <c r="C220" s="30">
        <v>94.135999999999996</v>
      </c>
      <c r="D220" s="31">
        <v>179.68299999999999</v>
      </c>
      <c r="E220" s="31">
        <v>340.37299999999999</v>
      </c>
      <c r="F220" s="32">
        <v>592.61400000000003</v>
      </c>
      <c r="G220" s="30"/>
      <c r="H220" s="31"/>
      <c r="I220" s="31">
        <v>1361.49</v>
      </c>
      <c r="J220" s="32">
        <v>1066.71</v>
      </c>
    </row>
    <row r="221" spans="1:10">
      <c r="B221" s="3">
        <v>2</v>
      </c>
      <c r="C221" s="30">
        <v>0</v>
      </c>
      <c r="D221" s="31">
        <v>122.407</v>
      </c>
      <c r="E221" s="31">
        <v>205.042</v>
      </c>
      <c r="F221" s="32">
        <v>418.31</v>
      </c>
      <c r="G221" s="30"/>
      <c r="H221" s="31"/>
      <c r="I221" s="31">
        <v>820.16700000000003</v>
      </c>
      <c r="J221" s="32">
        <v>1015.9</v>
      </c>
    </row>
    <row r="222" spans="1:10">
      <c r="B222" s="3">
        <v>3</v>
      </c>
      <c r="C222" s="30">
        <v>0</v>
      </c>
      <c r="D222" s="31">
        <v>62.570900000000002</v>
      </c>
      <c r="E222" s="31">
        <v>343.11</v>
      </c>
      <c r="F222" s="32">
        <v>361.58499999999998</v>
      </c>
      <c r="G222" s="30"/>
      <c r="H222" s="31"/>
      <c r="I222" s="31">
        <v>960.70799999999997</v>
      </c>
      <c r="J222" s="32">
        <v>1265.55</v>
      </c>
    </row>
    <row r="223" spans="1:10">
      <c r="B223" s="3">
        <v>4</v>
      </c>
      <c r="C223" s="30">
        <v>89.160799999999995</v>
      </c>
      <c r="D223" s="31">
        <v>64.001000000000005</v>
      </c>
      <c r="E223" s="31">
        <v>275.596</v>
      </c>
      <c r="F223" s="32">
        <v>425.44799999999998</v>
      </c>
      <c r="G223" s="30"/>
      <c r="H223" s="31"/>
      <c r="I223" s="31">
        <v>1033.49</v>
      </c>
      <c r="J223" s="32">
        <v>1215.57</v>
      </c>
    </row>
    <row r="224" spans="1:10">
      <c r="B224" s="3">
        <v>5</v>
      </c>
      <c r="C224" s="30">
        <v>0</v>
      </c>
      <c r="D224" s="31">
        <v>0</v>
      </c>
      <c r="E224" s="31">
        <v>276.714</v>
      </c>
      <c r="F224" s="32">
        <v>183.904</v>
      </c>
      <c r="G224" s="30"/>
      <c r="H224" s="31"/>
      <c r="I224" s="31">
        <v>484.24900000000002</v>
      </c>
      <c r="J224" s="32">
        <v>735.61699999999996</v>
      </c>
    </row>
    <row r="225" spans="1:10">
      <c r="B225" s="3">
        <v>6</v>
      </c>
      <c r="C225" s="30">
        <v>0</v>
      </c>
      <c r="D225" s="31">
        <v>67.066500000000005</v>
      </c>
      <c r="E225" s="31">
        <v>277.83999999999997</v>
      </c>
      <c r="F225" s="32">
        <v>371.00099999999998</v>
      </c>
      <c r="G225" s="30"/>
      <c r="H225" s="31"/>
      <c r="I225" s="31">
        <v>833.52</v>
      </c>
      <c r="J225" s="32">
        <v>989.33600000000001</v>
      </c>
    </row>
    <row r="226" spans="1:10">
      <c r="B226" s="4">
        <v>7</v>
      </c>
      <c r="C226" s="33">
        <v>254.05500000000001</v>
      </c>
      <c r="D226" s="34">
        <v>549.697</v>
      </c>
      <c r="E226" s="34">
        <v>1115.9000000000001</v>
      </c>
      <c r="F226" s="35">
        <v>436.625</v>
      </c>
      <c r="G226" s="33"/>
      <c r="H226" s="34"/>
      <c r="I226" s="34">
        <v>1255.3900000000001</v>
      </c>
      <c r="J226" s="35">
        <v>1309.8699999999999</v>
      </c>
    </row>
    <row r="229" spans="1:10">
      <c r="C229" s="79" t="s">
        <v>6</v>
      </c>
      <c r="D229" s="80"/>
      <c r="E229" s="80"/>
      <c r="F229" s="81"/>
      <c r="G229" s="79" t="s">
        <v>27</v>
      </c>
      <c r="H229" s="80"/>
      <c r="I229" s="80"/>
      <c r="J229" s="81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353.67899999999997</v>
      </c>
      <c r="D231" s="10">
        <v>0</v>
      </c>
      <c r="E231" s="10">
        <v>0</v>
      </c>
      <c r="F231" s="11">
        <v>1006.37</v>
      </c>
      <c r="G231" s="9"/>
      <c r="H231" s="10"/>
      <c r="I231" s="10">
        <v>494.51100000000002</v>
      </c>
      <c r="J231" s="11">
        <v>1006.37</v>
      </c>
    </row>
    <row r="232" spans="1:10">
      <c r="B232" s="3">
        <v>1</v>
      </c>
      <c r="C232" s="12">
        <v>141.167</v>
      </c>
      <c r="D232" s="13">
        <v>0</v>
      </c>
      <c r="E232" s="13">
        <v>141.59800000000001</v>
      </c>
      <c r="F232" s="14">
        <v>252.256</v>
      </c>
      <c r="G232" s="12"/>
      <c r="H232" s="13"/>
      <c r="I232" s="13">
        <v>566.39300000000003</v>
      </c>
      <c r="J232" s="14">
        <v>441.447</v>
      </c>
    </row>
    <row r="233" spans="1:10">
      <c r="B233" s="3">
        <v>2</v>
      </c>
      <c r="C233" s="12">
        <v>0</v>
      </c>
      <c r="D233" s="13">
        <v>0</v>
      </c>
      <c r="E233" s="13">
        <v>354.77300000000002</v>
      </c>
      <c r="F233" s="14">
        <v>442.61399999999998</v>
      </c>
      <c r="G233" s="12"/>
      <c r="H233" s="13"/>
      <c r="I233" s="13">
        <v>709.54600000000005</v>
      </c>
      <c r="J233" s="14">
        <v>569.07500000000005</v>
      </c>
    </row>
    <row r="234" spans="1:10">
      <c r="B234" s="3">
        <v>3</v>
      </c>
      <c r="C234" s="12">
        <v>0</v>
      </c>
      <c r="D234" s="13">
        <v>0</v>
      </c>
      <c r="E234" s="13">
        <v>213.33199999999999</v>
      </c>
      <c r="F234" s="14">
        <v>253.59299999999999</v>
      </c>
      <c r="G234" s="12"/>
      <c r="H234" s="13"/>
      <c r="I234" s="13">
        <v>639.99699999999996</v>
      </c>
      <c r="J234" s="14">
        <v>443.78699999999998</v>
      </c>
    </row>
    <row r="235" spans="1:10">
      <c r="B235" s="3">
        <v>4</v>
      </c>
      <c r="C235" s="12">
        <v>0</v>
      </c>
      <c r="D235" s="13">
        <v>121.288</v>
      </c>
      <c r="E235" s="13">
        <v>285.07100000000003</v>
      </c>
      <c r="F235" s="14">
        <v>381.4</v>
      </c>
      <c r="G235" s="12"/>
      <c r="H235" s="13"/>
      <c r="I235" s="13">
        <v>498.87400000000002</v>
      </c>
      <c r="J235" s="14">
        <v>1017.07</v>
      </c>
    </row>
    <row r="236" spans="1:10">
      <c r="B236" s="3">
        <v>5</v>
      </c>
      <c r="C236" s="12">
        <v>0</v>
      </c>
      <c r="D236" s="13">
        <v>0</v>
      </c>
      <c r="E236" s="13">
        <v>214.27500000000001</v>
      </c>
      <c r="F236" s="14">
        <v>191.208</v>
      </c>
      <c r="G236" s="12"/>
      <c r="H236" s="13"/>
      <c r="I236" s="13">
        <v>571.40099999999995</v>
      </c>
      <c r="J236" s="14">
        <v>764.83299999999997</v>
      </c>
    </row>
    <row r="237" spans="1:10">
      <c r="B237" s="3">
        <v>6</v>
      </c>
      <c r="C237" s="12">
        <v>0</v>
      </c>
      <c r="D237" s="13">
        <v>0</v>
      </c>
      <c r="E237" s="13">
        <v>357.91699999999997</v>
      </c>
      <c r="F237" s="14">
        <v>0</v>
      </c>
      <c r="G237" s="12"/>
      <c r="H237" s="13"/>
      <c r="I237" s="13">
        <v>357.91699999999997</v>
      </c>
      <c r="J237" s="14">
        <v>575.15800000000002</v>
      </c>
    </row>
    <row r="238" spans="1:10">
      <c r="B238" s="4">
        <v>7</v>
      </c>
      <c r="C238" s="15">
        <v>0</v>
      </c>
      <c r="D238" s="16">
        <v>770.17499999999995</v>
      </c>
      <c r="E238" s="16">
        <v>430.45400000000001</v>
      </c>
      <c r="F238" s="17">
        <v>256.31</v>
      </c>
      <c r="G238" s="15"/>
      <c r="H238" s="16"/>
      <c r="I238" s="16">
        <v>502.19600000000003</v>
      </c>
      <c r="J238" s="17">
        <v>833.00900000000001</v>
      </c>
    </row>
    <row r="241" spans="1:10">
      <c r="C241" s="79" t="s">
        <v>6</v>
      </c>
      <c r="D241" s="80"/>
      <c r="E241" s="80"/>
      <c r="F241" s="81"/>
      <c r="G241" s="79" t="s">
        <v>27</v>
      </c>
      <c r="H241" s="80"/>
      <c r="I241" s="80"/>
      <c r="J241" s="81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228.64400000000001</v>
      </c>
      <c r="D243" s="10">
        <v>93.766400000000004</v>
      </c>
      <c r="E243" s="10">
        <v>177.57400000000001</v>
      </c>
      <c r="F243" s="11">
        <v>1114.74</v>
      </c>
      <c r="G243" s="9"/>
      <c r="H243" s="10"/>
      <c r="I243" s="10">
        <v>1243.02</v>
      </c>
      <c r="J243" s="11">
        <v>1114.74</v>
      </c>
    </row>
    <row r="244" spans="1:10">
      <c r="B244" s="3">
        <v>1</v>
      </c>
      <c r="C244" s="12">
        <v>112.271</v>
      </c>
      <c r="D244" s="13">
        <v>0</v>
      </c>
      <c r="E244" s="13">
        <v>0</v>
      </c>
      <c r="F244" s="14">
        <v>318.58100000000002</v>
      </c>
      <c r="G244" s="12"/>
      <c r="H244" s="13"/>
      <c r="I244" s="13">
        <v>1422.82</v>
      </c>
      <c r="J244" s="14">
        <v>796.45399999999995</v>
      </c>
    </row>
    <row r="245" spans="1:10">
      <c r="B245" s="3">
        <v>2</v>
      </c>
      <c r="C245" s="12">
        <v>0</v>
      </c>
      <c r="D245" s="13">
        <v>95.692300000000003</v>
      </c>
      <c r="E245" s="13">
        <v>356.26299999999998</v>
      </c>
      <c r="F245" s="14">
        <v>159.334</v>
      </c>
      <c r="G245" s="12"/>
      <c r="H245" s="13"/>
      <c r="I245" s="13">
        <v>1068.79</v>
      </c>
      <c r="J245" s="14">
        <v>796.67200000000003</v>
      </c>
    </row>
    <row r="246" spans="1:10">
      <c r="B246" s="3">
        <v>3</v>
      </c>
      <c r="C246" s="12">
        <v>108.38200000000001</v>
      </c>
      <c r="D246" s="13">
        <v>96.685199999999995</v>
      </c>
      <c r="E246" s="13">
        <v>0</v>
      </c>
      <c r="F246" s="14">
        <v>956.26199999999994</v>
      </c>
      <c r="G246" s="12"/>
      <c r="H246" s="13"/>
      <c r="I246" s="13">
        <v>892.05700000000002</v>
      </c>
      <c r="J246" s="14">
        <v>1434.39</v>
      </c>
    </row>
    <row r="247" spans="1:10">
      <c r="B247" s="3">
        <v>4</v>
      </c>
      <c r="C247" s="12">
        <v>106.53700000000001</v>
      </c>
      <c r="D247" s="13">
        <v>97.698999999999998</v>
      </c>
      <c r="E247" s="13">
        <v>893.46400000000006</v>
      </c>
      <c r="F247" s="14">
        <v>159.42099999999999</v>
      </c>
      <c r="G247" s="12"/>
      <c r="H247" s="13"/>
      <c r="I247" s="13">
        <v>1608.24</v>
      </c>
      <c r="J247" s="14">
        <v>637.68200000000002</v>
      </c>
    </row>
    <row r="248" spans="1:10">
      <c r="B248" s="3">
        <v>5</v>
      </c>
      <c r="C248" s="12">
        <v>0</v>
      </c>
      <c r="D248" s="13">
        <v>0</v>
      </c>
      <c r="E248" s="13">
        <v>0</v>
      </c>
      <c r="F248" s="14">
        <v>159.464</v>
      </c>
      <c r="G248" s="12"/>
      <c r="H248" s="13"/>
      <c r="I248" s="13">
        <v>536.92399999999998</v>
      </c>
      <c r="J248" s="14">
        <v>637.85500000000002</v>
      </c>
    </row>
    <row r="249" spans="1:10">
      <c r="B249" s="3">
        <v>6</v>
      </c>
      <c r="C249" s="12">
        <v>0</v>
      </c>
      <c r="D249" s="13">
        <v>299.375</v>
      </c>
      <c r="E249" s="13">
        <v>358.51600000000002</v>
      </c>
      <c r="F249" s="14">
        <v>319.01299999999998</v>
      </c>
      <c r="G249" s="12"/>
      <c r="H249" s="13"/>
      <c r="I249" s="13">
        <v>1254.8</v>
      </c>
      <c r="J249" s="14">
        <v>957.04</v>
      </c>
    </row>
    <row r="250" spans="1:10">
      <c r="B250" s="4">
        <v>7</v>
      </c>
      <c r="C250" s="15">
        <v>0</v>
      </c>
      <c r="D250" s="16">
        <v>1008.72</v>
      </c>
      <c r="E250" s="16">
        <v>718.16600000000005</v>
      </c>
      <c r="F250" s="17">
        <v>0</v>
      </c>
      <c r="G250" s="15"/>
      <c r="H250" s="16"/>
      <c r="I250" s="16">
        <v>897.70799999999997</v>
      </c>
      <c r="J250" s="17">
        <v>638.20100000000002</v>
      </c>
    </row>
  </sheetData>
  <mergeCells count="6">
    <mergeCell ref="C217:F217"/>
    <mergeCell ref="G217:J217"/>
    <mergeCell ref="C229:F229"/>
    <mergeCell ref="G229:J229"/>
    <mergeCell ref="C241:F241"/>
    <mergeCell ref="G241:J24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6"/>
  <sheetViews>
    <sheetView topLeftCell="I31" workbookViewId="0">
      <selection activeCell="L16" sqref="L16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79" t="s">
        <v>6</v>
      </c>
      <c r="D1" s="80"/>
      <c r="E1" s="80"/>
      <c r="F1" s="81"/>
      <c r="G1" s="79" t="s">
        <v>85</v>
      </c>
      <c r="H1" s="80"/>
      <c r="I1" s="80"/>
      <c r="J1" s="81"/>
      <c r="N1" s="79" t="s">
        <v>6</v>
      </c>
      <c r="O1" s="80"/>
      <c r="P1" s="80"/>
      <c r="Q1" s="81"/>
      <c r="R1" s="79" t="s">
        <v>85</v>
      </c>
      <c r="S1" s="80"/>
      <c r="T1" s="80"/>
      <c r="U1" s="81"/>
      <c r="Y1" s="79" t="s">
        <v>6</v>
      </c>
      <c r="Z1" s="80"/>
      <c r="AA1" s="80"/>
      <c r="AB1" s="81"/>
      <c r="AC1" s="79" t="s">
        <v>85</v>
      </c>
      <c r="AD1" s="80"/>
      <c r="AE1" s="80"/>
      <c r="AF1" s="81"/>
    </row>
    <row r="2" spans="1:32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16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385.024</v>
      </c>
      <c r="D3" s="10">
        <v>136.59</v>
      </c>
      <c r="E3" s="10">
        <v>828.52</v>
      </c>
      <c r="F3" s="11">
        <v>768.98</v>
      </c>
      <c r="G3" s="9">
        <v>0</v>
      </c>
      <c r="H3" s="10">
        <v>0</v>
      </c>
      <c r="I3" s="10">
        <v>0</v>
      </c>
      <c r="J3" s="11">
        <v>0</v>
      </c>
      <c r="L3" t="s">
        <v>1</v>
      </c>
      <c r="M3" s="5">
        <v>0</v>
      </c>
      <c r="N3" s="9">
        <f>AVERAGE(C3,C39,C75)</f>
        <v>388.10133333333334</v>
      </c>
      <c r="O3" s="10">
        <f t="shared" ref="O3:U10" si="0">AVERAGE(D3,D39,D75)</f>
        <v>117.98466666666667</v>
      </c>
      <c r="P3" s="10">
        <f t="shared" si="0"/>
        <v>399.51133333333337</v>
      </c>
      <c r="Q3" s="11">
        <f t="shared" si="0"/>
        <v>526.70533333333333</v>
      </c>
      <c r="R3" s="9">
        <f t="shared" si="0"/>
        <v>0</v>
      </c>
      <c r="S3" s="10">
        <f t="shared" si="0"/>
        <v>0</v>
      </c>
      <c r="T3" s="10">
        <f t="shared" si="0"/>
        <v>0</v>
      </c>
      <c r="U3" s="11">
        <f t="shared" si="0"/>
        <v>0</v>
      </c>
      <c r="W3" t="s">
        <v>28</v>
      </c>
      <c r="X3" s="5">
        <v>0</v>
      </c>
      <c r="Y3" s="9">
        <f>STDEV(C3,C39,C75)</f>
        <v>2.6650488425744494</v>
      </c>
      <c r="Z3" s="10">
        <f t="shared" ref="Z3:AF10" si="1">STDEV(D3,D39,D75)</f>
        <v>16.112691312544079</v>
      </c>
      <c r="AA3" s="10">
        <f t="shared" si="1"/>
        <v>371.53240377702349</v>
      </c>
      <c r="AB3" s="11">
        <f t="shared" si="1"/>
        <v>209.81601602674021</v>
      </c>
      <c r="AC3" s="9">
        <f t="shared" si="1"/>
        <v>0</v>
      </c>
      <c r="AD3" s="10">
        <f t="shared" si="1"/>
        <v>0</v>
      </c>
      <c r="AE3" s="10">
        <f t="shared" si="1"/>
        <v>0</v>
      </c>
      <c r="AF3" s="11">
        <f t="shared" si="1"/>
        <v>0</v>
      </c>
    </row>
    <row r="4" spans="1:32">
      <c r="B4" s="3">
        <v>1</v>
      </c>
      <c r="C4" s="12">
        <v>294.88499999999999</v>
      </c>
      <c r="D4" s="13">
        <v>97.709699999999998</v>
      </c>
      <c r="E4" s="13">
        <v>536.80799999999999</v>
      </c>
      <c r="F4" s="14">
        <v>667.85500000000002</v>
      </c>
      <c r="G4" s="12">
        <v>0</v>
      </c>
      <c r="H4" s="13">
        <v>0</v>
      </c>
      <c r="I4" s="13">
        <v>0</v>
      </c>
      <c r="J4" s="14">
        <v>0</v>
      </c>
      <c r="M4" s="3">
        <v>1</v>
      </c>
      <c r="N4" s="12">
        <f t="shared" ref="N4:N10" si="2">AVERAGE(C4,C40,C76)</f>
        <v>272.09366666666665</v>
      </c>
      <c r="O4" s="13">
        <f t="shared" si="0"/>
        <v>32.569899999999997</v>
      </c>
      <c r="P4" s="13">
        <f t="shared" si="0"/>
        <v>385.44599999999997</v>
      </c>
      <c r="Q4" s="14">
        <f t="shared" si="0"/>
        <v>358.39966666666669</v>
      </c>
      <c r="R4" s="12">
        <f t="shared" si="0"/>
        <v>0</v>
      </c>
      <c r="S4" s="13">
        <f t="shared" si="0"/>
        <v>0</v>
      </c>
      <c r="T4" s="13">
        <f t="shared" si="0"/>
        <v>0</v>
      </c>
      <c r="U4" s="14">
        <f t="shared" si="0"/>
        <v>0</v>
      </c>
      <c r="X4" s="3">
        <v>1</v>
      </c>
      <c r="Y4" s="12">
        <f t="shared" ref="Y4:Y10" si="3">STDEV(C4,C40,C76)</f>
        <v>19.73787365278562</v>
      </c>
      <c r="Z4" s="13">
        <f t="shared" si="1"/>
        <v>56.412721597437574</v>
      </c>
      <c r="AA4" s="13">
        <f t="shared" si="1"/>
        <v>131.08333716762027</v>
      </c>
      <c r="AB4" s="14">
        <f t="shared" si="1"/>
        <v>267.99618000324813</v>
      </c>
      <c r="AC4" s="12">
        <f t="shared" si="1"/>
        <v>0</v>
      </c>
      <c r="AD4" s="13">
        <f t="shared" si="1"/>
        <v>0</v>
      </c>
      <c r="AE4" s="13">
        <f t="shared" si="1"/>
        <v>0</v>
      </c>
      <c r="AF4" s="14">
        <f t="shared" si="1"/>
        <v>0</v>
      </c>
    </row>
    <row r="5" spans="1:32">
      <c r="B5" s="3">
        <v>2</v>
      </c>
      <c r="C5" s="12">
        <v>0</v>
      </c>
      <c r="D5" s="13">
        <v>26.351800000000001</v>
      </c>
      <c r="E5" s="13">
        <v>928.72500000000002</v>
      </c>
      <c r="F5" s="14">
        <v>561.245</v>
      </c>
      <c r="G5" s="12">
        <v>0</v>
      </c>
      <c r="H5" s="13">
        <v>0</v>
      </c>
      <c r="I5" s="13">
        <v>0</v>
      </c>
      <c r="J5" s="14">
        <v>31.180299999999999</v>
      </c>
      <c r="M5" s="3">
        <v>2</v>
      </c>
      <c r="N5" s="12">
        <f t="shared" si="2"/>
        <v>43.607199999999999</v>
      </c>
      <c r="O5" s="13">
        <f t="shared" si="0"/>
        <v>47.238933333333335</v>
      </c>
      <c r="P5" s="13">
        <f t="shared" si="0"/>
        <v>475.54700000000003</v>
      </c>
      <c r="Q5" s="14">
        <f t="shared" si="0"/>
        <v>187.08166666666668</v>
      </c>
      <c r="R5" s="12">
        <f t="shared" si="0"/>
        <v>0</v>
      </c>
      <c r="S5" s="13">
        <f t="shared" si="0"/>
        <v>0</v>
      </c>
      <c r="T5" s="13">
        <f t="shared" si="0"/>
        <v>0</v>
      </c>
      <c r="U5" s="14">
        <f t="shared" si="0"/>
        <v>10.393433333333332</v>
      </c>
      <c r="X5" s="3">
        <v>2</v>
      </c>
      <c r="Y5" s="12">
        <f t="shared" si="3"/>
        <v>37.764942987908768</v>
      </c>
      <c r="Z5" s="13">
        <f t="shared" si="1"/>
        <v>18.088788078899391</v>
      </c>
      <c r="AA5" s="13">
        <f t="shared" si="1"/>
        <v>392.46366043622425</v>
      </c>
      <c r="AB5" s="14">
        <f t="shared" si="1"/>
        <v>324.03495183133157</v>
      </c>
      <c r="AC5" s="12">
        <f t="shared" si="1"/>
        <v>0</v>
      </c>
      <c r="AD5" s="13">
        <f t="shared" si="1"/>
        <v>0</v>
      </c>
      <c r="AE5" s="13">
        <f t="shared" si="1"/>
        <v>0</v>
      </c>
      <c r="AF5" s="14">
        <f t="shared" si="1"/>
        <v>18.001954598413285</v>
      </c>
    </row>
    <row r="6" spans="1:32">
      <c r="B6" s="3">
        <v>3</v>
      </c>
      <c r="C6" s="12">
        <v>102.643</v>
      </c>
      <c r="D6" s="13">
        <v>85.816000000000003</v>
      </c>
      <c r="E6" s="13">
        <v>463.423</v>
      </c>
      <c r="F6" s="14">
        <v>640.98900000000003</v>
      </c>
      <c r="G6" s="12">
        <v>0</v>
      </c>
      <c r="H6" s="13">
        <v>0</v>
      </c>
      <c r="I6" s="13">
        <v>0</v>
      </c>
      <c r="J6" s="14">
        <v>0</v>
      </c>
      <c r="M6" s="3">
        <v>3</v>
      </c>
      <c r="N6" s="12">
        <f t="shared" si="2"/>
        <v>34.214333333333336</v>
      </c>
      <c r="O6" s="13">
        <f t="shared" si="0"/>
        <v>68.280200000000008</v>
      </c>
      <c r="P6" s="13">
        <f t="shared" si="0"/>
        <v>362.90300000000002</v>
      </c>
      <c r="Q6" s="14">
        <f t="shared" si="0"/>
        <v>350.64100000000002</v>
      </c>
      <c r="R6" s="12">
        <f t="shared" si="0"/>
        <v>0</v>
      </c>
      <c r="S6" s="13">
        <f t="shared" si="0"/>
        <v>0</v>
      </c>
      <c r="T6" s="13">
        <f t="shared" si="0"/>
        <v>0</v>
      </c>
      <c r="U6" s="14">
        <f t="shared" si="0"/>
        <v>0</v>
      </c>
      <c r="X6" s="3">
        <v>3</v>
      </c>
      <c r="Y6" s="12">
        <f t="shared" si="3"/>
        <v>59.260963680430756</v>
      </c>
      <c r="Z6" s="13">
        <f t="shared" si="1"/>
        <v>15.186448275683116</v>
      </c>
      <c r="AA6" s="13">
        <f t="shared" si="1"/>
        <v>87.0528735884116</v>
      </c>
      <c r="AB6" s="14">
        <f t="shared" si="1"/>
        <v>251.44874393800424</v>
      </c>
      <c r="AC6" s="12">
        <f t="shared" si="1"/>
        <v>0</v>
      </c>
      <c r="AD6" s="13">
        <f t="shared" si="1"/>
        <v>0</v>
      </c>
      <c r="AE6" s="13">
        <f t="shared" si="1"/>
        <v>0</v>
      </c>
      <c r="AF6" s="14">
        <f t="shared" si="1"/>
        <v>0</v>
      </c>
    </row>
    <row r="7" spans="1:32">
      <c r="B7" s="3">
        <v>4</v>
      </c>
      <c r="C7" s="12">
        <v>0</v>
      </c>
      <c r="D7" s="13">
        <v>125.121</v>
      </c>
      <c r="E7" s="13">
        <v>522.71900000000005</v>
      </c>
      <c r="F7" s="14">
        <v>494.52699999999999</v>
      </c>
      <c r="G7" s="12">
        <v>0</v>
      </c>
      <c r="H7" s="13">
        <v>31.2803</v>
      </c>
      <c r="I7" s="13">
        <v>0</v>
      </c>
      <c r="J7" s="14">
        <v>0</v>
      </c>
      <c r="M7" s="3">
        <v>4</v>
      </c>
      <c r="N7" s="12">
        <f t="shared" si="2"/>
        <v>0</v>
      </c>
      <c r="O7" s="13">
        <f t="shared" si="0"/>
        <v>41.707000000000001</v>
      </c>
      <c r="P7" s="13">
        <f t="shared" si="0"/>
        <v>341.76166666666671</v>
      </c>
      <c r="Q7" s="14">
        <f t="shared" si="0"/>
        <v>440.00566666666663</v>
      </c>
      <c r="R7" s="12">
        <f t="shared" si="0"/>
        <v>0</v>
      </c>
      <c r="S7" s="13">
        <f t="shared" si="0"/>
        <v>10.426766666666667</v>
      </c>
      <c r="T7" s="13">
        <f t="shared" si="0"/>
        <v>0</v>
      </c>
      <c r="U7" s="14">
        <f t="shared" si="0"/>
        <v>0</v>
      </c>
      <c r="X7" s="3">
        <v>4</v>
      </c>
      <c r="Y7" s="12">
        <f t="shared" si="3"/>
        <v>0</v>
      </c>
      <c r="Z7" s="13">
        <f t="shared" si="1"/>
        <v>72.23864303127516</v>
      </c>
      <c r="AA7" s="13">
        <f t="shared" si="1"/>
        <v>156.71364766775525</v>
      </c>
      <c r="AB7" s="14">
        <f t="shared" si="1"/>
        <v>47.216859714866644</v>
      </c>
      <c r="AC7" s="12">
        <f t="shared" si="1"/>
        <v>0</v>
      </c>
      <c r="AD7" s="13">
        <f t="shared" si="1"/>
        <v>18.059689625332251</v>
      </c>
      <c r="AE7" s="13">
        <f t="shared" si="1"/>
        <v>0</v>
      </c>
      <c r="AF7" s="14">
        <f t="shared" si="1"/>
        <v>0</v>
      </c>
    </row>
    <row r="8" spans="1:32">
      <c r="B8" s="3">
        <v>5</v>
      </c>
      <c r="C8" s="12">
        <v>0</v>
      </c>
      <c r="D8" s="13">
        <v>310.565</v>
      </c>
      <c r="E8" s="13">
        <v>712.92</v>
      </c>
      <c r="F8" s="14">
        <v>746.71600000000001</v>
      </c>
      <c r="G8" s="12">
        <v>0</v>
      </c>
      <c r="H8" s="13">
        <v>0</v>
      </c>
      <c r="I8" s="13">
        <v>0</v>
      </c>
      <c r="J8" s="14">
        <v>33.941699999999997</v>
      </c>
      <c r="M8" s="3">
        <v>5</v>
      </c>
      <c r="N8" s="12">
        <f t="shared" si="2"/>
        <v>0</v>
      </c>
      <c r="O8" s="13">
        <f t="shared" si="0"/>
        <v>103.52166666666666</v>
      </c>
      <c r="P8" s="13">
        <f t="shared" si="0"/>
        <v>448.02466666666663</v>
      </c>
      <c r="Q8" s="14">
        <f t="shared" si="0"/>
        <v>387.096</v>
      </c>
      <c r="R8" s="12">
        <f t="shared" si="0"/>
        <v>0</v>
      </c>
      <c r="S8" s="13">
        <f t="shared" si="0"/>
        <v>0</v>
      </c>
      <c r="T8" s="13">
        <f t="shared" si="0"/>
        <v>0</v>
      </c>
      <c r="U8" s="14">
        <f t="shared" si="0"/>
        <v>11.313899999999999</v>
      </c>
      <c r="X8" s="3">
        <v>5</v>
      </c>
      <c r="Y8" s="12">
        <f t="shared" si="3"/>
        <v>0</v>
      </c>
      <c r="Z8" s="13">
        <f t="shared" si="1"/>
        <v>179.30478635087613</v>
      </c>
      <c r="AA8" s="13">
        <f t="shared" si="1"/>
        <v>229.40608801061353</v>
      </c>
      <c r="AB8" s="14">
        <f t="shared" si="1"/>
        <v>311.44005570895979</v>
      </c>
      <c r="AC8" s="12">
        <f t="shared" si="1"/>
        <v>0</v>
      </c>
      <c r="AD8" s="13">
        <f t="shared" si="1"/>
        <v>0</v>
      </c>
      <c r="AE8" s="13">
        <f t="shared" si="1"/>
        <v>0</v>
      </c>
      <c r="AF8" s="14">
        <f t="shared" si="1"/>
        <v>19.596249631753519</v>
      </c>
    </row>
    <row r="9" spans="1:32">
      <c r="B9" s="3">
        <v>6</v>
      </c>
      <c r="C9" s="12">
        <v>0</v>
      </c>
      <c r="D9" s="13">
        <v>423.24200000000002</v>
      </c>
      <c r="E9" s="13">
        <v>876.37699999999995</v>
      </c>
      <c r="F9" s="14">
        <v>769.43</v>
      </c>
      <c r="G9" s="12">
        <v>0</v>
      </c>
      <c r="H9" s="13">
        <v>38.476599999999998</v>
      </c>
      <c r="I9" s="13">
        <v>0</v>
      </c>
      <c r="J9" s="14">
        <v>0</v>
      </c>
      <c r="M9" s="3">
        <v>6</v>
      </c>
      <c r="N9" s="12">
        <f t="shared" si="2"/>
        <v>44.248733333333327</v>
      </c>
      <c r="O9" s="13">
        <f t="shared" si="0"/>
        <v>272.6226666666667</v>
      </c>
      <c r="P9" s="13">
        <f t="shared" si="0"/>
        <v>418.95166666666665</v>
      </c>
      <c r="Q9" s="14">
        <f t="shared" si="0"/>
        <v>325.87933333333336</v>
      </c>
      <c r="R9" s="12">
        <f t="shared" si="0"/>
        <v>0</v>
      </c>
      <c r="S9" s="13">
        <f t="shared" si="0"/>
        <v>12.825533333333333</v>
      </c>
      <c r="T9" s="13">
        <f t="shared" si="0"/>
        <v>0</v>
      </c>
      <c r="U9" s="14">
        <f t="shared" si="0"/>
        <v>0</v>
      </c>
      <c r="X9" s="3">
        <v>6</v>
      </c>
      <c r="Y9" s="12">
        <f t="shared" si="3"/>
        <v>38.320527151949946</v>
      </c>
      <c r="Z9" s="13">
        <f t="shared" si="1"/>
        <v>130.44016896774292</v>
      </c>
      <c r="AA9" s="13">
        <f t="shared" si="1"/>
        <v>396.14195900123133</v>
      </c>
      <c r="AB9" s="14">
        <f t="shared" si="1"/>
        <v>384.12614519885693</v>
      </c>
      <c r="AC9" s="12">
        <f t="shared" si="1"/>
        <v>0</v>
      </c>
      <c r="AD9" s="13">
        <f t="shared" si="1"/>
        <v>22.214475367501556</v>
      </c>
      <c r="AE9" s="13">
        <f t="shared" si="1"/>
        <v>0</v>
      </c>
      <c r="AF9" s="14">
        <f t="shared" si="1"/>
        <v>0</v>
      </c>
    </row>
    <row r="10" spans="1:32">
      <c r="B10" s="4">
        <v>7</v>
      </c>
      <c r="C10" s="15">
        <v>112.60599999999999</v>
      </c>
      <c r="D10" s="16">
        <v>869.553</v>
      </c>
      <c r="E10" s="16">
        <v>367.02499999999998</v>
      </c>
      <c r="F10" s="17">
        <v>685.35599999999999</v>
      </c>
      <c r="G10" s="15">
        <v>0</v>
      </c>
      <c r="H10" s="16">
        <v>0</v>
      </c>
      <c r="I10" s="16">
        <v>0</v>
      </c>
      <c r="J10" s="17">
        <v>0</v>
      </c>
      <c r="M10" s="4">
        <v>7</v>
      </c>
      <c r="N10" s="15">
        <f t="shared" si="2"/>
        <v>37.535333333333334</v>
      </c>
      <c r="O10" s="16">
        <f t="shared" si="0"/>
        <v>880.57500000000016</v>
      </c>
      <c r="P10" s="16">
        <f t="shared" si="0"/>
        <v>334.71833333333331</v>
      </c>
      <c r="Q10" s="17">
        <f t="shared" si="0"/>
        <v>298.16466666666662</v>
      </c>
      <c r="R10" s="15">
        <f t="shared" si="0"/>
        <v>0</v>
      </c>
      <c r="S10" s="16">
        <f t="shared" si="0"/>
        <v>0</v>
      </c>
      <c r="T10" s="16">
        <f t="shared" si="0"/>
        <v>0</v>
      </c>
      <c r="U10" s="17">
        <f t="shared" si="0"/>
        <v>0</v>
      </c>
      <c r="X10" s="4">
        <v>7</v>
      </c>
      <c r="Y10" s="15">
        <f t="shared" si="3"/>
        <v>65.013104412366985</v>
      </c>
      <c r="Z10" s="16">
        <f t="shared" si="1"/>
        <v>9.5453320004928557</v>
      </c>
      <c r="AA10" s="16">
        <f t="shared" si="1"/>
        <v>27.978394044929516</v>
      </c>
      <c r="AB10" s="17">
        <f t="shared" si="1"/>
        <v>335.31753079183522</v>
      </c>
      <c r="AC10" s="15">
        <f t="shared" si="1"/>
        <v>0</v>
      </c>
      <c r="AD10" s="16">
        <f t="shared" si="1"/>
        <v>0</v>
      </c>
      <c r="AE10" s="16">
        <f t="shared" si="1"/>
        <v>0</v>
      </c>
      <c r="AF10" s="17">
        <f t="shared" si="1"/>
        <v>0</v>
      </c>
    </row>
    <row r="13" spans="1:32">
      <c r="C13" s="79" t="s">
        <v>6</v>
      </c>
      <c r="D13" s="80"/>
      <c r="E13" s="80"/>
      <c r="F13" s="81"/>
      <c r="G13" s="79" t="s">
        <v>85</v>
      </c>
      <c r="H13" s="80"/>
      <c r="I13" s="80"/>
      <c r="J13" s="81"/>
      <c r="N13" s="79" t="s">
        <v>6</v>
      </c>
      <c r="O13" s="80"/>
      <c r="P13" s="80"/>
      <c r="Q13" s="81"/>
      <c r="R13" s="79" t="s">
        <v>85</v>
      </c>
      <c r="S13" s="80"/>
      <c r="T13" s="80"/>
      <c r="U13" s="81"/>
      <c r="Y13" s="79" t="s">
        <v>6</v>
      </c>
      <c r="Z13" s="80"/>
      <c r="AA13" s="80"/>
      <c r="AB13" s="81"/>
      <c r="AC13" s="79" t="s">
        <v>85</v>
      </c>
      <c r="AD13" s="80"/>
      <c r="AE13" s="80"/>
      <c r="AF13" s="81"/>
    </row>
    <row r="14" spans="1:32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17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938.87599999999998</v>
      </c>
      <c r="D15" s="10">
        <v>72.674199999999999</v>
      </c>
      <c r="E15" s="10">
        <v>370.46100000000001</v>
      </c>
      <c r="F15" s="11">
        <v>765.54</v>
      </c>
      <c r="G15" s="9">
        <v>0</v>
      </c>
      <c r="H15" s="10">
        <v>0</v>
      </c>
      <c r="I15" s="10">
        <v>0</v>
      </c>
      <c r="J15" s="11">
        <v>0</v>
      </c>
      <c r="L15" t="s">
        <v>1</v>
      </c>
      <c r="M15" s="5">
        <v>0</v>
      </c>
      <c r="N15" s="9">
        <f>AVERAGE(C15,C51,C87)</f>
        <v>658.96966666666663</v>
      </c>
      <c r="O15" s="10">
        <f t="shared" ref="O15:U22" si="4">AVERAGE(D15,D51,D87)</f>
        <v>62.753066666666662</v>
      </c>
      <c r="P15" s="10">
        <f t="shared" si="4"/>
        <v>123.48700000000001</v>
      </c>
      <c r="Q15" s="11">
        <f t="shared" si="4"/>
        <v>853.8696666666666</v>
      </c>
      <c r="R15" s="9">
        <f t="shared" si="4"/>
        <v>0</v>
      </c>
      <c r="S15" s="10">
        <f t="shared" si="4"/>
        <v>0</v>
      </c>
      <c r="T15" s="10">
        <f t="shared" si="4"/>
        <v>0</v>
      </c>
      <c r="U15" s="11">
        <f t="shared" si="4"/>
        <v>0</v>
      </c>
      <c r="W15" t="s">
        <v>28</v>
      </c>
      <c r="X15" s="5">
        <v>0</v>
      </c>
      <c r="Y15" s="9">
        <f>STDEV(C15,C51,C87)</f>
        <v>255.46669893027814</v>
      </c>
      <c r="Z15" s="10">
        <f t="shared" ref="Z15:AF22" si="5">STDEV(D15,D51,D87)</f>
        <v>8.8865336196591844</v>
      </c>
      <c r="AA15" s="10">
        <f t="shared" si="5"/>
        <v>213.88575807425795</v>
      </c>
      <c r="AB15" s="11">
        <f t="shared" si="5"/>
        <v>81.530387907413498</v>
      </c>
      <c r="AC15" s="9">
        <f t="shared" si="5"/>
        <v>0</v>
      </c>
      <c r="AD15" s="10">
        <f t="shared" si="5"/>
        <v>0</v>
      </c>
      <c r="AE15" s="10">
        <f t="shared" si="5"/>
        <v>0</v>
      </c>
      <c r="AF15" s="11">
        <f t="shared" si="5"/>
        <v>0</v>
      </c>
    </row>
    <row r="16" spans="1:32">
      <c r="B16" s="3">
        <v>1</v>
      </c>
      <c r="C16" s="12">
        <v>103.05800000000001</v>
      </c>
      <c r="D16" s="13">
        <v>0</v>
      </c>
      <c r="E16" s="13">
        <v>124.075</v>
      </c>
      <c r="F16" s="14">
        <v>426.84500000000003</v>
      </c>
      <c r="G16" s="12">
        <v>0</v>
      </c>
      <c r="H16" s="13">
        <v>0</v>
      </c>
      <c r="I16" s="13">
        <v>0</v>
      </c>
      <c r="J16" s="14">
        <v>85.368899999999996</v>
      </c>
      <c r="M16" s="3">
        <v>1</v>
      </c>
      <c r="N16" s="12">
        <f t="shared" ref="N16:N22" si="6">AVERAGE(C16,C52,C88)</f>
        <v>34.352666666666671</v>
      </c>
      <c r="O16" s="13">
        <f t="shared" si="4"/>
        <v>39.98276666666667</v>
      </c>
      <c r="P16" s="13">
        <f t="shared" si="4"/>
        <v>178.00766666666667</v>
      </c>
      <c r="Q16" s="14">
        <f t="shared" si="4"/>
        <v>400.02733333333327</v>
      </c>
      <c r="R16" s="12">
        <f t="shared" si="4"/>
        <v>0</v>
      </c>
      <c r="S16" s="13">
        <f t="shared" si="4"/>
        <v>0</v>
      </c>
      <c r="T16" s="13">
        <f t="shared" si="4"/>
        <v>0</v>
      </c>
      <c r="U16" s="14">
        <f t="shared" si="4"/>
        <v>28.456299999999999</v>
      </c>
      <c r="X16" s="3">
        <v>1</v>
      </c>
      <c r="Y16" s="12">
        <f t="shared" ref="Y16:Y22" si="7">STDEV(C16,C52,C88)</f>
        <v>59.500564042144461</v>
      </c>
      <c r="Z16" s="13">
        <f t="shared" si="5"/>
        <v>34.697347899275144</v>
      </c>
      <c r="AA16" s="13">
        <f t="shared" si="5"/>
        <v>210.22818573239249</v>
      </c>
      <c r="AB16" s="14">
        <f t="shared" si="5"/>
        <v>54.921703946011931</v>
      </c>
      <c r="AC16" s="12">
        <f t="shared" si="5"/>
        <v>0</v>
      </c>
      <c r="AD16" s="13">
        <f t="shared" si="5"/>
        <v>0</v>
      </c>
      <c r="AE16" s="13">
        <f t="shared" si="5"/>
        <v>0</v>
      </c>
      <c r="AF16" s="14">
        <f t="shared" si="5"/>
        <v>49.28775739542224</v>
      </c>
    </row>
    <row r="17" spans="1:32">
      <c r="B17" s="3">
        <v>2</v>
      </c>
      <c r="C17" s="12">
        <v>101.827</v>
      </c>
      <c r="D17" s="13">
        <v>0</v>
      </c>
      <c r="E17" s="13">
        <v>374.00400000000002</v>
      </c>
      <c r="F17" s="14">
        <v>257.04000000000002</v>
      </c>
      <c r="G17" s="12">
        <v>0</v>
      </c>
      <c r="H17" s="13">
        <v>0</v>
      </c>
      <c r="I17" s="13">
        <v>0</v>
      </c>
      <c r="J17" s="14">
        <v>0</v>
      </c>
      <c r="M17" s="3">
        <v>2</v>
      </c>
      <c r="N17" s="12">
        <f t="shared" si="6"/>
        <v>68.37266666666666</v>
      </c>
      <c r="O17" s="13">
        <f t="shared" si="4"/>
        <v>20.055333333333333</v>
      </c>
      <c r="P17" s="13">
        <f t="shared" si="4"/>
        <v>399.29733333333337</v>
      </c>
      <c r="Q17" s="14">
        <f t="shared" si="4"/>
        <v>315.858</v>
      </c>
      <c r="R17" s="12">
        <f t="shared" si="4"/>
        <v>0</v>
      </c>
      <c r="S17" s="13">
        <f t="shared" si="4"/>
        <v>0</v>
      </c>
      <c r="T17" s="13">
        <f t="shared" si="4"/>
        <v>68.465000000000003</v>
      </c>
      <c r="U17" s="14">
        <f t="shared" si="4"/>
        <v>0</v>
      </c>
      <c r="X17" s="3">
        <v>2</v>
      </c>
      <c r="Y17" s="12">
        <f t="shared" si="7"/>
        <v>59.216990672722751</v>
      </c>
      <c r="Z17" s="13">
        <f t="shared" si="5"/>
        <v>34.736856296063024</v>
      </c>
      <c r="AA17" s="13">
        <f t="shared" si="5"/>
        <v>205.41127557496279</v>
      </c>
      <c r="AB17" s="14">
        <f t="shared" si="5"/>
        <v>105.68901863012997</v>
      </c>
      <c r="AC17" s="12">
        <f t="shared" si="5"/>
        <v>0</v>
      </c>
      <c r="AD17" s="13">
        <f t="shared" si="5"/>
        <v>0</v>
      </c>
      <c r="AE17" s="13">
        <f t="shared" si="5"/>
        <v>118.58485854020319</v>
      </c>
      <c r="AF17" s="14">
        <f t="shared" si="5"/>
        <v>0</v>
      </c>
    </row>
    <row r="18" spans="1:32">
      <c r="B18" s="3">
        <v>3</v>
      </c>
      <c r="C18" s="12">
        <v>0</v>
      </c>
      <c r="D18" s="13">
        <v>0</v>
      </c>
      <c r="E18" s="13">
        <v>626.33699999999999</v>
      </c>
      <c r="F18" s="14">
        <v>515.96199999999999</v>
      </c>
      <c r="G18" s="12">
        <v>0</v>
      </c>
      <c r="H18" s="13">
        <v>0</v>
      </c>
      <c r="I18" s="13">
        <v>0</v>
      </c>
      <c r="J18" s="14">
        <v>0</v>
      </c>
      <c r="M18" s="3">
        <v>3</v>
      </c>
      <c r="N18" s="12">
        <f t="shared" si="6"/>
        <v>0</v>
      </c>
      <c r="O18" s="13">
        <f t="shared" si="4"/>
        <v>43.249433333333336</v>
      </c>
      <c r="P18" s="13">
        <f t="shared" si="4"/>
        <v>414.59533333333337</v>
      </c>
      <c r="Q18" s="14">
        <f t="shared" si="4"/>
        <v>385.59699999999998</v>
      </c>
      <c r="R18" s="12">
        <f t="shared" si="4"/>
        <v>0</v>
      </c>
      <c r="S18" s="13">
        <f t="shared" si="4"/>
        <v>0</v>
      </c>
      <c r="T18" s="13">
        <f t="shared" si="4"/>
        <v>0</v>
      </c>
      <c r="U18" s="14">
        <f t="shared" si="4"/>
        <v>0</v>
      </c>
      <c r="X18" s="3">
        <v>3</v>
      </c>
      <c r="Y18" s="12">
        <f t="shared" si="7"/>
        <v>0</v>
      </c>
      <c r="Z18" s="13">
        <f t="shared" si="5"/>
        <v>37.512981665595888</v>
      </c>
      <c r="AA18" s="13">
        <f t="shared" si="5"/>
        <v>359.07759182707753</v>
      </c>
      <c r="AB18" s="14">
        <f t="shared" si="5"/>
        <v>151.30535838165139</v>
      </c>
      <c r="AC18" s="12">
        <f t="shared" si="5"/>
        <v>0</v>
      </c>
      <c r="AD18" s="13">
        <f t="shared" si="5"/>
        <v>0</v>
      </c>
      <c r="AE18" s="13">
        <f t="shared" si="5"/>
        <v>0</v>
      </c>
      <c r="AF18" s="14">
        <f t="shared" si="5"/>
        <v>0</v>
      </c>
    </row>
    <row r="19" spans="1:32">
      <c r="B19" s="3">
        <v>4</v>
      </c>
      <c r="C19" s="12">
        <v>0</v>
      </c>
      <c r="D19" s="13">
        <v>0</v>
      </c>
      <c r="E19" s="13">
        <v>251.73099999999999</v>
      </c>
      <c r="F19" s="14">
        <v>86.309399999999997</v>
      </c>
      <c r="G19" s="12">
        <v>0</v>
      </c>
      <c r="H19" s="13">
        <v>0</v>
      </c>
      <c r="I19" s="13">
        <v>0</v>
      </c>
      <c r="J19" s="14">
        <v>0</v>
      </c>
      <c r="M19" s="3">
        <v>4</v>
      </c>
      <c r="N19" s="12">
        <f t="shared" si="6"/>
        <v>36.506</v>
      </c>
      <c r="O19" s="13">
        <f t="shared" si="4"/>
        <v>0</v>
      </c>
      <c r="P19" s="13">
        <f t="shared" si="4"/>
        <v>221.40433333333331</v>
      </c>
      <c r="Q19" s="14">
        <f t="shared" si="4"/>
        <v>130.32713333333334</v>
      </c>
      <c r="R19" s="12">
        <f t="shared" si="4"/>
        <v>0</v>
      </c>
      <c r="S19" s="13">
        <f t="shared" si="4"/>
        <v>0</v>
      </c>
      <c r="T19" s="13">
        <f t="shared" si="4"/>
        <v>0</v>
      </c>
      <c r="U19" s="14">
        <f t="shared" si="4"/>
        <v>0</v>
      </c>
      <c r="X19" s="3">
        <v>4</v>
      </c>
      <c r="Y19" s="12">
        <f t="shared" si="7"/>
        <v>63.230246781109429</v>
      </c>
      <c r="Z19" s="13">
        <f t="shared" si="5"/>
        <v>0</v>
      </c>
      <c r="AA19" s="13">
        <f t="shared" si="5"/>
        <v>207.90654177859184</v>
      </c>
      <c r="AB19" s="14">
        <f t="shared" si="5"/>
        <v>78.041708335052064</v>
      </c>
      <c r="AC19" s="12">
        <f t="shared" si="5"/>
        <v>0</v>
      </c>
      <c r="AD19" s="13">
        <f t="shared" si="5"/>
        <v>0</v>
      </c>
      <c r="AE19" s="13">
        <f t="shared" si="5"/>
        <v>0</v>
      </c>
      <c r="AF19" s="14">
        <f t="shared" si="5"/>
        <v>0</v>
      </c>
    </row>
    <row r="20" spans="1:32">
      <c r="B20" s="3">
        <v>5</v>
      </c>
      <c r="C20" s="12">
        <v>0</v>
      </c>
      <c r="D20" s="13">
        <v>0</v>
      </c>
      <c r="E20" s="13">
        <v>379.40699999999998</v>
      </c>
      <c r="F20" s="14">
        <v>259.88200000000001</v>
      </c>
      <c r="G20" s="12">
        <v>0</v>
      </c>
      <c r="H20" s="13">
        <v>0</v>
      </c>
      <c r="I20" s="13">
        <v>126.46899999999999</v>
      </c>
      <c r="J20" s="14">
        <v>0</v>
      </c>
      <c r="M20" s="3">
        <v>5</v>
      </c>
      <c r="N20" s="12">
        <f t="shared" si="6"/>
        <v>0</v>
      </c>
      <c r="O20" s="13">
        <f t="shared" si="4"/>
        <v>24.168899999999997</v>
      </c>
      <c r="P20" s="13">
        <f t="shared" si="4"/>
        <v>335.45233333333334</v>
      </c>
      <c r="Q20" s="14">
        <f t="shared" si="4"/>
        <v>151.57489999999999</v>
      </c>
      <c r="R20" s="12">
        <f t="shared" si="4"/>
        <v>0</v>
      </c>
      <c r="S20" s="13">
        <f t="shared" si="4"/>
        <v>0</v>
      </c>
      <c r="T20" s="13">
        <f t="shared" si="4"/>
        <v>42.156333333333329</v>
      </c>
      <c r="U20" s="14">
        <f t="shared" si="4"/>
        <v>0</v>
      </c>
      <c r="X20" s="3">
        <v>5</v>
      </c>
      <c r="Y20" s="12">
        <f t="shared" si="7"/>
        <v>0</v>
      </c>
      <c r="Z20" s="13">
        <f t="shared" si="5"/>
        <v>41.861762763051438</v>
      </c>
      <c r="AA20" s="13">
        <f t="shared" si="5"/>
        <v>113.38758657954284</v>
      </c>
      <c r="AB20" s="14">
        <f t="shared" si="5"/>
        <v>94.717434168319855</v>
      </c>
      <c r="AC20" s="12">
        <f t="shared" si="5"/>
        <v>0</v>
      </c>
      <c r="AD20" s="13">
        <f t="shared" si="5"/>
        <v>0</v>
      </c>
      <c r="AE20" s="13">
        <f t="shared" si="5"/>
        <v>73.016911194142779</v>
      </c>
      <c r="AF20" s="14">
        <f t="shared" si="5"/>
        <v>0</v>
      </c>
    </row>
    <row r="21" spans="1:32">
      <c r="B21" s="3">
        <v>6</v>
      </c>
      <c r="C21" s="12">
        <v>97.182299999999998</v>
      </c>
      <c r="D21" s="13">
        <v>0</v>
      </c>
      <c r="E21" s="13">
        <v>254.15799999999999</v>
      </c>
      <c r="F21" s="14">
        <v>173.89599999999999</v>
      </c>
      <c r="G21" s="12">
        <v>0</v>
      </c>
      <c r="H21" s="13">
        <v>0</v>
      </c>
      <c r="I21" s="13">
        <v>0</v>
      </c>
      <c r="J21" s="14">
        <v>0</v>
      </c>
      <c r="M21" s="3">
        <v>6</v>
      </c>
      <c r="N21" s="12">
        <f t="shared" si="6"/>
        <v>32.394100000000002</v>
      </c>
      <c r="O21" s="13">
        <f t="shared" si="4"/>
        <v>197.18600000000001</v>
      </c>
      <c r="P21" s="13">
        <f t="shared" si="4"/>
        <v>224.07300000000001</v>
      </c>
      <c r="Q21" s="14">
        <f t="shared" si="4"/>
        <v>131.95000000000002</v>
      </c>
      <c r="R21" s="12">
        <f t="shared" si="4"/>
        <v>0</v>
      </c>
      <c r="S21" s="13">
        <f t="shared" si="4"/>
        <v>0</v>
      </c>
      <c r="T21" s="13">
        <f t="shared" si="4"/>
        <v>0</v>
      </c>
      <c r="U21" s="14">
        <f t="shared" si="4"/>
        <v>0</v>
      </c>
      <c r="X21" s="3">
        <v>6</v>
      </c>
      <c r="Y21" s="12">
        <f t="shared" si="7"/>
        <v>56.10822706546697</v>
      </c>
      <c r="Z21" s="13">
        <f t="shared" si="5"/>
        <v>170.90286347220749</v>
      </c>
      <c r="AA21" s="13">
        <f t="shared" si="5"/>
        <v>26.12616655768668</v>
      </c>
      <c r="AB21" s="14">
        <f t="shared" si="5"/>
        <v>116.77112107023723</v>
      </c>
      <c r="AC21" s="12">
        <f t="shared" si="5"/>
        <v>0</v>
      </c>
      <c r="AD21" s="13">
        <f t="shared" si="5"/>
        <v>0</v>
      </c>
      <c r="AE21" s="13">
        <f t="shared" si="5"/>
        <v>0</v>
      </c>
      <c r="AF21" s="14">
        <f t="shared" si="5"/>
        <v>0</v>
      </c>
    </row>
    <row r="22" spans="1:32">
      <c r="B22" s="4">
        <v>7</v>
      </c>
      <c r="C22" s="15">
        <v>96.086699999999993</v>
      </c>
      <c r="D22" s="16">
        <v>996.99099999999999</v>
      </c>
      <c r="E22" s="16">
        <v>127.694</v>
      </c>
      <c r="F22" s="17">
        <v>261.81200000000001</v>
      </c>
      <c r="G22" s="15">
        <v>0</v>
      </c>
      <c r="H22" s="16">
        <v>90.635599999999997</v>
      </c>
      <c r="I22" s="16">
        <v>0</v>
      </c>
      <c r="J22" s="17">
        <v>0</v>
      </c>
      <c r="M22" s="4">
        <v>7</v>
      </c>
      <c r="N22" s="15">
        <f t="shared" si="6"/>
        <v>32.0289</v>
      </c>
      <c r="O22" s="16">
        <f t="shared" si="4"/>
        <v>979.18833333333339</v>
      </c>
      <c r="P22" s="16">
        <f t="shared" si="4"/>
        <v>392.71233333333333</v>
      </c>
      <c r="Q22" s="17">
        <f t="shared" si="4"/>
        <v>152.47893333333334</v>
      </c>
      <c r="R22" s="15">
        <f t="shared" si="4"/>
        <v>0</v>
      </c>
      <c r="S22" s="16">
        <f t="shared" si="4"/>
        <v>55.56753333333333</v>
      </c>
      <c r="T22" s="16">
        <f t="shared" si="4"/>
        <v>70.599333333333334</v>
      </c>
      <c r="U22" s="17">
        <f t="shared" si="4"/>
        <v>0</v>
      </c>
      <c r="X22" s="4">
        <v>7</v>
      </c>
      <c r="Y22" s="15">
        <f t="shared" si="7"/>
        <v>55.475682110542813</v>
      </c>
      <c r="Z22" s="16">
        <f t="shared" si="5"/>
        <v>59.514674613350842</v>
      </c>
      <c r="AA22" s="16">
        <f t="shared" si="5"/>
        <v>254.58553997494315</v>
      </c>
      <c r="AB22" s="17">
        <f t="shared" si="5"/>
        <v>95.649642769920078</v>
      </c>
      <c r="AC22" s="15">
        <f t="shared" si="5"/>
        <v>0</v>
      </c>
      <c r="AD22" s="16">
        <f t="shared" si="5"/>
        <v>48.671080705623673</v>
      </c>
      <c r="AE22" s="16">
        <f t="shared" si="5"/>
        <v>122.28163231382436</v>
      </c>
      <c r="AF22" s="17">
        <f t="shared" si="5"/>
        <v>0</v>
      </c>
    </row>
    <row r="25" spans="1:32">
      <c r="C25" s="79" t="s">
        <v>6</v>
      </c>
      <c r="D25" s="80"/>
      <c r="E25" s="80"/>
      <c r="F25" s="81"/>
      <c r="G25" s="79" t="s">
        <v>85</v>
      </c>
      <c r="H25" s="80"/>
      <c r="I25" s="80"/>
      <c r="J25" s="81"/>
      <c r="N25" s="79" t="s">
        <v>6</v>
      </c>
      <c r="O25" s="80"/>
      <c r="P25" s="80"/>
      <c r="Q25" s="81"/>
      <c r="R25" s="79" t="s">
        <v>85</v>
      </c>
      <c r="S25" s="80"/>
      <c r="T25" s="80"/>
      <c r="U25" s="81"/>
      <c r="Y25" s="79" t="s">
        <v>6</v>
      </c>
      <c r="Z25" s="80"/>
      <c r="AA25" s="80"/>
      <c r="AB25" s="81"/>
      <c r="AC25" s="79" t="s">
        <v>85</v>
      </c>
      <c r="AD25" s="80"/>
      <c r="AE25" s="80"/>
      <c r="AF25" s="81"/>
    </row>
    <row r="26" spans="1:32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18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329.48099999999999</v>
      </c>
      <c r="D27" s="10">
        <v>155.20500000000001</v>
      </c>
      <c r="E27" s="10">
        <v>0</v>
      </c>
      <c r="F27" s="11">
        <v>634.505</v>
      </c>
      <c r="G27" s="9">
        <v>109.827</v>
      </c>
      <c r="H27" s="10">
        <v>0</v>
      </c>
      <c r="I27" s="10">
        <v>0</v>
      </c>
      <c r="J27" s="11">
        <v>0</v>
      </c>
      <c r="L27" t="s">
        <v>1</v>
      </c>
      <c r="M27" s="5">
        <v>0</v>
      </c>
      <c r="N27" s="9">
        <f>AVERAGE(C27,C63,C99)</f>
        <v>406.66333333333336</v>
      </c>
      <c r="O27" s="10">
        <f t="shared" ref="O27:U34" si="8">AVERAGE(D27,D63,D99)</f>
        <v>143.94763333333333</v>
      </c>
      <c r="P27" s="10">
        <f t="shared" si="8"/>
        <v>187.172</v>
      </c>
      <c r="Q27" s="11">
        <f t="shared" si="8"/>
        <v>933.85699999999997</v>
      </c>
      <c r="R27" s="9">
        <f t="shared" si="8"/>
        <v>77.240666666666655</v>
      </c>
      <c r="S27" s="10">
        <f t="shared" si="8"/>
        <v>0</v>
      </c>
      <c r="T27" s="10">
        <f t="shared" si="8"/>
        <v>0</v>
      </c>
      <c r="U27" s="11">
        <f t="shared" si="8"/>
        <v>0</v>
      </c>
      <c r="W27" t="s">
        <v>28</v>
      </c>
      <c r="X27" s="5">
        <v>0</v>
      </c>
      <c r="Y27" s="9">
        <f>STDEV(C27,C63,C99)</f>
        <v>79.116161663299465</v>
      </c>
      <c r="Z27" s="10">
        <f t="shared" ref="Z27:AF34" si="9">STDEV(D27,D63,D99)</f>
        <v>76.426415671568236</v>
      </c>
      <c r="AA27" s="10">
        <f t="shared" si="9"/>
        <v>324.19141375428188</v>
      </c>
      <c r="AB27" s="11">
        <f t="shared" si="9"/>
        <v>424.29799869549248</v>
      </c>
      <c r="AC27" s="9">
        <f t="shared" si="9"/>
        <v>67.163975435744817</v>
      </c>
      <c r="AD27" s="10">
        <f t="shared" si="9"/>
        <v>0</v>
      </c>
      <c r="AE27" s="10">
        <f t="shared" si="9"/>
        <v>0</v>
      </c>
      <c r="AF27" s="11">
        <f t="shared" si="9"/>
        <v>0</v>
      </c>
    </row>
    <row r="28" spans="1:32">
      <c r="B28" s="3">
        <v>1</v>
      </c>
      <c r="C28" s="12">
        <v>103.664</v>
      </c>
      <c r="D28" s="13">
        <v>78.832099999999997</v>
      </c>
      <c r="E28" s="13">
        <v>0</v>
      </c>
      <c r="F28" s="14">
        <v>760.26800000000003</v>
      </c>
      <c r="G28" s="12">
        <v>0</v>
      </c>
      <c r="H28" s="13">
        <v>0</v>
      </c>
      <c r="I28" s="13">
        <v>0</v>
      </c>
      <c r="J28" s="14">
        <v>0</v>
      </c>
      <c r="M28" s="3">
        <v>1</v>
      </c>
      <c r="N28" s="12">
        <f t="shared" ref="N28:N34" si="10">AVERAGE(C28,C64,C100)</f>
        <v>275.69633333333331</v>
      </c>
      <c r="O28" s="13">
        <f t="shared" si="8"/>
        <v>97.8917</v>
      </c>
      <c r="P28" s="13">
        <f t="shared" si="8"/>
        <v>84.052666666666667</v>
      </c>
      <c r="Q28" s="14">
        <f t="shared" si="8"/>
        <v>659.94333333333327</v>
      </c>
      <c r="R28" s="12">
        <f t="shared" si="8"/>
        <v>0</v>
      </c>
      <c r="S28" s="13">
        <f t="shared" si="8"/>
        <v>0</v>
      </c>
      <c r="T28" s="13">
        <f t="shared" si="8"/>
        <v>0</v>
      </c>
      <c r="U28" s="14">
        <f t="shared" si="8"/>
        <v>0</v>
      </c>
      <c r="X28" s="3">
        <v>1</v>
      </c>
      <c r="Y28" s="12">
        <f t="shared" ref="Y28:Y34" si="11">STDEV(C28,C64,C100)</f>
        <v>149.72307422148847</v>
      </c>
      <c r="Z28" s="13">
        <f t="shared" si="9"/>
        <v>108.68224292114144</v>
      </c>
      <c r="AA28" s="13">
        <f t="shared" si="9"/>
        <v>145.58348917831765</v>
      </c>
      <c r="AB28" s="14">
        <f t="shared" si="9"/>
        <v>164.47413007927236</v>
      </c>
      <c r="AC28" s="12">
        <f t="shared" si="9"/>
        <v>0</v>
      </c>
      <c r="AD28" s="13">
        <f t="shared" si="9"/>
        <v>0</v>
      </c>
      <c r="AE28" s="13">
        <f t="shared" si="9"/>
        <v>0</v>
      </c>
      <c r="AF28" s="14">
        <f t="shared" si="9"/>
        <v>0</v>
      </c>
    </row>
    <row r="29" spans="1:32">
      <c r="B29" s="3">
        <v>2</v>
      </c>
      <c r="C29" s="12">
        <v>98.156499999999994</v>
      </c>
      <c r="D29" s="13">
        <v>0</v>
      </c>
      <c r="E29" s="13">
        <v>224.65299999999999</v>
      </c>
      <c r="F29" s="14">
        <v>379.56799999999998</v>
      </c>
      <c r="G29" s="12">
        <v>0</v>
      </c>
      <c r="H29" s="13">
        <v>0</v>
      </c>
      <c r="I29" s="13">
        <v>0</v>
      </c>
      <c r="J29" s="14">
        <v>0</v>
      </c>
      <c r="M29" s="3">
        <v>2</v>
      </c>
      <c r="N29" s="12">
        <f t="shared" si="10"/>
        <v>91.625833333333333</v>
      </c>
      <c r="O29" s="13">
        <f t="shared" si="8"/>
        <v>143.71366666666668</v>
      </c>
      <c r="P29" s="13">
        <f t="shared" si="8"/>
        <v>159.03733333333332</v>
      </c>
      <c r="Q29" s="14">
        <f t="shared" si="8"/>
        <v>293.46266666666662</v>
      </c>
      <c r="R29" s="12">
        <f t="shared" si="8"/>
        <v>0</v>
      </c>
      <c r="S29" s="13">
        <f t="shared" si="8"/>
        <v>0</v>
      </c>
      <c r="T29" s="13">
        <f t="shared" si="8"/>
        <v>0</v>
      </c>
      <c r="U29" s="14">
        <f t="shared" si="8"/>
        <v>0</v>
      </c>
      <c r="X29" s="3">
        <v>2</v>
      </c>
      <c r="Y29" s="12">
        <f t="shared" si="11"/>
        <v>88.541318973591842</v>
      </c>
      <c r="Z29" s="13">
        <f t="shared" si="9"/>
        <v>248.91937240868447</v>
      </c>
      <c r="AA29" s="13">
        <f t="shared" si="9"/>
        <v>138.4303017923942</v>
      </c>
      <c r="AB29" s="14">
        <f t="shared" si="9"/>
        <v>261.27717929687873</v>
      </c>
      <c r="AC29" s="12">
        <f t="shared" si="9"/>
        <v>0</v>
      </c>
      <c r="AD29" s="13">
        <f t="shared" si="9"/>
        <v>0</v>
      </c>
      <c r="AE29" s="13">
        <f t="shared" si="9"/>
        <v>0</v>
      </c>
      <c r="AF29" s="14">
        <f t="shared" si="9"/>
        <v>0</v>
      </c>
    </row>
    <row r="30" spans="1:32">
      <c r="B30" s="3">
        <v>3</v>
      </c>
      <c r="C30" s="12">
        <v>0</v>
      </c>
      <c r="D30" s="13">
        <v>0</v>
      </c>
      <c r="E30" s="13">
        <v>909.78</v>
      </c>
      <c r="F30" s="14">
        <v>0</v>
      </c>
      <c r="G30" s="12">
        <v>0</v>
      </c>
      <c r="H30" s="13">
        <v>0</v>
      </c>
      <c r="I30" s="13">
        <v>227.44499999999999</v>
      </c>
      <c r="J30" s="14">
        <v>0</v>
      </c>
      <c r="M30" s="3">
        <v>3</v>
      </c>
      <c r="N30" s="12">
        <f t="shared" si="10"/>
        <v>0</v>
      </c>
      <c r="O30" s="13">
        <f t="shared" si="8"/>
        <v>43.604000000000006</v>
      </c>
      <c r="P30" s="13">
        <f t="shared" si="8"/>
        <v>351.23466666666667</v>
      </c>
      <c r="Q30" s="14">
        <f t="shared" si="8"/>
        <v>286.54599999999999</v>
      </c>
      <c r="R30" s="12">
        <f t="shared" si="8"/>
        <v>0</v>
      </c>
      <c r="S30" s="13">
        <f t="shared" si="8"/>
        <v>0</v>
      </c>
      <c r="T30" s="13">
        <f t="shared" si="8"/>
        <v>123.78966666666668</v>
      </c>
      <c r="U30" s="14">
        <f t="shared" si="8"/>
        <v>0</v>
      </c>
      <c r="X30" s="3">
        <v>3</v>
      </c>
      <c r="Y30" s="12">
        <f t="shared" si="11"/>
        <v>0</v>
      </c>
      <c r="Z30" s="13">
        <f t="shared" si="9"/>
        <v>75.524343413233325</v>
      </c>
      <c r="AA30" s="13">
        <f t="shared" si="9"/>
        <v>489.03803173713732</v>
      </c>
      <c r="AB30" s="14">
        <f t="shared" si="9"/>
        <v>317.28584315723896</v>
      </c>
      <c r="AC30" s="12">
        <f t="shared" si="9"/>
        <v>0</v>
      </c>
      <c r="AD30" s="13">
        <f t="shared" si="9"/>
        <v>0</v>
      </c>
      <c r="AE30" s="13">
        <f t="shared" si="9"/>
        <v>115.05151255126259</v>
      </c>
      <c r="AF30" s="14">
        <f t="shared" si="9"/>
        <v>0</v>
      </c>
    </row>
    <row r="31" spans="1:32">
      <c r="B31" s="3">
        <v>4</v>
      </c>
      <c r="C31" s="12">
        <v>88.727900000000005</v>
      </c>
      <c r="D31" s="13">
        <v>0</v>
      </c>
      <c r="E31" s="13">
        <v>230.30799999999999</v>
      </c>
      <c r="F31" s="14">
        <v>630.73299999999995</v>
      </c>
      <c r="G31" s="12">
        <v>0</v>
      </c>
      <c r="H31" s="13">
        <v>0</v>
      </c>
      <c r="I31" s="13">
        <v>0</v>
      </c>
      <c r="J31" s="14">
        <v>0</v>
      </c>
      <c r="M31" s="3">
        <v>4</v>
      </c>
      <c r="N31" s="12">
        <f t="shared" si="10"/>
        <v>29.57596666666667</v>
      </c>
      <c r="O31" s="13">
        <f t="shared" si="8"/>
        <v>22.143066666666666</v>
      </c>
      <c r="P31" s="13">
        <f t="shared" si="8"/>
        <v>257.88799999999998</v>
      </c>
      <c r="Q31" s="14">
        <f t="shared" si="8"/>
        <v>608.64800000000002</v>
      </c>
      <c r="R31" s="12">
        <f t="shared" si="8"/>
        <v>0</v>
      </c>
      <c r="S31" s="13">
        <f t="shared" si="8"/>
        <v>0</v>
      </c>
      <c r="T31" s="13">
        <f t="shared" si="8"/>
        <v>0</v>
      </c>
      <c r="U31" s="14">
        <f t="shared" si="8"/>
        <v>76.88666666666667</v>
      </c>
      <c r="X31" s="3">
        <v>4</v>
      </c>
      <c r="Y31" s="12">
        <f t="shared" si="11"/>
        <v>51.227076949630202</v>
      </c>
      <c r="Z31" s="13">
        <f t="shared" si="9"/>
        <v>38.352916502051485</v>
      </c>
      <c r="AA31" s="13">
        <f t="shared" si="9"/>
        <v>30.282181642015004</v>
      </c>
      <c r="AB31" s="14">
        <f t="shared" si="9"/>
        <v>96.2930769526034</v>
      </c>
      <c r="AC31" s="12">
        <f t="shared" si="9"/>
        <v>0</v>
      </c>
      <c r="AD31" s="13">
        <f t="shared" si="9"/>
        <v>0</v>
      </c>
      <c r="AE31" s="13">
        <f t="shared" si="9"/>
        <v>0</v>
      </c>
      <c r="AF31" s="14">
        <f t="shared" si="9"/>
        <v>133.17161309127908</v>
      </c>
    </row>
    <row r="32" spans="1:32">
      <c r="B32" s="3">
        <v>5</v>
      </c>
      <c r="C32" s="12">
        <v>84.661900000000003</v>
      </c>
      <c r="D32" s="13">
        <v>84.166600000000003</v>
      </c>
      <c r="E32" s="13">
        <v>466.48700000000002</v>
      </c>
      <c r="F32" s="14">
        <v>125.959</v>
      </c>
      <c r="G32" s="12">
        <v>0</v>
      </c>
      <c r="H32" s="13">
        <v>0</v>
      </c>
      <c r="I32" s="13">
        <v>0</v>
      </c>
      <c r="J32" s="14">
        <v>0</v>
      </c>
      <c r="M32" s="3">
        <v>5</v>
      </c>
      <c r="N32" s="12">
        <f t="shared" si="10"/>
        <v>28.220633333333335</v>
      </c>
      <c r="O32" s="13">
        <f t="shared" si="8"/>
        <v>28.055533333333333</v>
      </c>
      <c r="P32" s="13">
        <f t="shared" si="8"/>
        <v>155.49566666666666</v>
      </c>
      <c r="Q32" s="14">
        <f t="shared" si="8"/>
        <v>320.91666666666669</v>
      </c>
      <c r="R32" s="12">
        <f t="shared" si="8"/>
        <v>0</v>
      </c>
      <c r="S32" s="13">
        <f t="shared" si="8"/>
        <v>0</v>
      </c>
      <c r="T32" s="13">
        <f t="shared" si="8"/>
        <v>0</v>
      </c>
      <c r="U32" s="14">
        <f t="shared" si="8"/>
        <v>76.409333333333336</v>
      </c>
      <c r="X32" s="3">
        <v>5</v>
      </c>
      <c r="Y32" s="12">
        <f t="shared" si="11"/>
        <v>48.879570755105178</v>
      </c>
      <c r="Z32" s="13">
        <f t="shared" si="9"/>
        <v>48.593609166775558</v>
      </c>
      <c r="AA32" s="13">
        <f t="shared" si="9"/>
        <v>269.32639502346098</v>
      </c>
      <c r="AB32" s="14">
        <f t="shared" si="9"/>
        <v>173.52605748513201</v>
      </c>
      <c r="AC32" s="12">
        <f t="shared" si="9"/>
        <v>0</v>
      </c>
      <c r="AD32" s="13">
        <f t="shared" si="9"/>
        <v>0</v>
      </c>
      <c r="AE32" s="13">
        <f t="shared" si="9"/>
        <v>0</v>
      </c>
      <c r="AF32" s="14">
        <f t="shared" si="9"/>
        <v>132.34484750579955</v>
      </c>
    </row>
    <row r="33" spans="1:32">
      <c r="B33" s="3">
        <v>6</v>
      </c>
      <c r="C33" s="12">
        <v>0</v>
      </c>
      <c r="D33" s="13">
        <v>85.614999999999995</v>
      </c>
      <c r="E33" s="13">
        <v>236.255</v>
      </c>
      <c r="F33" s="14">
        <v>125.773</v>
      </c>
      <c r="G33" s="12">
        <v>0</v>
      </c>
      <c r="H33" s="13">
        <v>0</v>
      </c>
      <c r="I33" s="13">
        <v>0</v>
      </c>
      <c r="J33" s="14">
        <v>0</v>
      </c>
      <c r="M33" s="3">
        <v>6</v>
      </c>
      <c r="N33" s="12">
        <f t="shared" si="10"/>
        <v>0</v>
      </c>
      <c r="O33" s="13">
        <f t="shared" si="8"/>
        <v>147.09799999999998</v>
      </c>
      <c r="P33" s="13">
        <f t="shared" si="8"/>
        <v>381.63899999999995</v>
      </c>
      <c r="Q33" s="14">
        <f t="shared" si="8"/>
        <v>193.80033333333333</v>
      </c>
      <c r="R33" s="12">
        <f t="shared" si="8"/>
        <v>0</v>
      </c>
      <c r="S33" s="13">
        <f t="shared" si="8"/>
        <v>72.843000000000004</v>
      </c>
      <c r="T33" s="13">
        <f t="shared" si="8"/>
        <v>0</v>
      </c>
      <c r="U33" s="14">
        <f t="shared" si="8"/>
        <v>0</v>
      </c>
      <c r="X33" s="3">
        <v>6</v>
      </c>
      <c r="Y33" s="12">
        <f t="shared" si="11"/>
        <v>0</v>
      </c>
      <c r="Z33" s="13">
        <f t="shared" si="9"/>
        <v>67.013094817356404</v>
      </c>
      <c r="AA33" s="13">
        <f t="shared" si="9"/>
        <v>331.51645950239043</v>
      </c>
      <c r="AB33" s="14">
        <f t="shared" si="9"/>
        <v>235.30832360189331</v>
      </c>
      <c r="AC33" s="12">
        <f t="shared" si="9"/>
        <v>0</v>
      </c>
      <c r="AD33" s="13">
        <f t="shared" si="9"/>
        <v>126.16777697573971</v>
      </c>
      <c r="AE33" s="13">
        <f t="shared" si="9"/>
        <v>0</v>
      </c>
      <c r="AF33" s="14">
        <f t="shared" si="9"/>
        <v>0</v>
      </c>
    </row>
    <row r="34" spans="1:32">
      <c r="B34" s="4">
        <v>7</v>
      </c>
      <c r="C34" s="15">
        <v>77.553700000000006</v>
      </c>
      <c r="D34" s="16">
        <v>435.57</v>
      </c>
      <c r="E34" s="16">
        <v>478.69</v>
      </c>
      <c r="F34" s="17">
        <v>125.587</v>
      </c>
      <c r="G34" s="15">
        <v>77.553700000000006</v>
      </c>
      <c r="H34" s="16">
        <v>87.114000000000004</v>
      </c>
      <c r="I34" s="16">
        <v>0</v>
      </c>
      <c r="J34" s="17">
        <v>125.587</v>
      </c>
      <c r="M34" s="4">
        <v>7</v>
      </c>
      <c r="N34" s="15">
        <f t="shared" si="10"/>
        <v>136.7175</v>
      </c>
      <c r="O34" s="16">
        <f t="shared" si="8"/>
        <v>620.04033333333336</v>
      </c>
      <c r="P34" s="16">
        <f t="shared" si="8"/>
        <v>547.84</v>
      </c>
      <c r="Q34" s="17">
        <f t="shared" si="8"/>
        <v>126.34433333333334</v>
      </c>
      <c r="R34" s="15">
        <f t="shared" si="8"/>
        <v>48.385833333333345</v>
      </c>
      <c r="S34" s="16">
        <f t="shared" si="8"/>
        <v>102.13200000000001</v>
      </c>
      <c r="T34" s="16">
        <f t="shared" si="8"/>
        <v>0</v>
      </c>
      <c r="U34" s="17">
        <f t="shared" si="8"/>
        <v>41.862333333333332</v>
      </c>
      <c r="X34" s="4">
        <v>7</v>
      </c>
      <c r="Y34" s="15">
        <f t="shared" si="11"/>
        <v>111.20291310118634</v>
      </c>
      <c r="Z34" s="16">
        <f t="shared" si="9"/>
        <v>168.77398271159353</v>
      </c>
      <c r="AA34" s="16">
        <f t="shared" si="9"/>
        <v>437.59212458635494</v>
      </c>
      <c r="AB34" s="17">
        <f t="shared" si="9"/>
        <v>126.7246972548498</v>
      </c>
      <c r="AC34" s="15">
        <f t="shared" si="9"/>
        <v>42.197651333022471</v>
      </c>
      <c r="AD34" s="16">
        <f t="shared" si="9"/>
        <v>110.40971027948584</v>
      </c>
      <c r="AE34" s="16">
        <f t="shared" si="9"/>
        <v>0</v>
      </c>
      <c r="AF34" s="17">
        <f t="shared" si="9"/>
        <v>72.507688256717529</v>
      </c>
    </row>
    <row r="37" spans="1:32">
      <c r="C37" s="79" t="s">
        <v>6</v>
      </c>
      <c r="D37" s="80"/>
      <c r="E37" s="80"/>
      <c r="F37" s="81"/>
      <c r="G37" s="79" t="s">
        <v>85</v>
      </c>
      <c r="H37" s="80"/>
      <c r="I37" s="80"/>
      <c r="J37" s="81"/>
      <c r="N37" s="79" t="s">
        <v>6</v>
      </c>
      <c r="O37" s="80"/>
      <c r="P37" s="80"/>
      <c r="Q37" s="81"/>
      <c r="R37" s="79" t="s">
        <v>85</v>
      </c>
      <c r="S37" s="80"/>
      <c r="T37" s="80"/>
      <c r="U37" s="81"/>
      <c r="Y37" s="79" t="s">
        <v>6</v>
      </c>
      <c r="Z37" s="80"/>
      <c r="AA37" s="80"/>
      <c r="AB37" s="81"/>
      <c r="AC37" s="79" t="s">
        <v>85</v>
      </c>
      <c r="AD37" s="80"/>
      <c r="AE37" s="80"/>
      <c r="AF37" s="81"/>
    </row>
    <row r="38" spans="1:32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389.64</v>
      </c>
      <c r="D39" s="10">
        <v>108.682</v>
      </c>
      <c r="E39" s="10">
        <v>185.00700000000001</v>
      </c>
      <c r="F39" s="11">
        <v>405.56799999999998</v>
      </c>
      <c r="G39" s="9">
        <v>0</v>
      </c>
      <c r="H39" s="10">
        <v>0</v>
      </c>
      <c r="I39" s="10">
        <v>0</v>
      </c>
      <c r="J39" s="11">
        <v>0</v>
      </c>
      <c r="L39" t="s">
        <v>1</v>
      </c>
      <c r="M39" s="5">
        <v>0</v>
      </c>
      <c r="N39" s="9">
        <f>AVERAGE(N3,N15,N27)</f>
        <v>484.57811111111113</v>
      </c>
      <c r="O39" s="10">
        <f t="shared" ref="O39:U39" si="12">AVERAGE(O3,O15,O27)</f>
        <v>108.22845555555556</v>
      </c>
      <c r="P39" s="10">
        <f t="shared" si="12"/>
        <v>236.72344444444445</v>
      </c>
      <c r="Q39" s="11">
        <f t="shared" si="12"/>
        <v>771.47733333333326</v>
      </c>
      <c r="R39" s="9">
        <f t="shared" si="12"/>
        <v>25.746888888888886</v>
      </c>
      <c r="S39" s="10">
        <f t="shared" si="12"/>
        <v>0</v>
      </c>
      <c r="T39" s="10">
        <f t="shared" si="12"/>
        <v>0</v>
      </c>
      <c r="U39" s="11">
        <f t="shared" si="12"/>
        <v>0</v>
      </c>
      <c r="W39" t="s">
        <v>33</v>
      </c>
      <c r="X39" s="5">
        <v>0</v>
      </c>
      <c r="Y39" s="9">
        <f>STDEV(AVERAGE(C3,C15,C27),AVERAGE(C39,C51,C63),AVERAGE(C75,C87,C99))</f>
        <v>70.72205758250864</v>
      </c>
      <c r="Z39" s="10">
        <f t="shared" ref="Z39:AF46" si="13">STDEV(AVERAGE(D3,D15,D27),AVERAGE(D39,D51,D63),AVERAGE(D75,D87,D99))</f>
        <v>27.06814401083826</v>
      </c>
      <c r="AA39" s="10">
        <f t="shared" si="13"/>
        <v>169.32117917316955</v>
      </c>
      <c r="AB39" s="11">
        <f t="shared" si="13"/>
        <v>128.41835862134451</v>
      </c>
      <c r="AC39" s="9">
        <f t="shared" si="13"/>
        <v>22.387991811914944</v>
      </c>
      <c r="AD39" s="10">
        <f t="shared" si="13"/>
        <v>0</v>
      </c>
      <c r="AE39" s="10">
        <f t="shared" si="13"/>
        <v>0</v>
      </c>
      <c r="AF39" s="11">
        <f t="shared" si="13"/>
        <v>0</v>
      </c>
    </row>
    <row r="40" spans="1:32">
      <c r="B40" s="3">
        <v>1</v>
      </c>
      <c r="C40" s="12">
        <v>260.69799999999998</v>
      </c>
      <c r="D40" s="13">
        <v>0</v>
      </c>
      <c r="E40" s="13">
        <v>309.76499999999999</v>
      </c>
      <c r="F40" s="14">
        <v>203.672</v>
      </c>
      <c r="G40" s="12">
        <v>0</v>
      </c>
      <c r="H40" s="13">
        <v>0</v>
      </c>
      <c r="I40" s="13">
        <v>0</v>
      </c>
      <c r="J40" s="14">
        <v>0</v>
      </c>
      <c r="M40" s="3">
        <v>1</v>
      </c>
      <c r="N40" s="12">
        <f t="shared" ref="N40:U46" si="14">AVERAGE(N4,N16,N28)</f>
        <v>194.04755555555553</v>
      </c>
      <c r="O40" s="13">
        <f t="shared" si="14"/>
        <v>56.814788888888891</v>
      </c>
      <c r="P40" s="13">
        <f t="shared" si="14"/>
        <v>215.83544444444445</v>
      </c>
      <c r="Q40" s="14">
        <f t="shared" si="14"/>
        <v>472.79011111111112</v>
      </c>
      <c r="R40" s="12">
        <f t="shared" si="14"/>
        <v>0</v>
      </c>
      <c r="S40" s="13">
        <f t="shared" si="14"/>
        <v>0</v>
      </c>
      <c r="T40" s="13">
        <f t="shared" si="14"/>
        <v>0</v>
      </c>
      <c r="U40" s="14">
        <f t="shared" si="14"/>
        <v>9.4854333333333329</v>
      </c>
      <c r="W40" t="s">
        <v>34</v>
      </c>
      <c r="X40" s="3">
        <v>1</v>
      </c>
      <c r="Y40" s="12">
        <f t="shared" ref="Y40:Y46" si="15">STDEV(AVERAGE(C4,C16,C28),AVERAGE(C40,C52,C64),AVERAGE(C76,C88,C100))</f>
        <v>23.77008244349112</v>
      </c>
      <c r="Z40" s="13">
        <f t="shared" si="13"/>
        <v>35.110465519625542</v>
      </c>
      <c r="AA40" s="13">
        <f t="shared" si="13"/>
        <v>110.41854223178542</v>
      </c>
      <c r="AB40" s="14">
        <f t="shared" si="13"/>
        <v>140.96651509818193</v>
      </c>
      <c r="AC40" s="12">
        <f t="shared" si="13"/>
        <v>0</v>
      </c>
      <c r="AD40" s="13">
        <f t="shared" si="13"/>
        <v>0</v>
      </c>
      <c r="AE40" s="13">
        <f t="shared" si="13"/>
        <v>0</v>
      </c>
      <c r="AF40" s="14">
        <f t="shared" si="13"/>
        <v>16.429252465140745</v>
      </c>
    </row>
    <row r="41" spans="1:32">
      <c r="B41" s="3">
        <v>2</v>
      </c>
      <c r="C41" s="12">
        <v>65.410799999999995</v>
      </c>
      <c r="D41" s="13">
        <v>57.682499999999997</v>
      </c>
      <c r="E41" s="13">
        <v>248.958</v>
      </c>
      <c r="F41" s="14">
        <v>0</v>
      </c>
      <c r="G41" s="12">
        <v>0</v>
      </c>
      <c r="H41" s="13">
        <v>0</v>
      </c>
      <c r="I41" s="13">
        <v>0</v>
      </c>
      <c r="J41" s="14">
        <v>0</v>
      </c>
      <c r="M41" s="3">
        <v>2</v>
      </c>
      <c r="N41" s="12">
        <f t="shared" si="14"/>
        <v>67.868566666666666</v>
      </c>
      <c r="O41" s="13">
        <f t="shared" si="14"/>
        <v>70.335977777777785</v>
      </c>
      <c r="P41" s="13">
        <f t="shared" si="14"/>
        <v>344.6272222222222</v>
      </c>
      <c r="Q41" s="14">
        <f t="shared" si="14"/>
        <v>265.46744444444442</v>
      </c>
      <c r="R41" s="12">
        <f t="shared" si="14"/>
        <v>0</v>
      </c>
      <c r="S41" s="13">
        <f t="shared" si="14"/>
        <v>0</v>
      </c>
      <c r="T41" s="13">
        <f t="shared" si="14"/>
        <v>22.821666666666669</v>
      </c>
      <c r="U41" s="14">
        <f t="shared" si="14"/>
        <v>3.4644777777777773</v>
      </c>
      <c r="X41" s="3">
        <v>2</v>
      </c>
      <c r="Y41" s="12">
        <f t="shared" si="15"/>
        <v>12.282921633218088</v>
      </c>
      <c r="Z41" s="13">
        <f t="shared" si="13"/>
        <v>97.706509362059123</v>
      </c>
      <c r="AA41" s="13">
        <f t="shared" si="13"/>
        <v>180.08239616610481</v>
      </c>
      <c r="AB41" s="14">
        <f t="shared" si="13"/>
        <v>162.7986426783894</v>
      </c>
      <c r="AC41" s="12">
        <f t="shared" si="13"/>
        <v>0</v>
      </c>
      <c r="AD41" s="13">
        <f t="shared" si="13"/>
        <v>0</v>
      </c>
      <c r="AE41" s="13">
        <f t="shared" si="13"/>
        <v>39.528286180067731</v>
      </c>
      <c r="AF41" s="14">
        <f t="shared" si="13"/>
        <v>6.0006515328044285</v>
      </c>
    </row>
    <row r="42" spans="1:32">
      <c r="B42" s="3">
        <v>3</v>
      </c>
      <c r="C42" s="12">
        <v>0</v>
      </c>
      <c r="D42" s="13">
        <v>59.512300000000003</v>
      </c>
      <c r="E42" s="13">
        <v>312.64299999999997</v>
      </c>
      <c r="F42" s="14">
        <v>205.46700000000001</v>
      </c>
      <c r="G42" s="12">
        <v>0</v>
      </c>
      <c r="H42" s="13">
        <v>0</v>
      </c>
      <c r="I42" s="13">
        <v>0</v>
      </c>
      <c r="J42" s="14">
        <v>0</v>
      </c>
      <c r="M42" s="3">
        <v>3</v>
      </c>
      <c r="N42" s="12">
        <f t="shared" si="14"/>
        <v>11.404777777777779</v>
      </c>
      <c r="O42" s="13">
        <f t="shared" si="14"/>
        <v>51.711211111111119</v>
      </c>
      <c r="P42" s="13">
        <f t="shared" si="14"/>
        <v>376.24433333333337</v>
      </c>
      <c r="Q42" s="14">
        <f t="shared" si="14"/>
        <v>340.92800000000005</v>
      </c>
      <c r="R42" s="12">
        <f t="shared" si="14"/>
        <v>0</v>
      </c>
      <c r="S42" s="13">
        <f t="shared" si="14"/>
        <v>0</v>
      </c>
      <c r="T42" s="13">
        <f t="shared" si="14"/>
        <v>41.263222222222225</v>
      </c>
      <c r="U42" s="14">
        <f t="shared" si="14"/>
        <v>0</v>
      </c>
      <c r="X42" s="3">
        <v>3</v>
      </c>
      <c r="Y42" s="12">
        <f t="shared" si="15"/>
        <v>19.753654560143588</v>
      </c>
      <c r="Z42" s="13">
        <f t="shared" si="13"/>
        <v>30.108062947957123</v>
      </c>
      <c r="AA42" s="13">
        <f t="shared" si="13"/>
        <v>263.47783057551118</v>
      </c>
      <c r="AB42" s="14">
        <f t="shared" si="13"/>
        <v>50.448025475070025</v>
      </c>
      <c r="AC42" s="12">
        <f t="shared" si="13"/>
        <v>0</v>
      </c>
      <c r="AD42" s="13">
        <f t="shared" si="13"/>
        <v>0</v>
      </c>
      <c r="AE42" s="13">
        <f t="shared" si="13"/>
        <v>38.350504183754197</v>
      </c>
      <c r="AF42" s="14">
        <f t="shared" si="13"/>
        <v>0</v>
      </c>
    </row>
    <row r="43" spans="1:32">
      <c r="B43" s="3">
        <v>4</v>
      </c>
      <c r="C43" s="12">
        <v>0</v>
      </c>
      <c r="D43" s="13">
        <v>0</v>
      </c>
      <c r="E43" s="13">
        <v>251.28299999999999</v>
      </c>
      <c r="F43" s="14">
        <v>412.745</v>
      </c>
      <c r="G43" s="12">
        <v>0</v>
      </c>
      <c r="H43" s="13">
        <v>0</v>
      </c>
      <c r="I43" s="13">
        <v>0</v>
      </c>
      <c r="J43" s="14">
        <v>0</v>
      </c>
      <c r="M43" s="3">
        <v>4</v>
      </c>
      <c r="N43" s="12">
        <f t="shared" si="14"/>
        <v>22.027322222222224</v>
      </c>
      <c r="O43" s="13">
        <f t="shared" si="14"/>
        <v>21.283355555555556</v>
      </c>
      <c r="P43" s="13">
        <f t="shared" si="14"/>
        <v>273.68466666666671</v>
      </c>
      <c r="Q43" s="14">
        <f t="shared" si="14"/>
        <v>392.99359999999996</v>
      </c>
      <c r="R43" s="12">
        <f t="shared" si="14"/>
        <v>0</v>
      </c>
      <c r="S43" s="13">
        <f t="shared" si="14"/>
        <v>3.4755888888888893</v>
      </c>
      <c r="T43" s="13">
        <f t="shared" si="14"/>
        <v>0</v>
      </c>
      <c r="U43" s="14">
        <f t="shared" si="14"/>
        <v>25.628888888888891</v>
      </c>
      <c r="X43" s="3">
        <v>4</v>
      </c>
      <c r="Y43" s="12">
        <f t="shared" si="15"/>
        <v>19.388360779382086</v>
      </c>
      <c r="Z43" s="13">
        <f t="shared" si="13"/>
        <v>20.866786759008345</v>
      </c>
      <c r="AA43" s="13">
        <f t="shared" si="13"/>
        <v>81.998567459031506</v>
      </c>
      <c r="AB43" s="14">
        <f t="shared" si="13"/>
        <v>12.85373741463701</v>
      </c>
      <c r="AC43" s="12">
        <f t="shared" si="13"/>
        <v>0</v>
      </c>
      <c r="AD43" s="13">
        <f t="shared" si="13"/>
        <v>6.0198965417774177</v>
      </c>
      <c r="AE43" s="13">
        <f t="shared" si="13"/>
        <v>0</v>
      </c>
      <c r="AF43" s="14">
        <f t="shared" si="13"/>
        <v>44.390537697093031</v>
      </c>
    </row>
    <row r="44" spans="1:32">
      <c r="B44" s="3">
        <v>5</v>
      </c>
      <c r="C44" s="12">
        <v>0</v>
      </c>
      <c r="D44" s="13">
        <v>0</v>
      </c>
      <c r="E44" s="13">
        <v>315.577</v>
      </c>
      <c r="F44" s="14">
        <v>207.286</v>
      </c>
      <c r="G44" s="12">
        <v>0</v>
      </c>
      <c r="H44" s="13">
        <v>0</v>
      </c>
      <c r="I44" s="13">
        <v>0</v>
      </c>
      <c r="J44" s="14">
        <v>0</v>
      </c>
      <c r="M44" s="3">
        <v>5</v>
      </c>
      <c r="N44" s="12">
        <f t="shared" si="14"/>
        <v>9.4068777777777779</v>
      </c>
      <c r="O44" s="13">
        <f t="shared" si="14"/>
        <v>51.915366666666664</v>
      </c>
      <c r="P44" s="13">
        <f t="shared" si="14"/>
        <v>312.99088888888889</v>
      </c>
      <c r="Q44" s="14">
        <f t="shared" si="14"/>
        <v>286.52918888888888</v>
      </c>
      <c r="R44" s="12">
        <f t="shared" si="14"/>
        <v>0</v>
      </c>
      <c r="S44" s="13">
        <f t="shared" si="14"/>
        <v>0</v>
      </c>
      <c r="T44" s="13">
        <f t="shared" si="14"/>
        <v>14.05211111111111</v>
      </c>
      <c r="U44" s="14">
        <f t="shared" si="14"/>
        <v>29.241077777777779</v>
      </c>
      <c r="X44" s="3">
        <v>5</v>
      </c>
      <c r="Y44" s="12">
        <f t="shared" si="15"/>
        <v>16.293190251701727</v>
      </c>
      <c r="Z44" s="13">
        <f t="shared" si="13"/>
        <v>70.039558103427041</v>
      </c>
      <c r="AA44" s="13">
        <f t="shared" si="13"/>
        <v>182.44030808590921</v>
      </c>
      <c r="AB44" s="14">
        <f t="shared" si="13"/>
        <v>79.307514253528936</v>
      </c>
      <c r="AC44" s="12">
        <f t="shared" si="13"/>
        <v>0</v>
      </c>
      <c r="AD44" s="13">
        <f t="shared" si="13"/>
        <v>0</v>
      </c>
      <c r="AE44" s="13">
        <f t="shared" si="13"/>
        <v>24.338970398047589</v>
      </c>
      <c r="AF44" s="14">
        <f t="shared" si="13"/>
        <v>41.238747949206072</v>
      </c>
    </row>
    <row r="45" spans="1:32">
      <c r="B45" s="3">
        <v>6</v>
      </c>
      <c r="C45" s="12">
        <v>66.373099999999994</v>
      </c>
      <c r="D45" s="13">
        <v>197.31299999999999</v>
      </c>
      <c r="E45" s="13">
        <v>190.239</v>
      </c>
      <c r="F45" s="14">
        <v>104.104</v>
      </c>
      <c r="G45" s="12">
        <v>0</v>
      </c>
      <c r="H45" s="13">
        <v>0</v>
      </c>
      <c r="I45" s="13">
        <v>0</v>
      </c>
      <c r="J45" s="14">
        <v>0</v>
      </c>
      <c r="M45" s="3">
        <v>6</v>
      </c>
      <c r="N45" s="12">
        <f t="shared" si="14"/>
        <v>25.547611111111109</v>
      </c>
      <c r="O45" s="13">
        <f t="shared" si="14"/>
        <v>205.63555555555556</v>
      </c>
      <c r="P45" s="13">
        <f t="shared" si="14"/>
        <v>341.55455555555551</v>
      </c>
      <c r="Q45" s="14">
        <f t="shared" si="14"/>
        <v>217.20988888888891</v>
      </c>
      <c r="R45" s="12">
        <f t="shared" si="14"/>
        <v>0</v>
      </c>
      <c r="S45" s="13">
        <f t="shared" si="14"/>
        <v>28.556177777777776</v>
      </c>
      <c r="T45" s="13">
        <f t="shared" si="14"/>
        <v>0</v>
      </c>
      <c r="U45" s="14">
        <f t="shared" si="14"/>
        <v>0</v>
      </c>
      <c r="X45" s="3">
        <v>6</v>
      </c>
      <c r="Y45" s="12">
        <f t="shared" si="15"/>
        <v>5.9292333045056775</v>
      </c>
      <c r="Z45" s="13">
        <f t="shared" si="13"/>
        <v>33.175451369839543</v>
      </c>
      <c r="AA45" s="13">
        <f t="shared" si="13"/>
        <v>141.67851040386901</v>
      </c>
      <c r="AB45" s="14">
        <f t="shared" si="13"/>
        <v>126.64972157460886</v>
      </c>
      <c r="AC45" s="12">
        <f t="shared" si="13"/>
        <v>0</v>
      </c>
      <c r="AD45" s="13">
        <f t="shared" si="13"/>
        <v>38.885929887661796</v>
      </c>
      <c r="AE45" s="13">
        <f t="shared" si="13"/>
        <v>0</v>
      </c>
      <c r="AF45" s="14">
        <f t="shared" si="13"/>
        <v>0</v>
      </c>
    </row>
    <row r="46" spans="1:32">
      <c r="B46" s="4">
        <v>7</v>
      </c>
      <c r="C46" s="15">
        <v>0</v>
      </c>
      <c r="D46" s="16">
        <v>886.08600000000001</v>
      </c>
      <c r="E46" s="16">
        <v>318.565</v>
      </c>
      <c r="F46" s="17">
        <v>104.569</v>
      </c>
      <c r="G46" s="15">
        <v>0</v>
      </c>
      <c r="H46" s="16">
        <v>0</v>
      </c>
      <c r="I46" s="16">
        <v>0</v>
      </c>
      <c r="J46" s="17">
        <v>0</v>
      </c>
      <c r="M46" s="4">
        <v>7</v>
      </c>
      <c r="N46" s="15">
        <f t="shared" si="14"/>
        <v>68.760577777777783</v>
      </c>
      <c r="O46" s="16">
        <f t="shared" si="14"/>
        <v>826.60122222222219</v>
      </c>
      <c r="P46" s="16">
        <f t="shared" si="14"/>
        <v>425.09022222222228</v>
      </c>
      <c r="Q46" s="17">
        <f t="shared" si="14"/>
        <v>192.32931111111111</v>
      </c>
      <c r="R46" s="15">
        <f t="shared" si="14"/>
        <v>16.128611111111116</v>
      </c>
      <c r="S46" s="16">
        <f t="shared" si="14"/>
        <v>52.566511111111112</v>
      </c>
      <c r="T46" s="16">
        <f t="shared" si="14"/>
        <v>23.533111111111111</v>
      </c>
      <c r="U46" s="17">
        <f t="shared" si="14"/>
        <v>13.954111111111111</v>
      </c>
      <c r="X46" s="4">
        <v>7</v>
      </c>
      <c r="Y46" s="15">
        <f t="shared" si="15"/>
        <v>40.189250076901217</v>
      </c>
      <c r="Z46" s="16">
        <f t="shared" si="13"/>
        <v>63.425235699936273</v>
      </c>
      <c r="AA46" s="16">
        <f t="shared" si="13"/>
        <v>138.59032452372944</v>
      </c>
      <c r="AB46" s="17">
        <f t="shared" si="13"/>
        <v>150.56001389627309</v>
      </c>
      <c r="AC46" s="15">
        <f t="shared" si="13"/>
        <v>14.065883777674159</v>
      </c>
      <c r="AD46" s="16">
        <f t="shared" si="13"/>
        <v>49.563945038767109</v>
      </c>
      <c r="AE46" s="16">
        <f t="shared" si="13"/>
        <v>40.760544104608115</v>
      </c>
      <c r="AF46" s="17">
        <f t="shared" si="13"/>
        <v>24.169229418905839</v>
      </c>
    </row>
    <row r="49" spans="1:29">
      <c r="C49" s="79" t="s">
        <v>6</v>
      </c>
      <c r="D49" s="80"/>
      <c r="E49" s="80"/>
      <c r="F49" s="81"/>
      <c r="G49" s="79" t="s">
        <v>85</v>
      </c>
      <c r="H49" s="80"/>
      <c r="I49" s="80"/>
      <c r="J49" s="81"/>
      <c r="AC49">
        <v>0</v>
      </c>
    </row>
    <row r="50" spans="1:29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AC50">
        <v>1</v>
      </c>
    </row>
    <row r="51" spans="1:29">
      <c r="A51" t="s">
        <v>1</v>
      </c>
      <c r="B51" s="5">
        <v>0</v>
      </c>
      <c r="C51" s="9">
        <v>438.37799999999999</v>
      </c>
      <c r="D51" s="10">
        <v>60.061599999999999</v>
      </c>
      <c r="E51" s="10">
        <v>0</v>
      </c>
      <c r="F51" s="11">
        <v>869.82799999999997</v>
      </c>
      <c r="G51" s="9">
        <v>0</v>
      </c>
      <c r="H51" s="10">
        <v>0</v>
      </c>
      <c r="I51" s="10">
        <v>0</v>
      </c>
      <c r="J51" s="11">
        <v>0</v>
      </c>
      <c r="AC51">
        <v>2</v>
      </c>
    </row>
    <row r="52" spans="1:29">
      <c r="B52" s="3">
        <v>1</v>
      </c>
      <c r="C52" s="12">
        <v>0</v>
      </c>
      <c r="D52" s="13">
        <v>62.1967</v>
      </c>
      <c r="E52" s="13">
        <v>0</v>
      </c>
      <c r="F52" s="14">
        <v>436.38799999999998</v>
      </c>
      <c r="G52" s="12">
        <v>0</v>
      </c>
      <c r="H52" s="13">
        <v>0</v>
      </c>
      <c r="I52" s="13">
        <v>0</v>
      </c>
      <c r="J52" s="14">
        <v>0</v>
      </c>
      <c r="AC52">
        <v>3</v>
      </c>
    </row>
    <row r="53" spans="1:29">
      <c r="B53" s="3">
        <v>2</v>
      </c>
      <c r="C53" s="12">
        <v>0</v>
      </c>
      <c r="D53" s="13">
        <v>0</v>
      </c>
      <c r="E53" s="13">
        <v>207.70400000000001</v>
      </c>
      <c r="F53" s="14">
        <v>437.87099999999998</v>
      </c>
      <c r="G53" s="12">
        <v>0</v>
      </c>
      <c r="H53" s="13">
        <v>0</v>
      </c>
      <c r="I53" s="13">
        <v>0</v>
      </c>
      <c r="J53" s="14">
        <v>0</v>
      </c>
      <c r="AC53">
        <v>4</v>
      </c>
    </row>
    <row r="54" spans="1:29">
      <c r="B54" s="3">
        <v>3</v>
      </c>
      <c r="C54" s="12">
        <v>0</v>
      </c>
      <c r="D54" s="13">
        <v>66.957099999999997</v>
      </c>
      <c r="E54" s="13">
        <v>0</v>
      </c>
      <c r="F54" s="14">
        <v>219.68199999999999</v>
      </c>
      <c r="G54" s="12">
        <v>0</v>
      </c>
      <c r="H54" s="13">
        <v>0</v>
      </c>
      <c r="I54" s="13">
        <v>0</v>
      </c>
      <c r="J54" s="14">
        <v>0</v>
      </c>
      <c r="AC54">
        <v>5</v>
      </c>
    </row>
    <row r="55" spans="1:29">
      <c r="B55" s="3">
        <v>4</v>
      </c>
      <c r="C55" s="12">
        <v>109.518</v>
      </c>
      <c r="D55" s="13">
        <v>0</v>
      </c>
      <c r="E55" s="13">
        <v>0</v>
      </c>
      <c r="F55" s="14">
        <v>220.434</v>
      </c>
      <c r="G55" s="12">
        <v>0</v>
      </c>
      <c r="H55" s="13">
        <v>0</v>
      </c>
      <c r="I55" s="13">
        <v>0</v>
      </c>
      <c r="J55" s="14">
        <v>0</v>
      </c>
      <c r="AC55">
        <v>6</v>
      </c>
    </row>
    <row r="56" spans="1:29">
      <c r="B56" s="3">
        <v>5</v>
      </c>
      <c r="C56" s="12">
        <v>0</v>
      </c>
      <c r="D56" s="13">
        <v>72.506699999999995</v>
      </c>
      <c r="E56" s="13">
        <v>420.28199999999998</v>
      </c>
      <c r="F56" s="14">
        <v>110.596</v>
      </c>
      <c r="G56" s="12">
        <v>0</v>
      </c>
      <c r="H56" s="13">
        <v>0</v>
      </c>
      <c r="I56" s="13">
        <v>0</v>
      </c>
      <c r="J56" s="14">
        <v>0</v>
      </c>
      <c r="AC56">
        <v>7</v>
      </c>
    </row>
    <row r="57" spans="1:29">
      <c r="B57" s="3">
        <v>6</v>
      </c>
      <c r="C57" s="12">
        <v>0</v>
      </c>
      <c r="D57" s="13">
        <v>302.565</v>
      </c>
      <c r="E57" s="13">
        <v>210.96600000000001</v>
      </c>
      <c r="F57" s="14">
        <v>221.95400000000001</v>
      </c>
      <c r="G57" s="12">
        <v>0</v>
      </c>
      <c r="H57" s="13">
        <v>0</v>
      </c>
      <c r="I57" s="13">
        <v>0</v>
      </c>
      <c r="J57" s="14">
        <v>0</v>
      </c>
      <c r="AC57">
        <v>8</v>
      </c>
    </row>
    <row r="58" spans="1:29">
      <c r="B58" s="4">
        <v>7</v>
      </c>
      <c r="C58" s="15">
        <v>0</v>
      </c>
      <c r="D58" s="16">
        <v>1027.77</v>
      </c>
      <c r="E58" s="16">
        <v>635.39300000000003</v>
      </c>
      <c r="F58" s="17">
        <v>111.361</v>
      </c>
      <c r="G58" s="15">
        <v>0</v>
      </c>
      <c r="H58" s="16">
        <v>0</v>
      </c>
      <c r="I58" s="16">
        <v>211.798</v>
      </c>
      <c r="J58" s="17">
        <v>0</v>
      </c>
      <c r="AC58">
        <v>9</v>
      </c>
    </row>
    <row r="59" spans="1:29">
      <c r="AC59">
        <v>10</v>
      </c>
    </row>
    <row r="60" spans="1:29">
      <c r="AC60">
        <v>11</v>
      </c>
    </row>
    <row r="61" spans="1:29">
      <c r="C61" s="79" t="s">
        <v>6</v>
      </c>
      <c r="D61" s="80"/>
      <c r="E61" s="80"/>
      <c r="F61" s="81"/>
      <c r="G61" s="79" t="s">
        <v>85</v>
      </c>
      <c r="H61" s="80"/>
      <c r="I61" s="80"/>
      <c r="J61" s="81"/>
      <c r="AC61">
        <v>12</v>
      </c>
    </row>
    <row r="62" spans="1:29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AC62">
        <v>13</v>
      </c>
    </row>
    <row r="63" spans="1:29">
      <c r="A63" t="s">
        <v>1</v>
      </c>
      <c r="B63" s="5">
        <v>0</v>
      </c>
      <c r="C63" s="9">
        <v>402.928</v>
      </c>
      <c r="D63" s="10">
        <v>62.5169</v>
      </c>
      <c r="E63" s="10">
        <v>561.51599999999996</v>
      </c>
      <c r="F63" s="11">
        <v>747.64599999999996</v>
      </c>
      <c r="G63" s="9">
        <v>0</v>
      </c>
      <c r="H63" s="10">
        <v>0</v>
      </c>
      <c r="I63" s="10">
        <v>0</v>
      </c>
      <c r="J63" s="11">
        <v>0</v>
      </c>
      <c r="AC63">
        <v>14</v>
      </c>
    </row>
    <row r="64" spans="1:29">
      <c r="B64" s="3">
        <v>1</v>
      </c>
      <c r="C64" s="12">
        <v>376.56700000000001</v>
      </c>
      <c r="D64" s="13">
        <v>0</v>
      </c>
      <c r="E64" s="13">
        <v>0</v>
      </c>
      <c r="F64" s="14">
        <v>749.43399999999997</v>
      </c>
      <c r="G64" s="12">
        <v>0</v>
      </c>
      <c r="H64" s="13">
        <v>0</v>
      </c>
      <c r="I64" s="13">
        <v>0</v>
      </c>
      <c r="J64" s="14">
        <v>0</v>
      </c>
      <c r="AC64">
        <v>15</v>
      </c>
    </row>
    <row r="65" spans="1:29">
      <c r="B65" s="3">
        <v>2</v>
      </c>
      <c r="C65" s="12">
        <v>176.721</v>
      </c>
      <c r="D65" s="13">
        <v>0</v>
      </c>
      <c r="E65" s="13">
        <v>0</v>
      </c>
      <c r="F65" s="14">
        <v>500.82</v>
      </c>
      <c r="G65" s="12">
        <v>0</v>
      </c>
      <c r="H65" s="13">
        <v>0</v>
      </c>
      <c r="I65" s="13">
        <v>0</v>
      </c>
      <c r="J65" s="14">
        <v>0</v>
      </c>
      <c r="AC65">
        <v>16</v>
      </c>
    </row>
    <row r="66" spans="1:29">
      <c r="B66" s="3">
        <v>3</v>
      </c>
      <c r="C66" s="12">
        <v>0</v>
      </c>
      <c r="D66" s="13">
        <v>130.81200000000001</v>
      </c>
      <c r="E66" s="13">
        <v>143.92400000000001</v>
      </c>
      <c r="F66" s="14">
        <v>627.52800000000002</v>
      </c>
      <c r="G66" s="12">
        <v>0</v>
      </c>
      <c r="H66" s="13">
        <v>0</v>
      </c>
      <c r="I66" s="13">
        <v>143.92400000000001</v>
      </c>
      <c r="J66" s="14">
        <v>0</v>
      </c>
      <c r="AC66">
        <v>17</v>
      </c>
    </row>
    <row r="67" spans="1:29">
      <c r="B67" s="3">
        <v>4</v>
      </c>
      <c r="C67" s="12">
        <v>0</v>
      </c>
      <c r="D67" s="13">
        <v>66.429199999999994</v>
      </c>
      <c r="E67" s="13">
        <v>290.29300000000001</v>
      </c>
      <c r="F67" s="14">
        <v>503.23099999999999</v>
      </c>
      <c r="G67" s="12">
        <v>0</v>
      </c>
      <c r="H67" s="13">
        <v>0</v>
      </c>
      <c r="I67" s="13">
        <v>0</v>
      </c>
      <c r="J67" s="14">
        <v>0</v>
      </c>
      <c r="AC67">
        <v>18</v>
      </c>
    </row>
    <row r="68" spans="1:29">
      <c r="B68" s="3">
        <v>5</v>
      </c>
      <c r="C68" s="12">
        <v>0</v>
      </c>
      <c r="D68" s="13">
        <v>0</v>
      </c>
      <c r="E68" s="13">
        <v>0</v>
      </c>
      <c r="F68" s="14">
        <v>378.334</v>
      </c>
      <c r="G68" s="12">
        <v>0</v>
      </c>
      <c r="H68" s="13">
        <v>0</v>
      </c>
      <c r="I68" s="13">
        <v>0</v>
      </c>
      <c r="J68" s="14">
        <v>0</v>
      </c>
      <c r="AC68">
        <v>19</v>
      </c>
    </row>
    <row r="69" spans="1:29">
      <c r="B69" s="3">
        <v>6</v>
      </c>
      <c r="C69" s="12">
        <v>0</v>
      </c>
      <c r="D69" s="13">
        <v>137.15</v>
      </c>
      <c r="E69" s="13">
        <v>147.654</v>
      </c>
      <c r="F69" s="14">
        <v>0</v>
      </c>
      <c r="G69" s="12">
        <v>0</v>
      </c>
      <c r="H69" s="13">
        <v>0</v>
      </c>
      <c r="I69" s="13">
        <v>0</v>
      </c>
      <c r="J69" s="14">
        <v>0</v>
      </c>
      <c r="AC69">
        <v>20</v>
      </c>
    </row>
    <row r="70" spans="1:29">
      <c r="B70" s="4">
        <v>7</v>
      </c>
      <c r="C70" s="15">
        <v>67.603800000000007</v>
      </c>
      <c r="D70" s="16">
        <v>766.70600000000002</v>
      </c>
      <c r="E70" s="16">
        <v>148.94</v>
      </c>
      <c r="F70" s="17">
        <v>253.446</v>
      </c>
      <c r="G70" s="15">
        <v>67.603800000000007</v>
      </c>
      <c r="H70" s="16">
        <v>0</v>
      </c>
      <c r="I70" s="16">
        <v>0</v>
      </c>
      <c r="J70" s="17">
        <v>0</v>
      </c>
      <c r="AC70">
        <v>21</v>
      </c>
    </row>
    <row r="71" spans="1:29">
      <c r="AC71">
        <v>22</v>
      </c>
    </row>
    <row r="72" spans="1:29">
      <c r="AC72">
        <v>23</v>
      </c>
    </row>
    <row r="73" spans="1:29">
      <c r="C73" s="79" t="s">
        <v>6</v>
      </c>
      <c r="D73" s="80"/>
      <c r="E73" s="80"/>
      <c r="F73" s="81"/>
      <c r="G73" s="79" t="s">
        <v>85</v>
      </c>
      <c r="H73" s="80"/>
      <c r="I73" s="80"/>
      <c r="J73" s="81"/>
      <c r="AC73">
        <v>24</v>
      </c>
    </row>
    <row r="74" spans="1:29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AC74">
        <v>25</v>
      </c>
    </row>
    <row r="75" spans="1:29">
      <c r="A75" t="s">
        <v>1</v>
      </c>
      <c r="B75" s="5">
        <v>0</v>
      </c>
      <c r="C75" s="27">
        <v>389.64</v>
      </c>
      <c r="D75" s="28">
        <v>108.682</v>
      </c>
      <c r="E75" s="28">
        <v>185.00700000000001</v>
      </c>
      <c r="F75" s="29">
        <v>405.56799999999998</v>
      </c>
      <c r="G75" s="27">
        <v>0</v>
      </c>
      <c r="H75" s="28">
        <v>0</v>
      </c>
      <c r="I75" s="28">
        <v>0</v>
      </c>
      <c r="J75" s="29">
        <v>0</v>
      </c>
      <c r="AC75">
        <v>26</v>
      </c>
    </row>
    <row r="76" spans="1:29">
      <c r="B76" s="3">
        <v>1</v>
      </c>
      <c r="C76" s="30">
        <v>260.69799999999998</v>
      </c>
      <c r="D76" s="31">
        <v>0</v>
      </c>
      <c r="E76" s="31">
        <v>309.76499999999999</v>
      </c>
      <c r="F76" s="32">
        <v>203.672</v>
      </c>
      <c r="G76" s="30">
        <v>0</v>
      </c>
      <c r="H76" s="31">
        <v>0</v>
      </c>
      <c r="I76" s="31">
        <v>0</v>
      </c>
      <c r="J76" s="32">
        <v>0</v>
      </c>
      <c r="AC76">
        <v>27</v>
      </c>
    </row>
    <row r="77" spans="1:29">
      <c r="B77" s="3">
        <v>2</v>
      </c>
      <c r="C77" s="30">
        <v>65.410799999999995</v>
      </c>
      <c r="D77" s="31">
        <v>57.682499999999997</v>
      </c>
      <c r="E77" s="31">
        <v>248.958</v>
      </c>
      <c r="F77" s="32">
        <v>0</v>
      </c>
      <c r="G77" s="30">
        <v>0</v>
      </c>
      <c r="H77" s="31">
        <v>0</v>
      </c>
      <c r="I77" s="31">
        <v>0</v>
      </c>
      <c r="J77" s="32">
        <v>0</v>
      </c>
      <c r="AC77">
        <v>28</v>
      </c>
    </row>
    <row r="78" spans="1:29">
      <c r="B78" s="3">
        <v>3</v>
      </c>
      <c r="C78" s="30">
        <v>0</v>
      </c>
      <c r="D78" s="31">
        <v>59.512300000000003</v>
      </c>
      <c r="E78" s="31">
        <v>312.64299999999997</v>
      </c>
      <c r="F78" s="32">
        <v>205.46700000000001</v>
      </c>
      <c r="G78" s="30">
        <v>0</v>
      </c>
      <c r="H78" s="31">
        <v>0</v>
      </c>
      <c r="I78" s="31">
        <v>0</v>
      </c>
      <c r="J78" s="32">
        <v>0</v>
      </c>
      <c r="AC78">
        <v>29</v>
      </c>
    </row>
    <row r="79" spans="1:29">
      <c r="B79" s="3">
        <v>4</v>
      </c>
      <c r="C79" s="30">
        <v>0</v>
      </c>
      <c r="D79" s="31">
        <v>0</v>
      </c>
      <c r="E79" s="31">
        <v>251.28299999999999</v>
      </c>
      <c r="F79" s="32">
        <v>412.745</v>
      </c>
      <c r="G79" s="30">
        <v>0</v>
      </c>
      <c r="H79" s="31">
        <v>0</v>
      </c>
      <c r="I79" s="31">
        <v>0</v>
      </c>
      <c r="J79" s="32">
        <v>0</v>
      </c>
      <c r="AC79">
        <v>30</v>
      </c>
    </row>
    <row r="80" spans="1:29">
      <c r="B80" s="3">
        <v>5</v>
      </c>
      <c r="C80" s="30">
        <v>0</v>
      </c>
      <c r="D80" s="31">
        <v>0</v>
      </c>
      <c r="E80" s="31">
        <v>315.577</v>
      </c>
      <c r="F80" s="32">
        <v>207.286</v>
      </c>
      <c r="G80" s="30">
        <v>0</v>
      </c>
      <c r="H80" s="31">
        <v>0</v>
      </c>
      <c r="I80" s="31">
        <v>0</v>
      </c>
      <c r="J80" s="32">
        <v>0</v>
      </c>
      <c r="AC80">
        <v>31</v>
      </c>
    </row>
    <row r="81" spans="1:10">
      <c r="B81" s="3">
        <v>6</v>
      </c>
      <c r="C81" s="30">
        <v>66.373099999999994</v>
      </c>
      <c r="D81" s="31">
        <v>197.31299999999999</v>
      </c>
      <c r="E81" s="31">
        <v>190.239</v>
      </c>
      <c r="F81" s="32">
        <v>104.104</v>
      </c>
      <c r="G81" s="30">
        <v>0</v>
      </c>
      <c r="H81" s="31">
        <v>0</v>
      </c>
      <c r="I81" s="31">
        <v>0</v>
      </c>
      <c r="J81" s="32">
        <v>0</v>
      </c>
    </row>
    <row r="82" spans="1:10">
      <c r="B82" s="4">
        <v>7</v>
      </c>
      <c r="C82" s="33">
        <v>0</v>
      </c>
      <c r="D82" s="34">
        <v>886.08600000000001</v>
      </c>
      <c r="E82" s="34">
        <v>318.565</v>
      </c>
      <c r="F82" s="35">
        <v>104.569</v>
      </c>
      <c r="G82" s="33">
        <v>0</v>
      </c>
      <c r="H82" s="34">
        <v>0</v>
      </c>
      <c r="I82" s="34">
        <v>0</v>
      </c>
      <c r="J82" s="35">
        <v>0</v>
      </c>
    </row>
    <row r="85" spans="1:10">
      <c r="C85" s="79" t="s">
        <v>6</v>
      </c>
      <c r="D85" s="80"/>
      <c r="E85" s="80"/>
      <c r="F85" s="81"/>
      <c r="G85" s="79" t="s">
        <v>85</v>
      </c>
      <c r="H85" s="80"/>
      <c r="I85" s="80"/>
      <c r="J85" s="81"/>
    </row>
    <row r="86" spans="1:10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10">
      <c r="A87" t="s">
        <v>1</v>
      </c>
      <c r="B87" s="5">
        <v>0</v>
      </c>
      <c r="C87" s="9">
        <v>599.65499999999997</v>
      </c>
      <c r="D87" s="10">
        <v>55.523400000000002</v>
      </c>
      <c r="E87" s="10">
        <v>0</v>
      </c>
      <c r="F87" s="11">
        <v>926.24099999999999</v>
      </c>
      <c r="G87" s="9">
        <v>0</v>
      </c>
      <c r="H87" s="10">
        <v>0</v>
      </c>
      <c r="I87" s="10">
        <v>0</v>
      </c>
      <c r="J87" s="11">
        <v>0</v>
      </c>
    </row>
    <row r="88" spans="1:10">
      <c r="B88" s="3">
        <v>1</v>
      </c>
      <c r="C88" s="12">
        <v>0</v>
      </c>
      <c r="D88" s="13">
        <v>57.751600000000003</v>
      </c>
      <c r="E88" s="13">
        <v>409.94799999999998</v>
      </c>
      <c r="F88" s="14">
        <v>336.84899999999999</v>
      </c>
      <c r="G88" s="12">
        <v>0</v>
      </c>
      <c r="H88" s="13">
        <v>0</v>
      </c>
      <c r="I88" s="13">
        <v>0</v>
      </c>
      <c r="J88" s="14">
        <v>0</v>
      </c>
    </row>
    <row r="89" spans="1:10">
      <c r="B89" s="3">
        <v>2</v>
      </c>
      <c r="C89" s="12">
        <v>103.291</v>
      </c>
      <c r="D89" s="13">
        <v>60.165999999999997</v>
      </c>
      <c r="E89" s="13">
        <v>616.18399999999997</v>
      </c>
      <c r="F89" s="14">
        <v>252.66300000000001</v>
      </c>
      <c r="G89" s="12">
        <v>0</v>
      </c>
      <c r="H89" s="13">
        <v>0</v>
      </c>
      <c r="I89" s="13">
        <v>205.39500000000001</v>
      </c>
      <c r="J89" s="14">
        <v>0</v>
      </c>
    </row>
    <row r="90" spans="1:10">
      <c r="B90" s="3">
        <v>3</v>
      </c>
      <c r="C90" s="12">
        <v>0</v>
      </c>
      <c r="D90" s="13">
        <v>62.791200000000003</v>
      </c>
      <c r="E90" s="13">
        <v>617.44899999999996</v>
      </c>
      <c r="F90" s="14">
        <v>421.14699999999999</v>
      </c>
      <c r="G90" s="12">
        <v>0</v>
      </c>
      <c r="H90" s="13">
        <v>0</v>
      </c>
      <c r="I90" s="13">
        <v>0</v>
      </c>
      <c r="J90" s="14">
        <v>0</v>
      </c>
    </row>
    <row r="91" spans="1:10">
      <c r="B91" s="3">
        <v>4</v>
      </c>
      <c r="C91" s="12">
        <v>0</v>
      </c>
      <c r="D91" s="13">
        <v>0</v>
      </c>
      <c r="E91" s="13">
        <v>412.48200000000003</v>
      </c>
      <c r="F91" s="14">
        <v>84.238</v>
      </c>
      <c r="G91" s="12">
        <v>0</v>
      </c>
      <c r="H91" s="13">
        <v>0</v>
      </c>
      <c r="I91" s="13">
        <v>0</v>
      </c>
      <c r="J91" s="14">
        <v>0</v>
      </c>
    </row>
    <row r="92" spans="1:10">
      <c r="B92" s="3">
        <v>5</v>
      </c>
      <c r="C92" s="12">
        <v>0</v>
      </c>
      <c r="D92" s="13">
        <v>0</v>
      </c>
      <c r="E92" s="13">
        <v>206.66800000000001</v>
      </c>
      <c r="F92" s="14">
        <v>84.246700000000004</v>
      </c>
      <c r="G92" s="12">
        <v>0</v>
      </c>
      <c r="H92" s="13">
        <v>0</v>
      </c>
      <c r="I92" s="13">
        <v>0</v>
      </c>
      <c r="J92" s="14">
        <v>0</v>
      </c>
    </row>
    <row r="93" spans="1:10">
      <c r="B93" s="3">
        <v>6</v>
      </c>
      <c r="C93" s="12">
        <v>0</v>
      </c>
      <c r="D93" s="13">
        <v>288.99299999999999</v>
      </c>
      <c r="E93" s="13">
        <v>207.095</v>
      </c>
      <c r="F93" s="14">
        <v>0</v>
      </c>
      <c r="G93" s="12">
        <v>0</v>
      </c>
      <c r="H93" s="13">
        <v>0</v>
      </c>
      <c r="I93" s="13">
        <v>0</v>
      </c>
      <c r="J93" s="14">
        <v>0</v>
      </c>
    </row>
    <row r="94" spans="1:10">
      <c r="B94" s="4">
        <v>7</v>
      </c>
      <c r="C94" s="15">
        <v>0</v>
      </c>
      <c r="D94" s="16">
        <v>912.80399999999997</v>
      </c>
      <c r="E94" s="16">
        <v>415.05</v>
      </c>
      <c r="F94" s="17">
        <v>84.263800000000003</v>
      </c>
      <c r="G94" s="15">
        <v>0</v>
      </c>
      <c r="H94" s="16">
        <v>76.066999999999993</v>
      </c>
      <c r="I94" s="16">
        <v>0</v>
      </c>
      <c r="J94" s="17">
        <v>0</v>
      </c>
    </row>
    <row r="97" spans="1:10">
      <c r="C97" s="79" t="s">
        <v>6</v>
      </c>
      <c r="D97" s="80"/>
      <c r="E97" s="80"/>
      <c r="F97" s="81"/>
      <c r="G97" s="79" t="s">
        <v>85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487.58100000000002</v>
      </c>
      <c r="D99" s="10">
        <v>214.12100000000001</v>
      </c>
      <c r="E99" s="10">
        <v>0</v>
      </c>
      <c r="F99" s="11">
        <v>1419.42</v>
      </c>
      <c r="G99" s="9">
        <v>121.895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346.858</v>
      </c>
      <c r="D100" s="13">
        <v>214.84299999999999</v>
      </c>
      <c r="E100" s="13">
        <v>252.15799999999999</v>
      </c>
      <c r="F100" s="14">
        <v>470.12799999999999</v>
      </c>
      <c r="G100" s="12">
        <v>0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0</v>
      </c>
      <c r="D101" s="13">
        <v>431.14100000000002</v>
      </c>
      <c r="E101" s="13">
        <v>252.459</v>
      </c>
      <c r="F101" s="14">
        <v>0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0</v>
      </c>
      <c r="F102" s="14">
        <v>232.11</v>
      </c>
      <c r="G102" s="12">
        <v>0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253.06299999999999</v>
      </c>
      <c r="F103" s="14">
        <v>691.98</v>
      </c>
      <c r="G103" s="12">
        <v>0</v>
      </c>
      <c r="H103" s="13">
        <v>0</v>
      </c>
      <c r="I103" s="13">
        <v>0</v>
      </c>
      <c r="J103" s="14">
        <v>230.66</v>
      </c>
    </row>
    <row r="104" spans="1:10">
      <c r="B104" s="3">
        <v>5</v>
      </c>
      <c r="C104" s="12">
        <v>0</v>
      </c>
      <c r="D104" s="13">
        <v>0</v>
      </c>
      <c r="E104" s="13">
        <v>0</v>
      </c>
      <c r="F104" s="14">
        <v>458.45699999999999</v>
      </c>
      <c r="G104" s="12">
        <v>0</v>
      </c>
      <c r="H104" s="13">
        <v>0</v>
      </c>
      <c r="I104" s="13">
        <v>0</v>
      </c>
      <c r="J104" s="14">
        <v>229.22800000000001</v>
      </c>
    </row>
    <row r="105" spans="1:10">
      <c r="B105" s="3">
        <v>6</v>
      </c>
      <c r="C105" s="12">
        <v>0</v>
      </c>
      <c r="D105" s="13">
        <v>218.529</v>
      </c>
      <c r="E105" s="13">
        <v>761.00800000000004</v>
      </c>
      <c r="F105" s="14">
        <v>455.62799999999999</v>
      </c>
      <c r="G105" s="12">
        <v>0</v>
      </c>
      <c r="H105" s="13">
        <v>218.529</v>
      </c>
      <c r="I105" s="13">
        <v>0</v>
      </c>
      <c r="J105" s="14">
        <v>0</v>
      </c>
    </row>
    <row r="106" spans="1:10">
      <c r="B106" s="4">
        <v>7</v>
      </c>
      <c r="C106" s="15">
        <v>264.995</v>
      </c>
      <c r="D106" s="16">
        <v>657.84500000000003</v>
      </c>
      <c r="E106" s="16">
        <v>1015.89</v>
      </c>
      <c r="F106" s="17">
        <v>0</v>
      </c>
      <c r="G106" s="15">
        <v>0</v>
      </c>
      <c r="H106" s="16">
        <v>219.28200000000001</v>
      </c>
      <c r="I106" s="16">
        <v>0</v>
      </c>
      <c r="J106" s="17">
        <v>0</v>
      </c>
    </row>
  </sheetData>
  <mergeCells count="34">
    <mergeCell ref="C85:F85"/>
    <mergeCell ref="G85:J85"/>
    <mergeCell ref="C97:F97"/>
    <mergeCell ref="G97:J97"/>
    <mergeCell ref="C49:F49"/>
    <mergeCell ref="G49:J49"/>
    <mergeCell ref="C61:F61"/>
    <mergeCell ref="G61:J61"/>
    <mergeCell ref="C73:F73"/>
    <mergeCell ref="G73:J73"/>
    <mergeCell ref="AC37:AF37"/>
    <mergeCell ref="C25:F25"/>
    <mergeCell ref="G25:J25"/>
    <mergeCell ref="N25:Q25"/>
    <mergeCell ref="R25:U25"/>
    <mergeCell ref="Y25:AB25"/>
    <mergeCell ref="AC25:AF25"/>
    <mergeCell ref="C37:F37"/>
    <mergeCell ref="G37:J37"/>
    <mergeCell ref="N37:Q37"/>
    <mergeCell ref="R37:U37"/>
    <mergeCell ref="Y37:AB37"/>
    <mergeCell ref="AC13:AF13"/>
    <mergeCell ref="C1:F1"/>
    <mergeCell ref="G1:J1"/>
    <mergeCell ref="N1:Q1"/>
    <mergeCell ref="R1:U1"/>
    <mergeCell ref="Y1:AB1"/>
    <mergeCell ref="AC1:AF1"/>
    <mergeCell ref="C13:F13"/>
    <mergeCell ref="G13:J13"/>
    <mergeCell ref="N13:Q13"/>
    <mergeCell ref="R13:U13"/>
    <mergeCell ref="Y13:AB13"/>
  </mergeCells>
  <pageMargins left="0.7" right="0.7" top="0.75" bottom="0.75" header="0.3" footer="0.3"/>
  <pageSetup paperSize="9" orientation="portrait" r:id="rId1"/>
  <ignoredErrors>
    <ignoredError sqref="N11:AF14 V3:X3 N23:AF26 V15:X15 N35:AF38 V27:X27 V4:X10 V16:X22 V28:X34 N40:X46 N39:X39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61"/>
  <sheetViews>
    <sheetView topLeftCell="R1" workbookViewId="0">
      <selection activeCell="AD24" sqref="AD24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0">
      <c r="C1" s="79" t="s">
        <v>6</v>
      </c>
      <c r="D1" s="80"/>
      <c r="E1" s="80"/>
      <c r="F1" s="81"/>
      <c r="G1" s="79" t="s">
        <v>7</v>
      </c>
      <c r="H1" s="80"/>
      <c r="I1" s="80"/>
      <c r="J1" s="81"/>
      <c r="N1" s="79" t="s">
        <v>6</v>
      </c>
      <c r="O1" s="80"/>
      <c r="P1" s="80"/>
      <c r="Q1" s="81"/>
      <c r="R1" s="79" t="s">
        <v>7</v>
      </c>
      <c r="S1" s="80"/>
      <c r="T1" s="80"/>
      <c r="U1" s="81"/>
      <c r="Y1" s="79" t="s">
        <v>7</v>
      </c>
      <c r="Z1" s="81"/>
      <c r="AC1" s="39" t="s">
        <v>89</v>
      </c>
      <c r="AD1" s="78" t="s">
        <v>7</v>
      </c>
    </row>
    <row r="2" spans="1:30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71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39" t="s">
        <v>80</v>
      </c>
      <c r="Y2" s="6" t="s">
        <v>75</v>
      </c>
      <c r="Z2" s="8" t="s">
        <v>76</v>
      </c>
      <c r="AD2" s="6"/>
    </row>
    <row r="3" spans="1:30">
      <c r="A3" t="s">
        <v>70</v>
      </c>
      <c r="B3" s="5">
        <v>0</v>
      </c>
      <c r="C3" s="9">
        <v>8</v>
      </c>
      <c r="D3" s="10">
        <v>0</v>
      </c>
      <c r="E3" s="10">
        <v>3</v>
      </c>
      <c r="F3" s="11">
        <v>10</v>
      </c>
      <c r="G3" s="9">
        <v>1</v>
      </c>
      <c r="H3" s="10">
        <v>1</v>
      </c>
      <c r="I3" s="10">
        <v>0</v>
      </c>
      <c r="J3" s="11">
        <v>1</v>
      </c>
      <c r="L3" t="s">
        <v>70</v>
      </c>
      <c r="M3" s="5">
        <v>0</v>
      </c>
      <c r="N3" s="9">
        <f t="shared" ref="N3:U10" si="0">SUM(C3,C39,C75,C135,C171,C207,C243,C279)</f>
        <v>70</v>
      </c>
      <c r="O3" s="10">
        <f t="shared" si="0"/>
        <v>23</v>
      </c>
      <c r="P3" s="10">
        <f t="shared" si="0"/>
        <v>58</v>
      </c>
      <c r="Q3" s="11">
        <f t="shared" si="0"/>
        <v>196</v>
      </c>
      <c r="R3" s="9">
        <f t="shared" si="0"/>
        <v>26</v>
      </c>
      <c r="S3" s="10">
        <f t="shared" si="0"/>
        <v>9</v>
      </c>
      <c r="T3" s="10">
        <f t="shared" si="0"/>
        <v>7</v>
      </c>
      <c r="U3" s="11">
        <f t="shared" si="0"/>
        <v>31</v>
      </c>
      <c r="W3" s="40"/>
      <c r="X3" s="47" t="s">
        <v>79</v>
      </c>
      <c r="Y3" s="12">
        <f>R40/N40*100</f>
        <v>54.320987654320987</v>
      </c>
      <c r="Z3" s="14">
        <f>T40/P40*100</f>
        <v>35.114503816793892</v>
      </c>
      <c r="AB3" s="40" t="s">
        <v>87</v>
      </c>
      <c r="AC3" s="47" t="s">
        <v>79</v>
      </c>
      <c r="AD3" s="12">
        <f>(S37+S38+U31+U32+T37+T38+R31+R32)/(R40+T40)</f>
        <v>0.55555555555555558</v>
      </c>
    </row>
    <row r="4" spans="1:30">
      <c r="B4" s="3">
        <v>1</v>
      </c>
      <c r="C4" s="12">
        <v>2</v>
      </c>
      <c r="D4" s="13">
        <v>1</v>
      </c>
      <c r="E4" s="13">
        <v>4</v>
      </c>
      <c r="F4" s="14">
        <v>3</v>
      </c>
      <c r="G4" s="12">
        <v>0</v>
      </c>
      <c r="H4" s="13">
        <v>0</v>
      </c>
      <c r="I4" s="13">
        <v>0</v>
      </c>
      <c r="J4" s="14">
        <v>0</v>
      </c>
      <c r="M4" s="3">
        <v>1</v>
      </c>
      <c r="N4" s="12">
        <f t="shared" si="0"/>
        <v>21</v>
      </c>
      <c r="O4" s="13">
        <f t="shared" si="0"/>
        <v>17</v>
      </c>
      <c r="P4" s="13">
        <f t="shared" si="0"/>
        <v>49</v>
      </c>
      <c r="Q4" s="14">
        <f t="shared" si="0"/>
        <v>125</v>
      </c>
      <c r="R4" s="12">
        <f t="shared" si="0"/>
        <v>9</v>
      </c>
      <c r="S4" s="13">
        <f t="shared" si="0"/>
        <v>8</v>
      </c>
      <c r="T4" s="13">
        <f t="shared" si="0"/>
        <v>5</v>
      </c>
      <c r="U4" s="14">
        <f t="shared" si="0"/>
        <v>19</v>
      </c>
      <c r="W4" s="40"/>
      <c r="X4" s="48" t="s">
        <v>78</v>
      </c>
      <c r="Y4" s="12">
        <f>R26/N26*100</f>
        <v>40.825688073394495</v>
      </c>
      <c r="Z4" s="14">
        <f>T26/P26*100</f>
        <v>18.060200668896321</v>
      </c>
      <c r="AB4" s="40" t="s">
        <v>88</v>
      </c>
      <c r="AC4" s="48" t="s">
        <v>78</v>
      </c>
      <c r="AD4" s="12">
        <f>(S23+S24+U17+U18+T23+T24+R17+R18)/(R26+T26)</f>
        <v>0.70629370629370625</v>
      </c>
    </row>
    <row r="5" spans="1:30">
      <c r="B5" s="3">
        <v>2</v>
      </c>
      <c r="C5" s="12">
        <v>0</v>
      </c>
      <c r="D5" s="13">
        <v>0</v>
      </c>
      <c r="E5" s="13">
        <v>0</v>
      </c>
      <c r="F5" s="14">
        <v>8</v>
      </c>
      <c r="G5" s="12">
        <v>0</v>
      </c>
      <c r="H5" s="13">
        <v>0</v>
      </c>
      <c r="I5" s="13">
        <v>0</v>
      </c>
      <c r="J5" s="14">
        <v>0</v>
      </c>
      <c r="M5" s="3">
        <v>2</v>
      </c>
      <c r="N5" s="12">
        <f t="shared" si="0"/>
        <v>5</v>
      </c>
      <c r="O5" s="13">
        <f t="shared" si="0"/>
        <v>9</v>
      </c>
      <c r="P5" s="13">
        <f t="shared" si="0"/>
        <v>55</v>
      </c>
      <c r="Q5" s="14">
        <f t="shared" si="0"/>
        <v>123</v>
      </c>
      <c r="R5" s="12">
        <f t="shared" si="0"/>
        <v>2</v>
      </c>
      <c r="S5" s="13">
        <f t="shared" si="0"/>
        <v>2</v>
      </c>
      <c r="T5" s="13">
        <f t="shared" si="0"/>
        <v>3</v>
      </c>
      <c r="U5" s="14">
        <f t="shared" si="0"/>
        <v>14</v>
      </c>
      <c r="W5" s="40"/>
      <c r="X5" s="48" t="s">
        <v>77</v>
      </c>
      <c r="Y5" s="9">
        <f>R12/N12*100</f>
        <v>32.917705735660846</v>
      </c>
      <c r="Z5" s="11">
        <f>T12/P12*100</f>
        <v>12.905718701700156</v>
      </c>
      <c r="AB5" s="40"/>
      <c r="AC5" s="48" t="s">
        <v>77</v>
      </c>
      <c r="AD5" s="9">
        <f>(S9+S10+U3+U4+T9+T10+R3+R4)/(R12+T12)</f>
        <v>0.57859531772575246</v>
      </c>
    </row>
    <row r="6" spans="1:30">
      <c r="B6" s="3">
        <v>3</v>
      </c>
      <c r="C6" s="12">
        <v>0</v>
      </c>
      <c r="D6" s="13">
        <v>0</v>
      </c>
      <c r="E6" s="13">
        <v>2</v>
      </c>
      <c r="F6" s="14">
        <v>5</v>
      </c>
      <c r="G6" s="12">
        <v>0</v>
      </c>
      <c r="H6" s="13">
        <v>0</v>
      </c>
      <c r="I6" s="13">
        <v>0</v>
      </c>
      <c r="J6" s="14">
        <v>0</v>
      </c>
      <c r="M6" s="3">
        <v>3</v>
      </c>
      <c r="N6" s="12">
        <f t="shared" si="0"/>
        <v>2</v>
      </c>
      <c r="O6" s="13">
        <f t="shared" si="0"/>
        <v>5</v>
      </c>
      <c r="P6" s="13">
        <f t="shared" si="0"/>
        <v>52</v>
      </c>
      <c r="Q6" s="14">
        <f t="shared" si="0"/>
        <v>88</v>
      </c>
      <c r="R6" s="12">
        <f t="shared" si="0"/>
        <v>0</v>
      </c>
      <c r="S6" s="13">
        <f t="shared" si="0"/>
        <v>1</v>
      </c>
      <c r="T6" s="13">
        <f t="shared" si="0"/>
        <v>4</v>
      </c>
      <c r="U6" s="14">
        <f t="shared" si="0"/>
        <v>12</v>
      </c>
      <c r="W6" s="40"/>
      <c r="X6" s="6" t="s">
        <v>74</v>
      </c>
      <c r="Y6" s="15">
        <f>AVERAGE(Y3:Y5)</f>
        <v>42.688127154458776</v>
      </c>
      <c r="Z6" s="15">
        <f>AVERAGE(Z3:Z5)</f>
        <v>22.026807729130123</v>
      </c>
      <c r="AB6" s="40"/>
      <c r="AC6" s="6" t="s">
        <v>74</v>
      </c>
      <c r="AD6" s="15">
        <f>AVERAGE(AD3:AD5)</f>
        <v>0.61348152652500476</v>
      </c>
    </row>
    <row r="7" spans="1:30">
      <c r="B7" s="3">
        <v>4</v>
      </c>
      <c r="C7" s="12">
        <v>1</v>
      </c>
      <c r="D7" s="13">
        <v>0</v>
      </c>
      <c r="E7" s="13">
        <v>5</v>
      </c>
      <c r="F7" s="14">
        <v>5</v>
      </c>
      <c r="G7" s="12">
        <v>0</v>
      </c>
      <c r="H7" s="13">
        <v>0</v>
      </c>
      <c r="I7" s="13">
        <v>0</v>
      </c>
      <c r="J7" s="14">
        <v>3</v>
      </c>
      <c r="M7" s="3">
        <v>4</v>
      </c>
      <c r="N7" s="12">
        <f t="shared" si="0"/>
        <v>11</v>
      </c>
      <c r="O7" s="13">
        <f t="shared" si="0"/>
        <v>6</v>
      </c>
      <c r="P7" s="13">
        <f t="shared" si="0"/>
        <v>49</v>
      </c>
      <c r="Q7" s="14">
        <f t="shared" si="0"/>
        <v>93</v>
      </c>
      <c r="R7" s="12">
        <f t="shared" si="0"/>
        <v>5</v>
      </c>
      <c r="S7" s="13">
        <f t="shared" si="0"/>
        <v>1</v>
      </c>
      <c r="T7" s="13">
        <f t="shared" si="0"/>
        <v>6</v>
      </c>
      <c r="U7" s="14">
        <f t="shared" si="0"/>
        <v>9</v>
      </c>
      <c r="W7" s="13"/>
      <c r="X7" s="18"/>
      <c r="Y7" s="13"/>
      <c r="Z7" s="13"/>
      <c r="AA7" s="18"/>
    </row>
    <row r="8" spans="1:30">
      <c r="B8" s="3">
        <v>5</v>
      </c>
      <c r="C8" s="12">
        <v>0</v>
      </c>
      <c r="D8" s="13">
        <v>0</v>
      </c>
      <c r="E8" s="13">
        <v>1</v>
      </c>
      <c r="F8" s="14">
        <v>0</v>
      </c>
      <c r="G8" s="12">
        <v>0</v>
      </c>
      <c r="H8" s="13">
        <v>0</v>
      </c>
      <c r="I8" s="13">
        <v>1</v>
      </c>
      <c r="J8" s="14">
        <v>0</v>
      </c>
      <c r="M8" s="3">
        <v>5</v>
      </c>
      <c r="N8" s="12">
        <f t="shared" si="0"/>
        <v>4</v>
      </c>
      <c r="O8" s="13">
        <f t="shared" si="0"/>
        <v>8</v>
      </c>
      <c r="P8" s="13">
        <f t="shared" si="0"/>
        <v>45</v>
      </c>
      <c r="Q8" s="14">
        <f t="shared" si="0"/>
        <v>75</v>
      </c>
      <c r="R8" s="12">
        <f t="shared" si="0"/>
        <v>2</v>
      </c>
      <c r="S8" s="13">
        <f t="shared" si="0"/>
        <v>2</v>
      </c>
      <c r="T8" s="13">
        <f t="shared" si="0"/>
        <v>8</v>
      </c>
      <c r="U8" s="14">
        <f t="shared" si="0"/>
        <v>7</v>
      </c>
      <c r="W8" s="13"/>
      <c r="X8" s="18"/>
      <c r="Y8" s="13"/>
      <c r="Z8" s="13"/>
      <c r="AA8" s="18"/>
    </row>
    <row r="9" spans="1:30">
      <c r="B9" s="3">
        <v>6</v>
      </c>
      <c r="C9" s="12">
        <v>2</v>
      </c>
      <c r="D9" s="13">
        <v>3</v>
      </c>
      <c r="E9" s="13">
        <v>1</v>
      </c>
      <c r="F9" s="14">
        <v>3</v>
      </c>
      <c r="G9" s="12">
        <v>0</v>
      </c>
      <c r="H9" s="13">
        <v>1</v>
      </c>
      <c r="I9" s="13">
        <v>0</v>
      </c>
      <c r="J9" s="14">
        <v>1</v>
      </c>
      <c r="M9" s="3">
        <v>6</v>
      </c>
      <c r="N9" s="12">
        <f t="shared" si="0"/>
        <v>8</v>
      </c>
      <c r="O9" s="13">
        <f t="shared" si="0"/>
        <v>65</v>
      </c>
      <c r="P9" s="13">
        <f t="shared" si="0"/>
        <v>65</v>
      </c>
      <c r="Q9" s="14">
        <f t="shared" si="0"/>
        <v>50</v>
      </c>
      <c r="R9" s="12">
        <f t="shared" si="0"/>
        <v>4</v>
      </c>
      <c r="S9" s="13">
        <f t="shared" si="0"/>
        <v>24</v>
      </c>
      <c r="T9" s="13">
        <f t="shared" si="0"/>
        <v>9</v>
      </c>
      <c r="U9" s="14">
        <f t="shared" si="0"/>
        <v>5</v>
      </c>
      <c r="W9" s="13"/>
      <c r="X9" s="18"/>
      <c r="Y9" s="13"/>
      <c r="Z9" s="13"/>
      <c r="AA9" s="18"/>
    </row>
    <row r="10" spans="1:30">
      <c r="B10" s="4">
        <v>7</v>
      </c>
      <c r="C10" s="15">
        <v>0</v>
      </c>
      <c r="D10" s="16">
        <v>13</v>
      </c>
      <c r="E10" s="16">
        <v>1</v>
      </c>
      <c r="F10" s="17">
        <v>9</v>
      </c>
      <c r="G10" s="15">
        <v>0</v>
      </c>
      <c r="H10" s="16">
        <v>3</v>
      </c>
      <c r="I10" s="16">
        <v>0</v>
      </c>
      <c r="J10" s="17">
        <v>0</v>
      </c>
      <c r="M10" s="4">
        <v>7</v>
      </c>
      <c r="N10" s="15">
        <f t="shared" si="0"/>
        <v>7</v>
      </c>
      <c r="O10" s="16">
        <f t="shared" si="0"/>
        <v>140</v>
      </c>
      <c r="P10" s="16">
        <f t="shared" si="0"/>
        <v>99</v>
      </c>
      <c r="Q10" s="17">
        <f t="shared" si="0"/>
        <v>72</v>
      </c>
      <c r="R10" s="15">
        <f t="shared" si="0"/>
        <v>4</v>
      </c>
      <c r="S10" s="16">
        <f t="shared" si="0"/>
        <v>33</v>
      </c>
      <c r="T10" s="16">
        <f t="shared" si="0"/>
        <v>22</v>
      </c>
      <c r="U10" s="17">
        <f t="shared" si="0"/>
        <v>6</v>
      </c>
      <c r="W10" s="13"/>
      <c r="X10" s="18"/>
      <c r="Y10" s="13"/>
      <c r="Z10" s="13"/>
      <c r="AA10" s="18"/>
    </row>
    <row r="11" spans="1:30">
      <c r="N11" s="43">
        <f>SUM(N3:N10)</f>
        <v>128</v>
      </c>
      <c r="O11" s="44">
        <f t="shared" ref="O11" si="1">SUM(O3:O10)</f>
        <v>273</v>
      </c>
      <c r="P11" s="44">
        <f t="shared" ref="P11" si="2">SUM(P3:P10)</f>
        <v>472</v>
      </c>
      <c r="Q11" s="44">
        <f t="shared" ref="Q11" si="3">SUM(Q3:Q10)</f>
        <v>822</v>
      </c>
      <c r="R11" s="43">
        <f t="shared" ref="R11" si="4">SUM(R3:R10)</f>
        <v>52</v>
      </c>
      <c r="S11" s="44">
        <f t="shared" ref="S11" si="5">SUM(S3:S10)</f>
        <v>80</v>
      </c>
      <c r="T11" s="44">
        <f t="shared" ref="T11" si="6">SUM(T3:T10)</f>
        <v>64</v>
      </c>
      <c r="U11" s="45">
        <f t="shared" ref="U11" si="7">SUM(U3:U10)</f>
        <v>103</v>
      </c>
      <c r="W11" s="13"/>
      <c r="X11" s="18"/>
      <c r="Y11" s="18"/>
      <c r="Z11" s="18"/>
      <c r="AA11" s="18"/>
    </row>
    <row r="12" spans="1:30">
      <c r="N12" s="41">
        <f>N11+O11</f>
        <v>401</v>
      </c>
      <c r="P12" s="42">
        <f>P11+Q11</f>
        <v>1294</v>
      </c>
      <c r="R12" s="41">
        <f>R11+S11</f>
        <v>132</v>
      </c>
      <c r="T12" s="42">
        <f>T11+U11</f>
        <v>167</v>
      </c>
      <c r="W12" s="13"/>
      <c r="X12" s="18"/>
      <c r="Y12" s="18"/>
      <c r="Z12" s="18"/>
      <c r="AA12" s="18"/>
    </row>
    <row r="13" spans="1:30">
      <c r="C13" s="79" t="s">
        <v>6</v>
      </c>
      <c r="D13" s="80"/>
      <c r="E13" s="80"/>
      <c r="F13" s="81"/>
      <c r="G13" s="79" t="s">
        <v>7</v>
      </c>
      <c r="H13" s="80"/>
      <c r="I13" s="80"/>
      <c r="J13" s="81"/>
      <c r="W13" s="49"/>
      <c r="X13" s="18"/>
      <c r="Y13" s="82"/>
      <c r="Z13" s="82"/>
      <c r="AA13" s="18"/>
    </row>
    <row r="14" spans="1:30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W14" s="49"/>
      <c r="X14" s="18"/>
      <c r="Y14" s="2"/>
      <c r="Z14" s="2"/>
      <c r="AA14" s="18"/>
    </row>
    <row r="15" spans="1:30">
      <c r="A15" t="s">
        <v>70</v>
      </c>
      <c r="B15" s="5">
        <v>0</v>
      </c>
      <c r="C15" s="9">
        <v>7</v>
      </c>
      <c r="D15" s="10">
        <v>0</v>
      </c>
      <c r="E15" s="10">
        <v>2</v>
      </c>
      <c r="F15" s="11">
        <v>7</v>
      </c>
      <c r="G15" s="9">
        <v>2</v>
      </c>
      <c r="H15" s="10">
        <v>0</v>
      </c>
      <c r="I15" s="10">
        <v>1</v>
      </c>
      <c r="J15" s="11">
        <v>0</v>
      </c>
      <c r="N15" s="79" t="s">
        <v>6</v>
      </c>
      <c r="O15" s="80"/>
      <c r="P15" s="80"/>
      <c r="Q15" s="81"/>
      <c r="R15" s="79" t="s">
        <v>7</v>
      </c>
      <c r="S15" s="80"/>
      <c r="T15" s="80"/>
      <c r="U15" s="81"/>
      <c r="W15" s="13"/>
      <c r="X15" s="18"/>
      <c r="Y15" s="13"/>
      <c r="Z15" s="13"/>
      <c r="AA15" s="18"/>
    </row>
    <row r="16" spans="1:30">
      <c r="B16" s="3">
        <v>1</v>
      </c>
      <c r="C16" s="12">
        <v>6</v>
      </c>
      <c r="D16" s="13">
        <v>0</v>
      </c>
      <c r="E16" s="13">
        <v>0</v>
      </c>
      <c r="F16" s="14">
        <v>2</v>
      </c>
      <c r="G16" s="12">
        <v>1</v>
      </c>
      <c r="H16" s="13">
        <v>0</v>
      </c>
      <c r="I16" s="13">
        <v>0</v>
      </c>
      <c r="J16" s="14">
        <v>0</v>
      </c>
      <c r="L16" s="1" t="s">
        <v>72</v>
      </c>
      <c r="N16" s="6" t="s">
        <v>2</v>
      </c>
      <c r="O16" s="7" t="s">
        <v>3</v>
      </c>
      <c r="P16" s="7" t="s">
        <v>4</v>
      </c>
      <c r="Q16" s="8" t="s">
        <v>5</v>
      </c>
      <c r="R16" s="6" t="s">
        <v>2</v>
      </c>
      <c r="S16" s="7" t="s">
        <v>3</v>
      </c>
      <c r="T16" s="7" t="s">
        <v>4</v>
      </c>
      <c r="U16" s="8" t="s">
        <v>5</v>
      </c>
      <c r="W16" s="13"/>
      <c r="X16" s="18"/>
      <c r="Y16" s="13"/>
      <c r="Z16" s="13"/>
      <c r="AA16" s="18"/>
    </row>
    <row r="17" spans="1:27">
      <c r="B17" s="3">
        <v>2</v>
      </c>
      <c r="C17" s="12">
        <v>0</v>
      </c>
      <c r="D17" s="13">
        <v>0</v>
      </c>
      <c r="E17" s="13">
        <v>2</v>
      </c>
      <c r="F17" s="14">
        <v>3</v>
      </c>
      <c r="G17" s="12">
        <v>0</v>
      </c>
      <c r="H17" s="13">
        <v>0</v>
      </c>
      <c r="I17" s="13">
        <v>1</v>
      </c>
      <c r="J17" s="14">
        <v>0</v>
      </c>
      <c r="L17" t="s">
        <v>70</v>
      </c>
      <c r="M17" s="5">
        <v>0</v>
      </c>
      <c r="N17" s="9">
        <f t="shared" ref="N17:U24" si="8">SUM(C15,C51,C87,C123,C159,C195,C231,C267)</f>
        <v>39</v>
      </c>
      <c r="O17" s="10">
        <f t="shared" si="8"/>
        <v>7</v>
      </c>
      <c r="P17" s="10">
        <f t="shared" si="8"/>
        <v>9</v>
      </c>
      <c r="Q17" s="11">
        <f t="shared" si="8"/>
        <v>47</v>
      </c>
      <c r="R17" s="9">
        <f t="shared" si="8"/>
        <v>16</v>
      </c>
      <c r="S17" s="10">
        <f t="shared" si="8"/>
        <v>2</v>
      </c>
      <c r="T17" s="10">
        <f t="shared" si="8"/>
        <v>1</v>
      </c>
      <c r="U17" s="11">
        <f t="shared" si="8"/>
        <v>2</v>
      </c>
      <c r="W17" s="13"/>
      <c r="X17" s="18"/>
      <c r="Y17" s="13"/>
      <c r="Z17" s="13"/>
      <c r="AA17" s="18"/>
    </row>
    <row r="18" spans="1:27">
      <c r="B18" s="3">
        <v>3</v>
      </c>
      <c r="C18" s="12">
        <v>0</v>
      </c>
      <c r="D18" s="13">
        <v>0</v>
      </c>
      <c r="E18" s="13">
        <v>0</v>
      </c>
      <c r="F18" s="14">
        <v>5</v>
      </c>
      <c r="G18" s="12">
        <v>0</v>
      </c>
      <c r="H18" s="13">
        <v>0</v>
      </c>
      <c r="I18" s="13">
        <v>0</v>
      </c>
      <c r="J18" s="14">
        <v>0</v>
      </c>
      <c r="M18" s="3">
        <v>1</v>
      </c>
      <c r="N18" s="12">
        <f t="shared" si="8"/>
        <v>12</v>
      </c>
      <c r="O18" s="13">
        <f t="shared" si="8"/>
        <v>4</v>
      </c>
      <c r="P18" s="13">
        <f t="shared" si="8"/>
        <v>10</v>
      </c>
      <c r="Q18" s="14">
        <f t="shared" si="8"/>
        <v>22</v>
      </c>
      <c r="R18" s="12">
        <f t="shared" si="8"/>
        <v>1</v>
      </c>
      <c r="S18" s="13">
        <f t="shared" si="8"/>
        <v>1</v>
      </c>
      <c r="T18" s="13">
        <f t="shared" si="8"/>
        <v>0</v>
      </c>
      <c r="U18" s="14">
        <f t="shared" si="8"/>
        <v>5</v>
      </c>
      <c r="W18" s="13"/>
      <c r="X18" s="18"/>
      <c r="Y18" s="13"/>
      <c r="Z18" s="13"/>
      <c r="AA18" s="18"/>
    </row>
    <row r="19" spans="1:27">
      <c r="B19" s="3">
        <v>4</v>
      </c>
      <c r="C19" s="12">
        <v>0</v>
      </c>
      <c r="D19" s="13">
        <v>0</v>
      </c>
      <c r="E19" s="13">
        <v>3</v>
      </c>
      <c r="F19" s="14">
        <v>5</v>
      </c>
      <c r="G19" s="12">
        <v>0</v>
      </c>
      <c r="H19" s="13">
        <v>0</v>
      </c>
      <c r="I19" s="13">
        <v>0</v>
      </c>
      <c r="J19" s="14">
        <v>1</v>
      </c>
      <c r="M19" s="3">
        <v>2</v>
      </c>
      <c r="N19" s="12">
        <f t="shared" si="8"/>
        <v>3</v>
      </c>
      <c r="O19" s="13">
        <f t="shared" si="8"/>
        <v>1</v>
      </c>
      <c r="P19" s="13">
        <f t="shared" si="8"/>
        <v>7</v>
      </c>
      <c r="Q19" s="14">
        <f t="shared" si="8"/>
        <v>23</v>
      </c>
      <c r="R19" s="12">
        <f t="shared" si="8"/>
        <v>0</v>
      </c>
      <c r="S19" s="13">
        <f t="shared" si="8"/>
        <v>1</v>
      </c>
      <c r="T19" s="13">
        <f t="shared" si="8"/>
        <v>2</v>
      </c>
      <c r="U19" s="14">
        <f t="shared" si="8"/>
        <v>4</v>
      </c>
      <c r="W19" s="13"/>
      <c r="X19" s="18"/>
      <c r="Y19" s="13"/>
      <c r="Z19" s="13"/>
      <c r="AA19" s="18"/>
    </row>
    <row r="20" spans="1:27">
      <c r="B20" s="3">
        <v>5</v>
      </c>
      <c r="C20" s="12">
        <v>0</v>
      </c>
      <c r="D20" s="13">
        <v>0</v>
      </c>
      <c r="E20" s="13">
        <v>3</v>
      </c>
      <c r="F20" s="14">
        <v>1</v>
      </c>
      <c r="G20" s="12">
        <v>0</v>
      </c>
      <c r="H20" s="13">
        <v>0</v>
      </c>
      <c r="I20" s="13">
        <v>0</v>
      </c>
      <c r="J20" s="14">
        <v>0</v>
      </c>
      <c r="M20" s="3">
        <v>3</v>
      </c>
      <c r="N20" s="12">
        <f t="shared" si="8"/>
        <v>1</v>
      </c>
      <c r="O20" s="13">
        <f t="shared" si="8"/>
        <v>2</v>
      </c>
      <c r="P20" s="13">
        <f t="shared" si="8"/>
        <v>10</v>
      </c>
      <c r="Q20" s="14">
        <f t="shared" si="8"/>
        <v>27</v>
      </c>
      <c r="R20" s="12">
        <f t="shared" si="8"/>
        <v>0</v>
      </c>
      <c r="S20" s="13">
        <f t="shared" si="8"/>
        <v>0</v>
      </c>
      <c r="T20" s="13">
        <f t="shared" si="8"/>
        <v>1</v>
      </c>
      <c r="U20" s="14">
        <f t="shared" si="8"/>
        <v>5</v>
      </c>
      <c r="W20" s="13"/>
      <c r="X20" s="18"/>
      <c r="Y20" s="13"/>
      <c r="Z20" s="13"/>
      <c r="AA20" s="18"/>
    </row>
    <row r="21" spans="1:27">
      <c r="B21" s="3">
        <v>6</v>
      </c>
      <c r="C21" s="12">
        <v>0</v>
      </c>
      <c r="D21" s="13">
        <v>5</v>
      </c>
      <c r="E21" s="13">
        <v>5</v>
      </c>
      <c r="F21" s="14">
        <v>0</v>
      </c>
      <c r="G21" s="12">
        <v>0</v>
      </c>
      <c r="H21" s="13">
        <v>5</v>
      </c>
      <c r="I21" s="13">
        <v>1</v>
      </c>
      <c r="J21" s="14">
        <v>0</v>
      </c>
      <c r="M21" s="3">
        <v>4</v>
      </c>
      <c r="N21" s="12">
        <f t="shared" si="8"/>
        <v>0</v>
      </c>
      <c r="O21" s="13">
        <f t="shared" si="8"/>
        <v>2</v>
      </c>
      <c r="P21" s="13">
        <f t="shared" si="8"/>
        <v>18</v>
      </c>
      <c r="Q21" s="14">
        <f t="shared" si="8"/>
        <v>28</v>
      </c>
      <c r="R21" s="12">
        <f t="shared" si="8"/>
        <v>0</v>
      </c>
      <c r="S21" s="13">
        <f t="shared" si="8"/>
        <v>0</v>
      </c>
      <c r="T21" s="13">
        <f t="shared" si="8"/>
        <v>3</v>
      </c>
      <c r="U21" s="14">
        <f t="shared" si="8"/>
        <v>5</v>
      </c>
      <c r="W21" s="13"/>
      <c r="X21" s="18"/>
      <c r="Y21" s="13"/>
      <c r="Z21" s="13"/>
      <c r="AA21" s="18"/>
    </row>
    <row r="22" spans="1:27">
      <c r="B22" s="4">
        <v>7</v>
      </c>
      <c r="C22" s="15">
        <v>0</v>
      </c>
      <c r="D22" s="16">
        <v>9</v>
      </c>
      <c r="E22" s="16">
        <v>5</v>
      </c>
      <c r="F22" s="17">
        <v>9</v>
      </c>
      <c r="G22" s="15">
        <v>0</v>
      </c>
      <c r="H22" s="16">
        <v>5</v>
      </c>
      <c r="I22" s="16">
        <v>3</v>
      </c>
      <c r="J22" s="17">
        <v>4</v>
      </c>
      <c r="M22" s="3">
        <v>5</v>
      </c>
      <c r="N22" s="12">
        <f t="shared" si="8"/>
        <v>3</v>
      </c>
      <c r="O22" s="13">
        <f t="shared" si="8"/>
        <v>1</v>
      </c>
      <c r="P22" s="13">
        <f t="shared" si="8"/>
        <v>10</v>
      </c>
      <c r="Q22" s="14">
        <f t="shared" si="8"/>
        <v>10</v>
      </c>
      <c r="R22" s="12">
        <f t="shared" si="8"/>
        <v>2</v>
      </c>
      <c r="S22" s="13">
        <f t="shared" si="8"/>
        <v>1</v>
      </c>
      <c r="T22" s="13">
        <f t="shared" si="8"/>
        <v>0</v>
      </c>
      <c r="U22" s="14">
        <f t="shared" si="8"/>
        <v>1</v>
      </c>
      <c r="W22" s="13"/>
      <c r="X22" s="18"/>
      <c r="Y22" s="13"/>
      <c r="Z22" s="13"/>
      <c r="AA22" s="18"/>
    </row>
    <row r="23" spans="1:27">
      <c r="M23" s="3">
        <v>6</v>
      </c>
      <c r="N23" s="12">
        <f t="shared" si="8"/>
        <v>4</v>
      </c>
      <c r="O23" s="13">
        <f t="shared" si="8"/>
        <v>43</v>
      </c>
      <c r="P23" s="13">
        <f t="shared" si="8"/>
        <v>20</v>
      </c>
      <c r="Q23" s="14">
        <f t="shared" si="8"/>
        <v>16</v>
      </c>
      <c r="R23" s="12">
        <f t="shared" si="8"/>
        <v>2</v>
      </c>
      <c r="S23" s="13">
        <f t="shared" si="8"/>
        <v>25</v>
      </c>
      <c r="T23" s="13">
        <f t="shared" si="8"/>
        <v>8</v>
      </c>
      <c r="U23" s="14">
        <f t="shared" si="8"/>
        <v>4</v>
      </c>
      <c r="W23" s="13"/>
      <c r="X23" s="18"/>
      <c r="Y23" s="18"/>
      <c r="Z23" s="18"/>
      <c r="AA23" s="18"/>
    </row>
    <row r="24" spans="1:27">
      <c r="M24" s="4">
        <v>7</v>
      </c>
      <c r="N24" s="15">
        <f t="shared" si="8"/>
        <v>5</v>
      </c>
      <c r="O24" s="16">
        <f t="shared" si="8"/>
        <v>91</v>
      </c>
      <c r="P24" s="16">
        <f t="shared" si="8"/>
        <v>24</v>
      </c>
      <c r="Q24" s="17">
        <f t="shared" si="8"/>
        <v>18</v>
      </c>
      <c r="R24" s="15">
        <f t="shared" si="8"/>
        <v>2</v>
      </c>
      <c r="S24" s="16">
        <f t="shared" si="8"/>
        <v>36</v>
      </c>
      <c r="T24" s="16">
        <f t="shared" si="8"/>
        <v>8</v>
      </c>
      <c r="U24" s="17">
        <f t="shared" si="8"/>
        <v>5</v>
      </c>
      <c r="W24" s="13"/>
      <c r="X24" s="18"/>
      <c r="Y24" s="18"/>
      <c r="Z24" s="18"/>
      <c r="AA24" s="18"/>
    </row>
    <row r="25" spans="1:27">
      <c r="C25" s="79" t="s">
        <v>6</v>
      </c>
      <c r="D25" s="80"/>
      <c r="E25" s="80"/>
      <c r="F25" s="81"/>
      <c r="G25" s="79" t="s">
        <v>7</v>
      </c>
      <c r="H25" s="80"/>
      <c r="I25" s="80"/>
      <c r="J25" s="81"/>
      <c r="N25" s="43">
        <f>SUM(N17:N24)</f>
        <v>67</v>
      </c>
      <c r="O25" s="44">
        <f t="shared" ref="O25" si="9">SUM(O17:O24)</f>
        <v>151</v>
      </c>
      <c r="P25" s="44">
        <f t="shared" ref="P25" si="10">SUM(P17:P24)</f>
        <v>108</v>
      </c>
      <c r="Q25" s="44">
        <f t="shared" ref="Q25" si="11">SUM(Q17:Q24)</f>
        <v>191</v>
      </c>
      <c r="R25" s="43">
        <f t="shared" ref="R25" si="12">SUM(R17:R24)</f>
        <v>23</v>
      </c>
      <c r="S25" s="44">
        <f t="shared" ref="S25" si="13">SUM(S17:S24)</f>
        <v>66</v>
      </c>
      <c r="T25" s="44">
        <f t="shared" ref="T25" si="14">SUM(T17:T24)</f>
        <v>23</v>
      </c>
      <c r="U25" s="45">
        <f t="shared" ref="U25" si="15">SUM(U17:U24)</f>
        <v>31</v>
      </c>
      <c r="W25" s="49"/>
      <c r="X25" s="18"/>
      <c r="Y25" s="82"/>
      <c r="Z25" s="82"/>
      <c r="AA25" s="18"/>
    </row>
    <row r="26" spans="1:27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N26" s="41">
        <f>N25+O25</f>
        <v>218</v>
      </c>
      <c r="P26" s="42">
        <f>P25+Q25</f>
        <v>299</v>
      </c>
      <c r="R26" s="41">
        <f>R25+S25</f>
        <v>89</v>
      </c>
      <c r="T26" s="42">
        <f>T25+U25</f>
        <v>54</v>
      </c>
      <c r="W26" s="49"/>
      <c r="X26" s="18"/>
      <c r="Y26" s="2"/>
      <c r="Z26" s="2"/>
      <c r="AA26" s="18"/>
    </row>
    <row r="27" spans="1:27">
      <c r="A27" t="s">
        <v>70</v>
      </c>
      <c r="B27" s="5">
        <v>0</v>
      </c>
      <c r="C27" s="9">
        <v>3</v>
      </c>
      <c r="D27" s="10">
        <v>3</v>
      </c>
      <c r="E27" s="10">
        <v>1</v>
      </c>
      <c r="F27" s="11">
        <v>8</v>
      </c>
      <c r="G27" s="9">
        <v>0</v>
      </c>
      <c r="H27" s="10">
        <v>1</v>
      </c>
      <c r="I27" s="10">
        <v>0</v>
      </c>
      <c r="J27" s="11">
        <v>2</v>
      </c>
      <c r="W27" s="13"/>
      <c r="X27" s="18"/>
      <c r="Y27" s="13"/>
      <c r="Z27" s="13"/>
      <c r="AA27" s="18"/>
    </row>
    <row r="28" spans="1:27">
      <c r="B28" s="3">
        <v>1</v>
      </c>
      <c r="C28" s="12">
        <v>3</v>
      </c>
      <c r="D28" s="13">
        <v>1</v>
      </c>
      <c r="E28" s="13">
        <v>0</v>
      </c>
      <c r="F28" s="14">
        <v>4</v>
      </c>
      <c r="G28" s="12">
        <v>1</v>
      </c>
      <c r="H28" s="13">
        <v>0</v>
      </c>
      <c r="I28" s="13">
        <v>0</v>
      </c>
      <c r="J28" s="14">
        <v>0</v>
      </c>
      <c r="L28" s="1" t="s">
        <v>73</v>
      </c>
      <c r="W28" s="13"/>
      <c r="X28" s="18"/>
      <c r="Y28" s="13"/>
      <c r="Z28" s="13"/>
      <c r="AA28" s="18"/>
    </row>
    <row r="29" spans="1:27">
      <c r="B29" s="3">
        <v>2</v>
      </c>
      <c r="C29" s="12">
        <v>1</v>
      </c>
      <c r="D29" s="13">
        <v>0</v>
      </c>
      <c r="E29" s="13">
        <v>2</v>
      </c>
      <c r="F29" s="14">
        <v>0</v>
      </c>
      <c r="G29" s="12">
        <v>1</v>
      </c>
      <c r="H29" s="13">
        <v>0</v>
      </c>
      <c r="I29" s="13">
        <v>1</v>
      </c>
      <c r="J29" s="14">
        <v>0</v>
      </c>
      <c r="L29" t="s">
        <v>70</v>
      </c>
      <c r="N29" s="36" t="s">
        <v>6</v>
      </c>
      <c r="O29" s="37"/>
      <c r="P29" s="37"/>
      <c r="Q29" s="38"/>
      <c r="R29" s="36" t="s">
        <v>7</v>
      </c>
      <c r="S29" s="37"/>
      <c r="T29" s="37"/>
      <c r="U29" s="38"/>
      <c r="W29" s="13"/>
      <c r="X29" s="18"/>
      <c r="Y29" s="13"/>
      <c r="Z29" s="13"/>
      <c r="AA29" s="18"/>
    </row>
    <row r="30" spans="1:27">
      <c r="B30" s="3">
        <v>3</v>
      </c>
      <c r="C30" s="12">
        <v>0</v>
      </c>
      <c r="D30" s="13">
        <v>1</v>
      </c>
      <c r="E30" s="13">
        <v>2</v>
      </c>
      <c r="F30" s="14">
        <v>3</v>
      </c>
      <c r="G30" s="12">
        <v>0</v>
      </c>
      <c r="H30" s="13">
        <v>0</v>
      </c>
      <c r="I30" s="13">
        <v>1</v>
      </c>
      <c r="J30" s="14">
        <v>1</v>
      </c>
      <c r="N30" s="6" t="s">
        <v>2</v>
      </c>
      <c r="O30" s="7" t="s">
        <v>3</v>
      </c>
      <c r="P30" s="7" t="s">
        <v>4</v>
      </c>
      <c r="Q30" s="8" t="s">
        <v>5</v>
      </c>
      <c r="R30" s="6" t="s">
        <v>2</v>
      </c>
      <c r="S30" s="7" t="s">
        <v>3</v>
      </c>
      <c r="T30" s="7" t="s">
        <v>4</v>
      </c>
      <c r="U30" s="8" t="s">
        <v>5</v>
      </c>
      <c r="W30" s="13"/>
      <c r="X30" s="18"/>
      <c r="Y30" s="13"/>
      <c r="Z30" s="13"/>
      <c r="AA30" s="18"/>
    </row>
    <row r="31" spans="1:27">
      <c r="B31" s="3">
        <v>4</v>
      </c>
      <c r="C31" s="12">
        <v>0</v>
      </c>
      <c r="D31" s="13">
        <v>0</v>
      </c>
      <c r="E31" s="13">
        <v>1</v>
      </c>
      <c r="F31" s="14">
        <v>0</v>
      </c>
      <c r="G31" s="12">
        <v>0</v>
      </c>
      <c r="H31" s="13">
        <v>0</v>
      </c>
      <c r="I31" s="13">
        <v>0</v>
      </c>
      <c r="J31" s="14">
        <v>0</v>
      </c>
      <c r="M31" s="5">
        <v>0</v>
      </c>
      <c r="N31" s="9">
        <f t="shared" ref="N31:U38" si="16">SUM(C27,C63,C99,C111,C147,C183,C219,C255)</f>
        <v>30</v>
      </c>
      <c r="O31" s="10">
        <f t="shared" si="16"/>
        <v>7</v>
      </c>
      <c r="P31" s="10">
        <f t="shared" si="16"/>
        <v>11</v>
      </c>
      <c r="Q31" s="11">
        <f t="shared" si="16"/>
        <v>46</v>
      </c>
      <c r="R31" s="9">
        <f t="shared" si="16"/>
        <v>12</v>
      </c>
      <c r="S31" s="10">
        <f t="shared" si="16"/>
        <v>5</v>
      </c>
      <c r="T31" s="10">
        <f t="shared" si="16"/>
        <v>2</v>
      </c>
      <c r="U31" s="11">
        <f t="shared" si="16"/>
        <v>21</v>
      </c>
      <c r="W31" s="13"/>
      <c r="X31" s="18"/>
      <c r="Y31" s="13"/>
      <c r="Z31" s="13"/>
      <c r="AA31" s="18"/>
    </row>
    <row r="32" spans="1:27">
      <c r="B32" s="3">
        <v>5</v>
      </c>
      <c r="C32" s="12">
        <v>0</v>
      </c>
      <c r="D32" s="13">
        <v>0</v>
      </c>
      <c r="E32" s="13">
        <v>1</v>
      </c>
      <c r="F32" s="14">
        <v>2</v>
      </c>
      <c r="G32" s="12">
        <v>0</v>
      </c>
      <c r="H32" s="13">
        <v>0</v>
      </c>
      <c r="I32" s="13">
        <v>0</v>
      </c>
      <c r="J32" s="14">
        <v>1</v>
      </c>
      <c r="M32" s="3">
        <v>1</v>
      </c>
      <c r="N32" s="12">
        <f t="shared" si="16"/>
        <v>18</v>
      </c>
      <c r="O32" s="13">
        <f t="shared" si="16"/>
        <v>6</v>
      </c>
      <c r="P32" s="13">
        <f t="shared" si="16"/>
        <v>7</v>
      </c>
      <c r="Q32" s="14">
        <f t="shared" si="16"/>
        <v>34</v>
      </c>
      <c r="R32" s="12">
        <f t="shared" si="16"/>
        <v>6</v>
      </c>
      <c r="S32" s="13">
        <f t="shared" si="16"/>
        <v>2</v>
      </c>
      <c r="T32" s="13">
        <f t="shared" si="16"/>
        <v>2</v>
      </c>
      <c r="U32" s="14">
        <f t="shared" si="16"/>
        <v>8</v>
      </c>
      <c r="W32" s="13"/>
      <c r="X32" s="18"/>
      <c r="Y32" s="13"/>
      <c r="Z32" s="13"/>
      <c r="AA32" s="18"/>
    </row>
    <row r="33" spans="1:27">
      <c r="B33" s="3">
        <v>6</v>
      </c>
      <c r="C33" s="12">
        <v>3</v>
      </c>
      <c r="D33" s="13">
        <v>3</v>
      </c>
      <c r="E33" s="13">
        <v>2</v>
      </c>
      <c r="F33" s="14">
        <v>1</v>
      </c>
      <c r="G33" s="12">
        <v>2</v>
      </c>
      <c r="H33" s="13">
        <v>2</v>
      </c>
      <c r="I33" s="13">
        <v>1</v>
      </c>
      <c r="J33" s="14">
        <v>0</v>
      </c>
      <c r="M33" s="3">
        <v>2</v>
      </c>
      <c r="N33" s="12">
        <f t="shared" si="16"/>
        <v>7</v>
      </c>
      <c r="O33" s="13">
        <f t="shared" si="16"/>
        <v>2</v>
      </c>
      <c r="P33" s="13">
        <f t="shared" si="16"/>
        <v>9</v>
      </c>
      <c r="Q33" s="14">
        <f t="shared" si="16"/>
        <v>25</v>
      </c>
      <c r="R33" s="12">
        <f t="shared" si="16"/>
        <v>3</v>
      </c>
      <c r="S33" s="13">
        <f t="shared" si="16"/>
        <v>3</v>
      </c>
      <c r="T33" s="13">
        <f t="shared" si="16"/>
        <v>2</v>
      </c>
      <c r="U33" s="14">
        <f t="shared" si="16"/>
        <v>7</v>
      </c>
      <c r="W33" s="13"/>
      <c r="X33" s="18"/>
      <c r="Y33" s="13"/>
      <c r="Z33" s="13"/>
      <c r="AA33" s="18"/>
    </row>
    <row r="34" spans="1:27">
      <c r="B34" s="4">
        <v>7</v>
      </c>
      <c r="C34" s="15">
        <v>0</v>
      </c>
      <c r="D34" s="16">
        <v>7</v>
      </c>
      <c r="E34" s="16">
        <v>4</v>
      </c>
      <c r="F34" s="17">
        <v>4</v>
      </c>
      <c r="G34" s="15">
        <v>0</v>
      </c>
      <c r="H34" s="16">
        <v>3</v>
      </c>
      <c r="I34" s="16">
        <v>0</v>
      </c>
      <c r="J34" s="17">
        <v>1</v>
      </c>
      <c r="M34" s="3">
        <v>3</v>
      </c>
      <c r="N34" s="12">
        <f t="shared" si="16"/>
        <v>1</v>
      </c>
      <c r="O34" s="13">
        <f t="shared" si="16"/>
        <v>2</v>
      </c>
      <c r="P34" s="13">
        <f t="shared" si="16"/>
        <v>11</v>
      </c>
      <c r="Q34" s="14">
        <f t="shared" si="16"/>
        <v>18</v>
      </c>
      <c r="R34" s="12">
        <f t="shared" si="16"/>
        <v>1</v>
      </c>
      <c r="S34" s="13">
        <f t="shared" si="16"/>
        <v>2</v>
      </c>
      <c r="T34" s="13">
        <f t="shared" si="16"/>
        <v>6</v>
      </c>
      <c r="U34" s="14">
        <f t="shared" si="16"/>
        <v>6</v>
      </c>
      <c r="W34" s="13"/>
      <c r="X34" s="18"/>
      <c r="Y34" s="13"/>
      <c r="Z34" s="13"/>
      <c r="AA34" s="18"/>
    </row>
    <row r="35" spans="1:27">
      <c r="M35" s="3">
        <v>4</v>
      </c>
      <c r="N35" s="12">
        <f t="shared" si="16"/>
        <v>2</v>
      </c>
      <c r="O35" s="13">
        <f t="shared" si="16"/>
        <v>1</v>
      </c>
      <c r="P35" s="13">
        <f t="shared" si="16"/>
        <v>7</v>
      </c>
      <c r="Q35" s="14">
        <f t="shared" si="16"/>
        <v>13</v>
      </c>
      <c r="R35" s="12">
        <f t="shared" si="16"/>
        <v>3</v>
      </c>
      <c r="S35" s="13">
        <f t="shared" si="16"/>
        <v>2</v>
      </c>
      <c r="T35" s="13">
        <f t="shared" si="16"/>
        <v>4</v>
      </c>
      <c r="U35" s="14">
        <f t="shared" si="16"/>
        <v>5</v>
      </c>
      <c r="W35" s="13"/>
      <c r="X35" s="18"/>
      <c r="Y35" s="18"/>
      <c r="Z35" s="18"/>
      <c r="AA35" s="18"/>
    </row>
    <row r="36" spans="1:27">
      <c r="M36" s="3">
        <v>5</v>
      </c>
      <c r="N36" s="12">
        <f t="shared" si="16"/>
        <v>1</v>
      </c>
      <c r="O36" s="13">
        <f t="shared" si="16"/>
        <v>4</v>
      </c>
      <c r="P36" s="13">
        <f t="shared" si="16"/>
        <v>11</v>
      </c>
      <c r="Q36" s="14">
        <f t="shared" si="16"/>
        <v>17</v>
      </c>
      <c r="R36" s="12">
        <f t="shared" si="16"/>
        <v>1</v>
      </c>
      <c r="S36" s="13">
        <f t="shared" si="16"/>
        <v>3</v>
      </c>
      <c r="T36" s="13">
        <f t="shared" si="16"/>
        <v>11</v>
      </c>
      <c r="U36" s="14">
        <f t="shared" si="16"/>
        <v>3</v>
      </c>
      <c r="W36" s="13"/>
      <c r="X36" s="18"/>
      <c r="Y36" s="18"/>
      <c r="Z36" s="18"/>
      <c r="AA36" s="18"/>
    </row>
    <row r="37" spans="1:27">
      <c r="C37" s="79" t="s">
        <v>6</v>
      </c>
      <c r="D37" s="80"/>
      <c r="E37" s="80"/>
      <c r="F37" s="81"/>
      <c r="G37" s="79" t="s">
        <v>7</v>
      </c>
      <c r="H37" s="80"/>
      <c r="I37" s="80"/>
      <c r="J37" s="81"/>
      <c r="M37" s="3">
        <v>6</v>
      </c>
      <c r="N37" s="12">
        <f t="shared" si="16"/>
        <v>3</v>
      </c>
      <c r="O37" s="13">
        <f t="shared" si="16"/>
        <v>16</v>
      </c>
      <c r="P37" s="13">
        <f t="shared" si="16"/>
        <v>16</v>
      </c>
      <c r="Q37" s="14">
        <f t="shared" si="16"/>
        <v>13</v>
      </c>
      <c r="R37" s="12">
        <f t="shared" si="16"/>
        <v>3</v>
      </c>
      <c r="S37" s="13">
        <f t="shared" si="16"/>
        <v>15</v>
      </c>
      <c r="T37" s="13">
        <f t="shared" si="16"/>
        <v>5</v>
      </c>
      <c r="U37" s="14">
        <f t="shared" si="16"/>
        <v>0</v>
      </c>
      <c r="W37" s="49"/>
      <c r="X37" s="18"/>
      <c r="Y37" s="82"/>
      <c r="Z37" s="82"/>
      <c r="AA37" s="18"/>
    </row>
    <row r="38" spans="1:27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M38" s="4">
        <v>7</v>
      </c>
      <c r="N38" s="15">
        <f t="shared" si="16"/>
        <v>4</v>
      </c>
      <c r="O38" s="16">
        <f t="shared" si="16"/>
        <v>58</v>
      </c>
      <c r="P38" s="16">
        <f t="shared" si="16"/>
        <v>16</v>
      </c>
      <c r="Q38" s="17">
        <f t="shared" si="16"/>
        <v>8</v>
      </c>
      <c r="R38" s="15">
        <f t="shared" si="16"/>
        <v>2</v>
      </c>
      <c r="S38" s="16">
        <f t="shared" si="16"/>
        <v>25</v>
      </c>
      <c r="T38" s="16">
        <f t="shared" si="16"/>
        <v>8</v>
      </c>
      <c r="U38" s="17">
        <f t="shared" si="16"/>
        <v>2</v>
      </c>
      <c r="W38" s="50"/>
      <c r="X38" s="18"/>
      <c r="Y38" s="2"/>
      <c r="Z38" s="2"/>
      <c r="AA38" s="18"/>
    </row>
    <row r="39" spans="1:27">
      <c r="A39" t="s">
        <v>70</v>
      </c>
      <c r="B39" s="5">
        <v>0</v>
      </c>
      <c r="C39" s="9">
        <v>8</v>
      </c>
      <c r="D39" s="10">
        <v>4</v>
      </c>
      <c r="E39" s="10">
        <v>17</v>
      </c>
      <c r="F39" s="11">
        <v>44</v>
      </c>
      <c r="G39" s="9">
        <v>5</v>
      </c>
      <c r="H39" s="10">
        <v>2</v>
      </c>
      <c r="I39" s="10">
        <v>2</v>
      </c>
      <c r="J39" s="11">
        <v>10</v>
      </c>
      <c r="N39" s="43">
        <f>SUM(N31:N38)</f>
        <v>66</v>
      </c>
      <c r="O39" s="44">
        <f t="shared" ref="O39" si="17">SUM(O31:O38)</f>
        <v>96</v>
      </c>
      <c r="P39" s="44">
        <f t="shared" ref="P39" si="18">SUM(P31:P38)</f>
        <v>88</v>
      </c>
      <c r="Q39" s="44">
        <f t="shared" ref="Q39" si="19">SUM(Q31:Q38)</f>
        <v>174</v>
      </c>
      <c r="R39" s="43">
        <f t="shared" ref="R39" si="20">SUM(R31:R38)</f>
        <v>31</v>
      </c>
      <c r="S39" s="44">
        <f t="shared" ref="S39" si="21">SUM(S31:S38)</f>
        <v>57</v>
      </c>
      <c r="T39" s="44">
        <f t="shared" ref="T39" si="22">SUM(T31:T38)</f>
        <v>40</v>
      </c>
      <c r="U39" s="45">
        <f t="shared" ref="U39" si="23">SUM(U31:U38)</f>
        <v>52</v>
      </c>
      <c r="W39" s="18"/>
      <c r="X39" s="18"/>
      <c r="Y39" s="13"/>
      <c r="Z39" s="13"/>
      <c r="AA39" s="18"/>
    </row>
    <row r="40" spans="1:27">
      <c r="B40" s="3">
        <v>1</v>
      </c>
      <c r="C40" s="12">
        <v>0</v>
      </c>
      <c r="D40" s="13">
        <v>4</v>
      </c>
      <c r="E40" s="13">
        <v>18</v>
      </c>
      <c r="F40" s="14">
        <v>34</v>
      </c>
      <c r="G40" s="12">
        <v>0</v>
      </c>
      <c r="H40" s="13">
        <v>2</v>
      </c>
      <c r="I40" s="13">
        <v>3</v>
      </c>
      <c r="J40" s="14">
        <v>9</v>
      </c>
      <c r="L40" s="1" t="s">
        <v>74</v>
      </c>
      <c r="N40" s="41">
        <f>N39+O39</f>
        <v>162</v>
      </c>
      <c r="P40" s="42">
        <f>P39+Q39</f>
        <v>262</v>
      </c>
      <c r="R40" s="41">
        <f>R39+S39</f>
        <v>88</v>
      </c>
      <c r="T40" s="42">
        <f>T39+U39</f>
        <v>92</v>
      </c>
      <c r="W40" s="18"/>
      <c r="X40" s="18"/>
      <c r="Y40" s="13"/>
      <c r="Z40" s="13"/>
      <c r="AA40" s="18"/>
    </row>
    <row r="41" spans="1:27">
      <c r="B41" s="3">
        <v>2</v>
      </c>
      <c r="C41" s="12">
        <v>0</v>
      </c>
      <c r="D41" s="13">
        <v>3</v>
      </c>
      <c r="E41" s="13">
        <v>20</v>
      </c>
      <c r="F41" s="14">
        <v>35</v>
      </c>
      <c r="G41" s="12">
        <v>0</v>
      </c>
      <c r="H41" s="13">
        <v>1</v>
      </c>
      <c r="I41" s="13">
        <v>2</v>
      </c>
      <c r="J41" s="14">
        <v>4</v>
      </c>
      <c r="L41" t="s">
        <v>70</v>
      </c>
      <c r="W41" s="18"/>
      <c r="X41" s="18"/>
      <c r="Y41" s="13"/>
      <c r="Z41" s="13"/>
      <c r="AA41" s="18"/>
    </row>
    <row r="42" spans="1:27">
      <c r="B42" s="3">
        <v>3</v>
      </c>
      <c r="C42" s="12">
        <v>0</v>
      </c>
      <c r="D42" s="13">
        <v>2</v>
      </c>
      <c r="E42" s="13">
        <v>10</v>
      </c>
      <c r="F42" s="14">
        <v>27</v>
      </c>
      <c r="G42" s="12">
        <v>0</v>
      </c>
      <c r="H42" s="13">
        <v>0</v>
      </c>
      <c r="I42" s="13">
        <v>0</v>
      </c>
      <c r="J42" s="14">
        <v>2</v>
      </c>
      <c r="W42" s="18"/>
      <c r="X42" s="18"/>
      <c r="Y42" s="13"/>
      <c r="Z42" s="13"/>
      <c r="AA42" s="18"/>
    </row>
    <row r="43" spans="1:27">
      <c r="B43" s="3">
        <v>4</v>
      </c>
      <c r="C43" s="12">
        <v>1</v>
      </c>
      <c r="D43" s="13">
        <v>3</v>
      </c>
      <c r="E43" s="13">
        <v>13</v>
      </c>
      <c r="F43" s="14">
        <v>20</v>
      </c>
      <c r="G43" s="12">
        <v>0</v>
      </c>
      <c r="H43" s="13">
        <v>1</v>
      </c>
      <c r="I43" s="13">
        <v>4</v>
      </c>
      <c r="J43" s="14">
        <v>1</v>
      </c>
      <c r="N43" s="36" t="s">
        <v>6</v>
      </c>
      <c r="O43" s="37"/>
      <c r="P43" s="37"/>
      <c r="Q43" s="38"/>
      <c r="R43" s="36" t="s">
        <v>7</v>
      </c>
      <c r="S43" s="37"/>
      <c r="T43" s="37"/>
      <c r="U43" s="38"/>
      <c r="W43" s="18"/>
      <c r="X43" s="18"/>
      <c r="Y43" s="13"/>
      <c r="Z43" s="13"/>
      <c r="AA43" s="18"/>
    </row>
    <row r="44" spans="1:27">
      <c r="B44" s="3">
        <v>5</v>
      </c>
      <c r="C44" s="12">
        <v>1</v>
      </c>
      <c r="D44" s="13">
        <v>3</v>
      </c>
      <c r="E44" s="13">
        <v>12</v>
      </c>
      <c r="F44" s="14">
        <v>21</v>
      </c>
      <c r="G44" s="12">
        <v>1</v>
      </c>
      <c r="H44" s="13">
        <v>0</v>
      </c>
      <c r="I44" s="13">
        <v>0</v>
      </c>
      <c r="J44" s="14">
        <v>4</v>
      </c>
      <c r="N44" s="6" t="s">
        <v>2</v>
      </c>
      <c r="O44" s="7" t="s">
        <v>3</v>
      </c>
      <c r="P44" s="7" t="s">
        <v>4</v>
      </c>
      <c r="Q44" s="8" t="s">
        <v>5</v>
      </c>
      <c r="R44" s="6" t="s">
        <v>2</v>
      </c>
      <c r="S44" s="7" t="s">
        <v>3</v>
      </c>
      <c r="T44" s="7" t="s">
        <v>4</v>
      </c>
      <c r="U44" s="8" t="s">
        <v>5</v>
      </c>
      <c r="W44" s="18"/>
      <c r="X44" s="18"/>
      <c r="Y44" s="13"/>
      <c r="Z44" s="13"/>
      <c r="AA44" s="18"/>
    </row>
    <row r="45" spans="1:27">
      <c r="B45" s="3">
        <v>6</v>
      </c>
      <c r="C45" s="12">
        <v>0</v>
      </c>
      <c r="D45" s="13">
        <v>19</v>
      </c>
      <c r="E45" s="13">
        <v>17</v>
      </c>
      <c r="F45" s="14">
        <v>16</v>
      </c>
      <c r="G45" s="12">
        <v>0</v>
      </c>
      <c r="H45" s="13">
        <v>4</v>
      </c>
      <c r="I45" s="13">
        <v>2</v>
      </c>
      <c r="J45" s="14">
        <v>2</v>
      </c>
      <c r="M45" s="5">
        <v>0</v>
      </c>
      <c r="N45" s="9">
        <f t="shared" ref="N45:U52" si="24">SUM(N3,N17,N31)</f>
        <v>139</v>
      </c>
      <c r="O45" s="10">
        <f t="shared" si="24"/>
        <v>37</v>
      </c>
      <c r="P45" s="10">
        <f t="shared" si="24"/>
        <v>78</v>
      </c>
      <c r="Q45" s="11">
        <f t="shared" si="24"/>
        <v>289</v>
      </c>
      <c r="R45" s="9">
        <f t="shared" si="24"/>
        <v>54</v>
      </c>
      <c r="S45" s="10">
        <f t="shared" si="24"/>
        <v>16</v>
      </c>
      <c r="T45" s="10">
        <f t="shared" si="24"/>
        <v>10</v>
      </c>
      <c r="U45" s="11">
        <f t="shared" si="24"/>
        <v>54</v>
      </c>
      <c r="W45" s="18"/>
      <c r="X45" s="18"/>
      <c r="Y45" s="13"/>
      <c r="Z45" s="13"/>
      <c r="AA45" s="18"/>
    </row>
    <row r="46" spans="1:27">
      <c r="B46" s="4">
        <v>7</v>
      </c>
      <c r="C46" s="15">
        <v>2</v>
      </c>
      <c r="D46" s="16">
        <v>30</v>
      </c>
      <c r="E46" s="16">
        <v>23</v>
      </c>
      <c r="F46" s="17">
        <v>19</v>
      </c>
      <c r="G46" s="15">
        <v>0</v>
      </c>
      <c r="H46" s="16">
        <v>8</v>
      </c>
      <c r="I46" s="16">
        <v>4</v>
      </c>
      <c r="J46" s="17">
        <v>3</v>
      </c>
      <c r="M46" s="3">
        <v>1</v>
      </c>
      <c r="N46" s="12">
        <f t="shared" si="24"/>
        <v>51</v>
      </c>
      <c r="O46" s="13">
        <f t="shared" si="24"/>
        <v>27</v>
      </c>
      <c r="P46" s="13">
        <f t="shared" si="24"/>
        <v>66</v>
      </c>
      <c r="Q46" s="14">
        <f t="shared" si="24"/>
        <v>181</v>
      </c>
      <c r="R46" s="12">
        <f t="shared" si="24"/>
        <v>16</v>
      </c>
      <c r="S46" s="13">
        <f t="shared" si="24"/>
        <v>11</v>
      </c>
      <c r="T46" s="13">
        <f t="shared" si="24"/>
        <v>7</v>
      </c>
      <c r="U46" s="14">
        <f t="shared" si="24"/>
        <v>32</v>
      </c>
      <c r="W46" s="18"/>
      <c r="X46" s="18"/>
      <c r="Y46" s="13"/>
      <c r="Z46" s="13"/>
      <c r="AA46" s="18"/>
    </row>
    <row r="47" spans="1:27">
      <c r="M47" s="3">
        <v>2</v>
      </c>
      <c r="N47" s="12">
        <f t="shared" si="24"/>
        <v>15</v>
      </c>
      <c r="O47" s="13">
        <f t="shared" si="24"/>
        <v>12</v>
      </c>
      <c r="P47" s="13">
        <f t="shared" si="24"/>
        <v>71</v>
      </c>
      <c r="Q47" s="14">
        <f t="shared" si="24"/>
        <v>171</v>
      </c>
      <c r="R47" s="12">
        <f t="shared" si="24"/>
        <v>5</v>
      </c>
      <c r="S47" s="13">
        <f t="shared" si="24"/>
        <v>6</v>
      </c>
      <c r="T47" s="13">
        <f t="shared" si="24"/>
        <v>7</v>
      </c>
      <c r="U47" s="14">
        <f t="shared" si="24"/>
        <v>25</v>
      </c>
      <c r="W47" s="18"/>
      <c r="X47" s="18"/>
      <c r="Y47" s="18"/>
      <c r="Z47" s="18"/>
      <c r="AA47" s="18"/>
    </row>
    <row r="48" spans="1:27">
      <c r="M48" s="3">
        <v>3</v>
      </c>
      <c r="N48" s="12">
        <f t="shared" si="24"/>
        <v>4</v>
      </c>
      <c r="O48" s="13">
        <f t="shared" si="24"/>
        <v>9</v>
      </c>
      <c r="P48" s="13">
        <f t="shared" si="24"/>
        <v>73</v>
      </c>
      <c r="Q48" s="14">
        <f t="shared" si="24"/>
        <v>133</v>
      </c>
      <c r="R48" s="12">
        <f t="shared" si="24"/>
        <v>1</v>
      </c>
      <c r="S48" s="13">
        <f t="shared" si="24"/>
        <v>3</v>
      </c>
      <c r="T48" s="13">
        <f t="shared" si="24"/>
        <v>11</v>
      </c>
      <c r="U48" s="14">
        <f t="shared" si="24"/>
        <v>23</v>
      </c>
      <c r="W48" s="18"/>
      <c r="X48" s="18"/>
      <c r="Y48" s="18"/>
      <c r="Z48" s="18"/>
      <c r="AA48" s="18"/>
    </row>
    <row r="49" spans="1:27">
      <c r="C49" s="79" t="s">
        <v>6</v>
      </c>
      <c r="D49" s="80"/>
      <c r="E49" s="80"/>
      <c r="F49" s="81"/>
      <c r="G49" s="79" t="s">
        <v>7</v>
      </c>
      <c r="H49" s="80"/>
      <c r="I49" s="80"/>
      <c r="J49" s="81"/>
      <c r="M49" s="3">
        <v>4</v>
      </c>
      <c r="N49" s="12">
        <f t="shared" si="24"/>
        <v>13</v>
      </c>
      <c r="O49" s="13">
        <f t="shared" si="24"/>
        <v>9</v>
      </c>
      <c r="P49" s="13">
        <f t="shared" si="24"/>
        <v>74</v>
      </c>
      <c r="Q49" s="14">
        <f t="shared" si="24"/>
        <v>134</v>
      </c>
      <c r="R49" s="12">
        <f t="shared" si="24"/>
        <v>8</v>
      </c>
      <c r="S49" s="13">
        <f t="shared" si="24"/>
        <v>3</v>
      </c>
      <c r="T49" s="13">
        <f t="shared" si="24"/>
        <v>13</v>
      </c>
      <c r="U49" s="14">
        <f t="shared" si="24"/>
        <v>19</v>
      </c>
      <c r="W49" s="18"/>
      <c r="X49" s="18"/>
      <c r="Y49" s="18"/>
      <c r="Z49" s="18"/>
      <c r="AA49" s="18"/>
    </row>
    <row r="50" spans="1:27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M50" s="3">
        <v>5</v>
      </c>
      <c r="N50" s="12">
        <f t="shared" si="24"/>
        <v>8</v>
      </c>
      <c r="O50" s="13">
        <f t="shared" si="24"/>
        <v>13</v>
      </c>
      <c r="P50" s="13">
        <f t="shared" si="24"/>
        <v>66</v>
      </c>
      <c r="Q50" s="14">
        <f t="shared" si="24"/>
        <v>102</v>
      </c>
      <c r="R50" s="12">
        <f t="shared" si="24"/>
        <v>5</v>
      </c>
      <c r="S50" s="13">
        <f t="shared" si="24"/>
        <v>6</v>
      </c>
      <c r="T50" s="13">
        <f t="shared" si="24"/>
        <v>19</v>
      </c>
      <c r="U50" s="14">
        <f t="shared" si="24"/>
        <v>11</v>
      </c>
      <c r="W50" s="18"/>
      <c r="X50" s="18"/>
      <c r="Y50" s="18"/>
      <c r="Z50" s="18"/>
      <c r="AA50" s="18"/>
    </row>
    <row r="51" spans="1:27">
      <c r="A51" t="s">
        <v>70</v>
      </c>
      <c r="B51" s="5">
        <v>0</v>
      </c>
      <c r="C51" s="9">
        <v>6</v>
      </c>
      <c r="D51" s="10">
        <v>0</v>
      </c>
      <c r="E51" s="10">
        <v>2</v>
      </c>
      <c r="F51" s="11">
        <v>5</v>
      </c>
      <c r="G51" s="9">
        <v>3</v>
      </c>
      <c r="H51" s="10">
        <v>0</v>
      </c>
      <c r="I51" s="10">
        <v>0</v>
      </c>
      <c r="J51" s="11">
        <v>0</v>
      </c>
      <c r="M51" s="3">
        <v>6</v>
      </c>
      <c r="N51" s="12">
        <f t="shared" si="24"/>
        <v>15</v>
      </c>
      <c r="O51" s="13">
        <f t="shared" si="24"/>
        <v>124</v>
      </c>
      <c r="P51" s="13">
        <f t="shared" si="24"/>
        <v>101</v>
      </c>
      <c r="Q51" s="14">
        <f t="shared" si="24"/>
        <v>79</v>
      </c>
      <c r="R51" s="12">
        <f t="shared" si="24"/>
        <v>9</v>
      </c>
      <c r="S51" s="13">
        <f t="shared" si="24"/>
        <v>64</v>
      </c>
      <c r="T51" s="13">
        <f t="shared" si="24"/>
        <v>22</v>
      </c>
      <c r="U51" s="14">
        <f t="shared" si="24"/>
        <v>9</v>
      </c>
      <c r="W51" s="18"/>
      <c r="X51" s="18"/>
      <c r="Y51" s="18"/>
      <c r="Z51" s="18"/>
      <c r="AA51" s="18"/>
    </row>
    <row r="52" spans="1:27">
      <c r="B52" s="3">
        <v>1</v>
      </c>
      <c r="C52" s="12">
        <v>0</v>
      </c>
      <c r="D52" s="13">
        <v>1</v>
      </c>
      <c r="E52" s="13">
        <v>3</v>
      </c>
      <c r="F52" s="14">
        <v>4</v>
      </c>
      <c r="G52" s="12">
        <v>0</v>
      </c>
      <c r="H52" s="13">
        <v>0</v>
      </c>
      <c r="I52" s="13">
        <v>0</v>
      </c>
      <c r="J52" s="14">
        <v>0</v>
      </c>
      <c r="M52" s="4">
        <v>7</v>
      </c>
      <c r="N52" s="12">
        <f t="shared" si="24"/>
        <v>16</v>
      </c>
      <c r="O52" s="13">
        <f t="shared" si="24"/>
        <v>289</v>
      </c>
      <c r="P52" s="13">
        <f t="shared" si="24"/>
        <v>139</v>
      </c>
      <c r="Q52" s="14">
        <f t="shared" si="24"/>
        <v>98</v>
      </c>
      <c r="R52" s="12">
        <f t="shared" si="24"/>
        <v>8</v>
      </c>
      <c r="S52" s="13">
        <f t="shared" si="24"/>
        <v>94</v>
      </c>
      <c r="T52" s="13">
        <f t="shared" si="24"/>
        <v>38</v>
      </c>
      <c r="U52" s="14">
        <f t="shared" si="24"/>
        <v>13</v>
      </c>
      <c r="W52" s="18"/>
      <c r="X52" s="18"/>
      <c r="Y52" s="18"/>
      <c r="Z52" s="18"/>
      <c r="AA52" s="18"/>
    </row>
    <row r="53" spans="1:27">
      <c r="B53" s="3">
        <v>2</v>
      </c>
      <c r="C53" s="12">
        <v>1</v>
      </c>
      <c r="D53" s="13">
        <v>1</v>
      </c>
      <c r="E53" s="13">
        <v>2</v>
      </c>
      <c r="F53" s="14">
        <v>2</v>
      </c>
      <c r="G53" s="12">
        <v>0</v>
      </c>
      <c r="H53" s="13">
        <v>1</v>
      </c>
      <c r="I53" s="13">
        <v>1</v>
      </c>
      <c r="J53" s="14">
        <v>0</v>
      </c>
      <c r="M53" s="46" t="s">
        <v>74</v>
      </c>
      <c r="N53" s="43">
        <f>SUM(N45:N52)</f>
        <v>261</v>
      </c>
      <c r="O53" s="44">
        <f t="shared" ref="O53:U53" si="25">SUM(O45:O52)</f>
        <v>520</v>
      </c>
      <c r="P53" s="44">
        <f t="shared" si="25"/>
        <v>668</v>
      </c>
      <c r="Q53" s="44">
        <f t="shared" si="25"/>
        <v>1187</v>
      </c>
      <c r="R53" s="43">
        <f t="shared" si="25"/>
        <v>106</v>
      </c>
      <c r="S53" s="44">
        <f t="shared" si="25"/>
        <v>203</v>
      </c>
      <c r="T53" s="44">
        <f t="shared" si="25"/>
        <v>127</v>
      </c>
      <c r="U53" s="45">
        <f t="shared" si="25"/>
        <v>186</v>
      </c>
      <c r="W53" s="18"/>
      <c r="X53" s="18"/>
      <c r="Y53" s="18"/>
      <c r="Z53" s="18"/>
      <c r="AA53" s="18"/>
    </row>
    <row r="54" spans="1:27">
      <c r="B54" s="3">
        <v>3</v>
      </c>
      <c r="C54" s="12">
        <v>0</v>
      </c>
      <c r="D54" s="13">
        <v>0</v>
      </c>
      <c r="E54" s="13">
        <v>2</v>
      </c>
      <c r="F54" s="14">
        <v>6</v>
      </c>
      <c r="G54" s="12">
        <v>0</v>
      </c>
      <c r="H54" s="13">
        <v>0</v>
      </c>
      <c r="I54" s="13">
        <v>0</v>
      </c>
      <c r="J54" s="14">
        <v>1</v>
      </c>
      <c r="N54" s="41">
        <f>N53+O53</f>
        <v>781</v>
      </c>
      <c r="P54" s="42">
        <f>P53+Q53</f>
        <v>1855</v>
      </c>
      <c r="R54" s="41">
        <f>R53+S53</f>
        <v>309</v>
      </c>
      <c r="T54" s="42">
        <f>T53+U53</f>
        <v>313</v>
      </c>
      <c r="W54" s="18"/>
      <c r="X54" s="18"/>
      <c r="Y54" s="18"/>
      <c r="Z54" s="18"/>
      <c r="AA54" s="18"/>
    </row>
    <row r="55" spans="1:27">
      <c r="B55" s="3">
        <v>4</v>
      </c>
      <c r="C55" s="12">
        <v>0</v>
      </c>
      <c r="D55" s="13">
        <v>0</v>
      </c>
      <c r="E55" s="13">
        <v>0</v>
      </c>
      <c r="F55" s="14">
        <v>4</v>
      </c>
      <c r="G55" s="12">
        <v>0</v>
      </c>
      <c r="H55" s="13">
        <v>0</v>
      </c>
      <c r="I55" s="13">
        <v>0</v>
      </c>
      <c r="J55" s="14">
        <v>0</v>
      </c>
      <c r="W55" s="18"/>
      <c r="X55" s="18"/>
      <c r="Y55" s="18"/>
      <c r="Z55" s="18"/>
      <c r="AA55" s="18"/>
    </row>
    <row r="56" spans="1:27">
      <c r="B56" s="3">
        <v>5</v>
      </c>
      <c r="C56" s="12">
        <v>0</v>
      </c>
      <c r="D56" s="13">
        <v>0</v>
      </c>
      <c r="E56" s="13">
        <v>0</v>
      </c>
      <c r="F56" s="14">
        <v>1</v>
      </c>
      <c r="G56" s="12">
        <v>0</v>
      </c>
      <c r="H56" s="13">
        <v>0</v>
      </c>
      <c r="I56" s="13">
        <v>0</v>
      </c>
      <c r="J56" s="14">
        <v>0</v>
      </c>
      <c r="W56" s="18"/>
      <c r="X56" s="18"/>
      <c r="Y56" s="18"/>
      <c r="Z56" s="18"/>
      <c r="AA56" s="18"/>
    </row>
    <row r="57" spans="1:27">
      <c r="B57" s="3">
        <v>6</v>
      </c>
      <c r="C57" s="12">
        <v>0</v>
      </c>
      <c r="D57" s="13">
        <v>8</v>
      </c>
      <c r="E57" s="13">
        <v>3</v>
      </c>
      <c r="F57" s="14">
        <v>1</v>
      </c>
      <c r="G57" s="12">
        <v>0</v>
      </c>
      <c r="H57" s="13">
        <v>5</v>
      </c>
      <c r="I57" s="13">
        <v>1</v>
      </c>
      <c r="J57" s="14">
        <v>1</v>
      </c>
      <c r="W57" s="18"/>
      <c r="X57" s="18"/>
      <c r="Y57" s="18"/>
      <c r="Z57" s="18"/>
      <c r="AA57" s="18"/>
    </row>
    <row r="58" spans="1:27">
      <c r="B58" s="4">
        <v>7</v>
      </c>
      <c r="C58" s="15">
        <v>1</v>
      </c>
      <c r="D58" s="16">
        <v>12</v>
      </c>
      <c r="E58" s="16">
        <v>3</v>
      </c>
      <c r="F58" s="17">
        <v>1</v>
      </c>
      <c r="G58" s="15">
        <v>1</v>
      </c>
      <c r="H58" s="16">
        <v>7</v>
      </c>
      <c r="I58" s="16">
        <v>0</v>
      </c>
      <c r="J58" s="17">
        <v>0</v>
      </c>
      <c r="W58" s="18"/>
      <c r="X58" s="18"/>
      <c r="Y58" s="18"/>
      <c r="Z58" s="18"/>
      <c r="AA58" s="18"/>
    </row>
    <row r="59" spans="1:27">
      <c r="W59" s="18"/>
      <c r="X59" s="18"/>
      <c r="Y59" s="18"/>
      <c r="Z59" s="18"/>
      <c r="AA59" s="18"/>
    </row>
    <row r="60" spans="1:27">
      <c r="W60" s="18"/>
      <c r="X60" s="18"/>
      <c r="Y60" s="18"/>
      <c r="Z60" s="18"/>
      <c r="AA60" s="18"/>
    </row>
    <row r="61" spans="1:27">
      <c r="C61" s="79" t="s">
        <v>6</v>
      </c>
      <c r="D61" s="80"/>
      <c r="E61" s="80"/>
      <c r="F61" s="81"/>
      <c r="G61" s="79" t="s">
        <v>7</v>
      </c>
      <c r="H61" s="80"/>
      <c r="I61" s="80"/>
      <c r="J61" s="81"/>
      <c r="W61" s="18"/>
      <c r="X61" s="18"/>
      <c r="Y61" s="18"/>
      <c r="Z61" s="18"/>
      <c r="AA61" s="18"/>
    </row>
    <row r="62" spans="1:27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W62" s="18"/>
      <c r="X62" s="18"/>
      <c r="Y62" s="18"/>
      <c r="Z62" s="18"/>
      <c r="AA62" s="18"/>
    </row>
    <row r="63" spans="1:27">
      <c r="A63" t="s">
        <v>70</v>
      </c>
      <c r="B63" s="5">
        <v>0</v>
      </c>
      <c r="C63" s="9">
        <v>3</v>
      </c>
      <c r="D63" s="10">
        <v>0</v>
      </c>
      <c r="E63" s="10">
        <v>1</v>
      </c>
      <c r="F63" s="11">
        <v>9</v>
      </c>
      <c r="G63" s="9">
        <v>0</v>
      </c>
      <c r="H63" s="10">
        <v>0</v>
      </c>
      <c r="I63" s="10">
        <v>0</v>
      </c>
      <c r="J63" s="11">
        <v>4</v>
      </c>
      <c r="W63" s="18"/>
      <c r="X63" s="18"/>
      <c r="Y63" s="18"/>
      <c r="Z63" s="18"/>
      <c r="AA63" s="18"/>
    </row>
    <row r="64" spans="1:27">
      <c r="B64" s="3">
        <v>1</v>
      </c>
      <c r="C64" s="12">
        <v>3</v>
      </c>
      <c r="D64" s="13">
        <v>1</v>
      </c>
      <c r="E64" s="13">
        <v>1</v>
      </c>
      <c r="F64" s="14">
        <v>3</v>
      </c>
      <c r="G64" s="12">
        <v>0</v>
      </c>
      <c r="H64" s="13">
        <v>1</v>
      </c>
      <c r="I64" s="13">
        <v>0</v>
      </c>
      <c r="J64" s="14">
        <v>0</v>
      </c>
      <c r="W64" s="18"/>
      <c r="X64" s="18"/>
      <c r="Y64" s="18"/>
      <c r="Z64" s="18"/>
      <c r="AA64" s="18"/>
    </row>
    <row r="65" spans="1:27">
      <c r="B65" s="3">
        <v>2</v>
      </c>
      <c r="C65" s="12">
        <v>1</v>
      </c>
      <c r="D65" s="13">
        <v>0</v>
      </c>
      <c r="E65" s="13">
        <v>0</v>
      </c>
      <c r="F65" s="14">
        <v>6</v>
      </c>
      <c r="G65" s="12">
        <v>0</v>
      </c>
      <c r="H65" s="13">
        <v>0</v>
      </c>
      <c r="I65" s="13">
        <v>0</v>
      </c>
      <c r="J65" s="14">
        <v>0</v>
      </c>
      <c r="W65" s="18"/>
      <c r="X65" s="18"/>
      <c r="Y65" s="18"/>
      <c r="Z65" s="18"/>
      <c r="AA65" s="18"/>
    </row>
    <row r="66" spans="1:27">
      <c r="B66" s="3">
        <v>3</v>
      </c>
      <c r="C66" s="12">
        <v>0</v>
      </c>
      <c r="D66" s="13">
        <v>0</v>
      </c>
      <c r="E66" s="13">
        <v>3</v>
      </c>
      <c r="F66" s="14">
        <v>1</v>
      </c>
      <c r="G66" s="12">
        <v>0</v>
      </c>
      <c r="H66" s="13">
        <v>0</v>
      </c>
      <c r="I66" s="13">
        <v>1</v>
      </c>
      <c r="J66" s="14">
        <v>0</v>
      </c>
      <c r="W66" s="18"/>
      <c r="X66" s="18"/>
      <c r="Y66" s="18"/>
      <c r="Z66" s="18"/>
      <c r="AA66" s="18"/>
    </row>
    <row r="67" spans="1:27">
      <c r="B67" s="3">
        <v>4</v>
      </c>
      <c r="C67" s="12">
        <v>1</v>
      </c>
      <c r="D67" s="13">
        <v>0</v>
      </c>
      <c r="E67" s="13">
        <v>1</v>
      </c>
      <c r="F67" s="14">
        <v>5</v>
      </c>
      <c r="G67" s="12">
        <v>1</v>
      </c>
      <c r="H67" s="13">
        <v>0</v>
      </c>
      <c r="I67" s="13">
        <v>1</v>
      </c>
      <c r="J67" s="14">
        <v>1</v>
      </c>
      <c r="W67" s="18"/>
      <c r="X67" s="18"/>
      <c r="Y67" s="18"/>
      <c r="Z67" s="18"/>
      <c r="AA67" s="18"/>
    </row>
    <row r="68" spans="1:27">
      <c r="B68" s="3">
        <v>5</v>
      </c>
      <c r="C68" s="12">
        <v>0</v>
      </c>
      <c r="D68" s="13">
        <v>0</v>
      </c>
      <c r="E68" s="13">
        <v>0</v>
      </c>
      <c r="F68" s="14">
        <v>4</v>
      </c>
      <c r="G68" s="12">
        <v>0</v>
      </c>
      <c r="H68" s="13">
        <v>0</v>
      </c>
      <c r="I68" s="13">
        <v>0</v>
      </c>
      <c r="J68" s="14">
        <v>1</v>
      </c>
      <c r="W68" s="18"/>
      <c r="X68" s="18"/>
      <c r="Y68" s="18"/>
      <c r="Z68" s="18"/>
      <c r="AA68" s="18"/>
    </row>
    <row r="69" spans="1:27">
      <c r="B69" s="3">
        <v>6</v>
      </c>
      <c r="C69" s="12">
        <v>0</v>
      </c>
      <c r="D69" s="13">
        <v>2</v>
      </c>
      <c r="E69" s="13">
        <v>3</v>
      </c>
      <c r="F69" s="14">
        <v>2</v>
      </c>
      <c r="G69" s="12">
        <v>0</v>
      </c>
      <c r="H69" s="13">
        <v>2</v>
      </c>
      <c r="I69" s="13">
        <v>1</v>
      </c>
      <c r="J69" s="14">
        <v>0</v>
      </c>
      <c r="W69" s="18"/>
      <c r="X69" s="18"/>
      <c r="Y69" s="18"/>
      <c r="Z69" s="18"/>
      <c r="AA69" s="18"/>
    </row>
    <row r="70" spans="1:27">
      <c r="B70" s="4">
        <v>7</v>
      </c>
      <c r="C70" s="15">
        <v>0</v>
      </c>
      <c r="D70" s="16">
        <v>9</v>
      </c>
      <c r="E70" s="16">
        <v>3</v>
      </c>
      <c r="F70" s="17">
        <v>0</v>
      </c>
      <c r="G70" s="15">
        <v>0</v>
      </c>
      <c r="H70" s="16">
        <v>2</v>
      </c>
      <c r="I70" s="16">
        <v>0</v>
      </c>
      <c r="J70" s="17">
        <v>0</v>
      </c>
      <c r="W70" s="18"/>
      <c r="X70" s="18"/>
      <c r="Y70" s="18"/>
      <c r="Z70" s="18"/>
      <c r="AA70" s="18"/>
    </row>
    <row r="71" spans="1:27">
      <c r="W71" s="18"/>
      <c r="X71" s="18"/>
      <c r="Y71" s="18"/>
      <c r="Z71" s="18"/>
      <c r="AA71" s="18"/>
    </row>
    <row r="72" spans="1:27">
      <c r="W72" s="18"/>
      <c r="X72" s="18"/>
      <c r="Y72" s="18"/>
      <c r="Z72" s="18"/>
      <c r="AA72" s="18"/>
    </row>
    <row r="73" spans="1:27">
      <c r="C73" s="79" t="s">
        <v>6</v>
      </c>
      <c r="D73" s="80"/>
      <c r="E73" s="80"/>
      <c r="F73" s="81"/>
      <c r="G73" s="79" t="s">
        <v>7</v>
      </c>
      <c r="H73" s="80"/>
      <c r="I73" s="80"/>
      <c r="J73" s="81"/>
      <c r="W73" s="18"/>
      <c r="X73" s="18"/>
      <c r="Y73" s="18"/>
      <c r="Z73" s="18"/>
      <c r="AA73" s="18"/>
    </row>
    <row r="74" spans="1:27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W74" s="18"/>
      <c r="X74" s="18"/>
      <c r="Y74" s="18"/>
      <c r="Z74" s="18"/>
      <c r="AA74" s="18"/>
    </row>
    <row r="75" spans="1:27">
      <c r="A75" t="s">
        <v>70</v>
      </c>
      <c r="B75" s="5">
        <v>0</v>
      </c>
      <c r="C75" s="9">
        <v>7</v>
      </c>
      <c r="D75" s="10">
        <v>4</v>
      </c>
      <c r="E75" s="10">
        <v>10</v>
      </c>
      <c r="F75" s="11">
        <v>33</v>
      </c>
      <c r="G75" s="9">
        <v>1</v>
      </c>
      <c r="H75" s="10">
        <v>0</v>
      </c>
      <c r="I75" s="10">
        <v>2</v>
      </c>
      <c r="J75" s="11">
        <v>7</v>
      </c>
      <c r="W75" s="18"/>
      <c r="X75" s="18"/>
      <c r="Y75" s="18"/>
      <c r="Z75" s="18"/>
      <c r="AA75" s="18"/>
    </row>
    <row r="76" spans="1:27">
      <c r="B76" s="3">
        <v>1</v>
      </c>
      <c r="C76" s="12">
        <v>0</v>
      </c>
      <c r="D76" s="13">
        <v>2</v>
      </c>
      <c r="E76" s="13">
        <v>12</v>
      </c>
      <c r="F76" s="14">
        <v>28</v>
      </c>
      <c r="G76" s="12">
        <v>0</v>
      </c>
      <c r="H76" s="13">
        <v>2</v>
      </c>
      <c r="I76" s="13">
        <v>1</v>
      </c>
      <c r="J76" s="14">
        <v>6</v>
      </c>
      <c r="W76" s="18"/>
      <c r="X76" s="18"/>
      <c r="Y76" s="18"/>
      <c r="Z76" s="18"/>
      <c r="AA76" s="18"/>
    </row>
    <row r="77" spans="1:27">
      <c r="B77" s="3">
        <v>2</v>
      </c>
      <c r="C77" s="12">
        <v>0</v>
      </c>
      <c r="D77" s="13">
        <v>2</v>
      </c>
      <c r="E77" s="13">
        <v>10</v>
      </c>
      <c r="F77" s="14">
        <v>33</v>
      </c>
      <c r="G77" s="12">
        <v>0</v>
      </c>
      <c r="H77" s="13">
        <v>1</v>
      </c>
      <c r="I77" s="13">
        <v>0</v>
      </c>
      <c r="J77" s="14">
        <v>3</v>
      </c>
      <c r="W77" s="18"/>
      <c r="X77" s="18"/>
      <c r="Y77" s="18"/>
      <c r="Z77" s="18"/>
      <c r="AA77" s="18"/>
    </row>
    <row r="78" spans="1:27">
      <c r="B78" s="3">
        <v>3</v>
      </c>
      <c r="C78" s="12">
        <v>0</v>
      </c>
      <c r="D78" s="13">
        <v>0</v>
      </c>
      <c r="E78" s="13">
        <v>7</v>
      </c>
      <c r="F78" s="14">
        <v>22</v>
      </c>
      <c r="G78" s="12">
        <v>0</v>
      </c>
      <c r="H78" s="13">
        <v>0</v>
      </c>
      <c r="I78" s="13">
        <v>0</v>
      </c>
      <c r="J78" s="14">
        <v>3</v>
      </c>
      <c r="W78" s="18"/>
      <c r="X78" s="18"/>
      <c r="Y78" s="18"/>
      <c r="Z78" s="18"/>
      <c r="AA78" s="18"/>
    </row>
    <row r="79" spans="1:27">
      <c r="B79" s="3">
        <v>4</v>
      </c>
      <c r="C79" s="12">
        <v>1</v>
      </c>
      <c r="D79" s="13">
        <v>0</v>
      </c>
      <c r="E79" s="13">
        <v>9</v>
      </c>
      <c r="F79" s="14">
        <v>26</v>
      </c>
      <c r="G79" s="12">
        <v>1</v>
      </c>
      <c r="H79" s="13">
        <v>0</v>
      </c>
      <c r="I79" s="13">
        <v>0</v>
      </c>
      <c r="J79" s="14">
        <v>1</v>
      </c>
      <c r="W79" s="18"/>
      <c r="X79" s="18"/>
      <c r="Y79" s="18"/>
      <c r="Z79" s="18"/>
      <c r="AA79" s="18"/>
    </row>
    <row r="80" spans="1:27">
      <c r="B80" s="3">
        <v>5</v>
      </c>
      <c r="C80" s="12">
        <v>0</v>
      </c>
      <c r="D80" s="13">
        <v>0</v>
      </c>
      <c r="E80" s="13">
        <v>8</v>
      </c>
      <c r="F80" s="14">
        <v>21</v>
      </c>
      <c r="G80" s="12">
        <v>0</v>
      </c>
      <c r="H80" s="13">
        <v>0</v>
      </c>
      <c r="I80" s="13">
        <v>2</v>
      </c>
      <c r="J80" s="14">
        <v>2</v>
      </c>
      <c r="W80" s="18"/>
      <c r="X80" s="18"/>
      <c r="Y80" s="18"/>
      <c r="Z80" s="18"/>
      <c r="AA80" s="18"/>
    </row>
    <row r="81" spans="1:27">
      <c r="B81" s="3">
        <v>6</v>
      </c>
      <c r="C81" s="12">
        <v>0</v>
      </c>
      <c r="D81" s="13">
        <v>9</v>
      </c>
      <c r="E81" s="13">
        <v>9</v>
      </c>
      <c r="F81" s="14">
        <v>10</v>
      </c>
      <c r="G81" s="12">
        <v>0</v>
      </c>
      <c r="H81" s="13">
        <v>6</v>
      </c>
      <c r="I81" s="13">
        <v>1</v>
      </c>
      <c r="J81" s="14">
        <v>1</v>
      </c>
      <c r="W81" s="18"/>
      <c r="X81" s="18"/>
      <c r="Y81" s="18"/>
      <c r="Z81" s="18"/>
      <c r="AA81" s="18"/>
    </row>
    <row r="82" spans="1:27">
      <c r="B82" s="4">
        <v>7</v>
      </c>
      <c r="C82" s="15">
        <v>1</v>
      </c>
      <c r="D82" s="16">
        <v>13</v>
      </c>
      <c r="E82" s="16">
        <v>19</v>
      </c>
      <c r="F82" s="17">
        <v>11</v>
      </c>
      <c r="G82" s="15">
        <v>1</v>
      </c>
      <c r="H82" s="16">
        <v>6</v>
      </c>
      <c r="I82" s="16">
        <v>6</v>
      </c>
      <c r="J82" s="17">
        <v>0</v>
      </c>
      <c r="W82" s="18"/>
      <c r="X82" s="18"/>
      <c r="Y82" s="18"/>
      <c r="Z82" s="18"/>
      <c r="AA82" s="18"/>
    </row>
    <row r="83" spans="1:27">
      <c r="W83" s="18"/>
      <c r="X83" s="18"/>
      <c r="Y83" s="18"/>
      <c r="Z83" s="18"/>
      <c r="AA83" s="18"/>
    </row>
    <row r="84" spans="1:27">
      <c r="W84" s="18"/>
      <c r="X84" s="18"/>
      <c r="Y84" s="18"/>
      <c r="Z84" s="18"/>
      <c r="AA84" s="18"/>
    </row>
    <row r="85" spans="1:27">
      <c r="C85" s="79" t="s">
        <v>6</v>
      </c>
      <c r="D85" s="80"/>
      <c r="E85" s="80"/>
      <c r="F85" s="81"/>
      <c r="G85" s="79" t="s">
        <v>7</v>
      </c>
      <c r="H85" s="80"/>
      <c r="I85" s="80"/>
      <c r="J85" s="81"/>
      <c r="W85" s="18"/>
      <c r="X85" s="18"/>
      <c r="Y85" s="18"/>
      <c r="Z85" s="18"/>
      <c r="AA85" s="18"/>
    </row>
    <row r="86" spans="1:27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  <c r="W86" s="18"/>
      <c r="X86" s="18"/>
      <c r="Y86" s="18"/>
      <c r="Z86" s="18"/>
      <c r="AA86" s="18"/>
    </row>
    <row r="87" spans="1:27">
      <c r="A87" t="s">
        <v>70</v>
      </c>
      <c r="B87" s="5">
        <v>0</v>
      </c>
      <c r="C87" s="9">
        <v>5</v>
      </c>
      <c r="D87" s="10">
        <v>0</v>
      </c>
      <c r="E87" s="10">
        <v>0</v>
      </c>
      <c r="F87" s="11">
        <v>2</v>
      </c>
      <c r="G87" s="9">
        <v>1</v>
      </c>
      <c r="H87" s="10">
        <v>0</v>
      </c>
      <c r="I87" s="10">
        <v>0</v>
      </c>
      <c r="J87" s="11">
        <v>0</v>
      </c>
    </row>
    <row r="88" spans="1:27">
      <c r="B88" s="3">
        <v>1</v>
      </c>
      <c r="C88" s="12">
        <v>1</v>
      </c>
      <c r="D88" s="13">
        <v>0</v>
      </c>
      <c r="E88" s="13">
        <v>3</v>
      </c>
      <c r="F88" s="14">
        <v>2</v>
      </c>
      <c r="G88" s="12">
        <v>0</v>
      </c>
      <c r="H88" s="13">
        <v>0</v>
      </c>
      <c r="I88" s="13">
        <v>0</v>
      </c>
      <c r="J88" s="14">
        <v>1</v>
      </c>
    </row>
    <row r="89" spans="1:27">
      <c r="B89" s="3">
        <v>2</v>
      </c>
      <c r="C89" s="12">
        <v>0</v>
      </c>
      <c r="D89" s="13">
        <v>0</v>
      </c>
      <c r="E89" s="13">
        <v>0</v>
      </c>
      <c r="F89" s="14">
        <v>1</v>
      </c>
      <c r="G89" s="12">
        <v>0</v>
      </c>
      <c r="H89" s="13">
        <v>0</v>
      </c>
      <c r="I89" s="13">
        <v>0</v>
      </c>
      <c r="J89" s="14">
        <v>0</v>
      </c>
    </row>
    <row r="90" spans="1:27">
      <c r="B90" s="3">
        <v>3</v>
      </c>
      <c r="C90" s="12">
        <v>1</v>
      </c>
      <c r="D90" s="13">
        <v>0</v>
      </c>
      <c r="E90" s="13">
        <v>3</v>
      </c>
      <c r="F90" s="14">
        <v>5</v>
      </c>
      <c r="G90" s="12">
        <v>0</v>
      </c>
      <c r="H90" s="13">
        <v>0</v>
      </c>
      <c r="I90" s="13">
        <v>0</v>
      </c>
      <c r="J90" s="14">
        <v>1</v>
      </c>
    </row>
    <row r="91" spans="1:27">
      <c r="B91" s="3">
        <v>4</v>
      </c>
      <c r="C91" s="12">
        <v>0</v>
      </c>
      <c r="D91" s="13">
        <v>0</v>
      </c>
      <c r="E91" s="13">
        <v>1</v>
      </c>
      <c r="F91" s="14">
        <v>2</v>
      </c>
      <c r="G91" s="12">
        <v>0</v>
      </c>
      <c r="H91" s="13">
        <v>0</v>
      </c>
      <c r="I91" s="13">
        <v>0</v>
      </c>
      <c r="J91" s="14">
        <v>0</v>
      </c>
    </row>
    <row r="92" spans="1:27">
      <c r="B92" s="3">
        <v>5</v>
      </c>
      <c r="C92" s="12">
        <v>1</v>
      </c>
      <c r="D92" s="13">
        <v>1</v>
      </c>
      <c r="E92" s="13">
        <v>1</v>
      </c>
      <c r="F92" s="14">
        <v>2</v>
      </c>
      <c r="G92" s="12">
        <v>1</v>
      </c>
      <c r="H92" s="13">
        <v>1</v>
      </c>
      <c r="I92" s="13">
        <v>0</v>
      </c>
      <c r="J92" s="14">
        <v>0</v>
      </c>
    </row>
    <row r="93" spans="1:27">
      <c r="B93" s="3">
        <v>6</v>
      </c>
      <c r="C93" s="12">
        <v>1</v>
      </c>
      <c r="D93" s="13">
        <v>5</v>
      </c>
      <c r="E93" s="13">
        <v>1</v>
      </c>
      <c r="F93" s="14">
        <v>3</v>
      </c>
      <c r="G93" s="12">
        <v>1</v>
      </c>
      <c r="H93" s="13">
        <v>3</v>
      </c>
      <c r="I93" s="13">
        <v>0</v>
      </c>
      <c r="J93" s="14">
        <v>0</v>
      </c>
    </row>
    <row r="94" spans="1:27">
      <c r="B94" s="4">
        <v>7</v>
      </c>
      <c r="C94" s="15">
        <v>0</v>
      </c>
      <c r="D94" s="16">
        <v>11</v>
      </c>
      <c r="E94" s="16">
        <v>3</v>
      </c>
      <c r="F94" s="17">
        <v>0</v>
      </c>
      <c r="G94" s="15">
        <v>0</v>
      </c>
      <c r="H94" s="16">
        <v>1</v>
      </c>
      <c r="I94" s="16">
        <v>3</v>
      </c>
      <c r="J94" s="17">
        <v>0</v>
      </c>
    </row>
    <row r="97" spans="1:10">
      <c r="C97" s="79" t="s">
        <v>6</v>
      </c>
      <c r="D97" s="80"/>
      <c r="E97" s="80"/>
      <c r="F97" s="81"/>
      <c r="G97" s="79" t="s">
        <v>7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70</v>
      </c>
      <c r="B99" s="5">
        <v>0</v>
      </c>
      <c r="C99" s="9">
        <v>6</v>
      </c>
      <c r="D99" s="10">
        <v>0</v>
      </c>
      <c r="E99" s="10">
        <v>1</v>
      </c>
      <c r="F99" s="11">
        <v>3</v>
      </c>
      <c r="G99" s="9">
        <v>1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2</v>
      </c>
      <c r="D100" s="13">
        <v>0</v>
      </c>
      <c r="E100" s="13">
        <v>1</v>
      </c>
      <c r="F100" s="14">
        <v>2</v>
      </c>
      <c r="G100" s="12">
        <v>1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1</v>
      </c>
      <c r="D101" s="13">
        <v>1</v>
      </c>
      <c r="E101" s="13">
        <v>0</v>
      </c>
      <c r="F101" s="14">
        <v>2</v>
      </c>
      <c r="G101" s="12">
        <v>0</v>
      </c>
      <c r="H101" s="13">
        <v>1</v>
      </c>
      <c r="I101" s="13">
        <v>0</v>
      </c>
      <c r="J101" s="14">
        <v>0</v>
      </c>
    </row>
    <row r="102" spans="1:10">
      <c r="B102" s="3">
        <v>3</v>
      </c>
      <c r="C102" s="12">
        <v>1</v>
      </c>
      <c r="D102" s="13">
        <v>0</v>
      </c>
      <c r="E102" s="13">
        <v>1</v>
      </c>
      <c r="F102" s="14">
        <v>0</v>
      </c>
      <c r="G102" s="12">
        <v>1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1</v>
      </c>
      <c r="F103" s="14">
        <v>3</v>
      </c>
      <c r="G103" s="12">
        <v>0</v>
      </c>
      <c r="H103" s="13">
        <v>0</v>
      </c>
      <c r="I103" s="13">
        <v>0</v>
      </c>
      <c r="J103" s="14">
        <v>1</v>
      </c>
    </row>
    <row r="104" spans="1:10">
      <c r="B104" s="3">
        <v>5</v>
      </c>
      <c r="C104" s="12">
        <v>0</v>
      </c>
      <c r="D104" s="13">
        <v>1</v>
      </c>
      <c r="E104" s="13">
        <v>1</v>
      </c>
      <c r="F104" s="14">
        <v>0</v>
      </c>
      <c r="G104" s="12">
        <v>0</v>
      </c>
      <c r="H104" s="13">
        <v>0</v>
      </c>
      <c r="I104" s="13">
        <v>1</v>
      </c>
      <c r="J104" s="14">
        <v>0</v>
      </c>
    </row>
    <row r="105" spans="1:10">
      <c r="B105" s="3">
        <v>6</v>
      </c>
      <c r="C105" s="12">
        <v>0</v>
      </c>
      <c r="D105" s="13">
        <v>2</v>
      </c>
      <c r="E105" s="13">
        <v>1</v>
      </c>
      <c r="F105" s="14">
        <v>4</v>
      </c>
      <c r="G105" s="12">
        <v>0</v>
      </c>
      <c r="H105" s="13">
        <v>2</v>
      </c>
      <c r="I105" s="13">
        <v>0</v>
      </c>
      <c r="J105" s="14">
        <v>0</v>
      </c>
    </row>
    <row r="106" spans="1:10">
      <c r="B106" s="4">
        <v>7</v>
      </c>
      <c r="C106" s="15">
        <v>0</v>
      </c>
      <c r="D106" s="16">
        <v>9</v>
      </c>
      <c r="E106" s="16">
        <v>1</v>
      </c>
      <c r="F106" s="17">
        <v>0</v>
      </c>
      <c r="G106" s="15">
        <v>0</v>
      </c>
      <c r="H106" s="16">
        <v>2</v>
      </c>
      <c r="I106" s="16">
        <v>0</v>
      </c>
      <c r="J106" s="17">
        <v>0</v>
      </c>
    </row>
    <row r="109" spans="1:10">
      <c r="C109" s="79" t="s">
        <v>6</v>
      </c>
      <c r="D109" s="80"/>
      <c r="E109" s="80"/>
      <c r="F109" s="81"/>
      <c r="G109" s="79" t="s">
        <v>7</v>
      </c>
      <c r="H109" s="80"/>
      <c r="I109" s="80"/>
      <c r="J109" s="81"/>
    </row>
    <row r="110" spans="1:10">
      <c r="A110" s="1" t="s">
        <v>38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70</v>
      </c>
      <c r="B111" s="5">
        <v>0</v>
      </c>
      <c r="C111" s="9">
        <v>4</v>
      </c>
      <c r="D111" s="10">
        <v>2</v>
      </c>
      <c r="E111" s="10">
        <v>1</v>
      </c>
      <c r="F111" s="11">
        <v>4</v>
      </c>
      <c r="G111" s="9">
        <v>3</v>
      </c>
      <c r="H111" s="10">
        <v>1</v>
      </c>
      <c r="I111" s="10">
        <v>0</v>
      </c>
      <c r="J111" s="11">
        <v>2</v>
      </c>
    </row>
    <row r="112" spans="1:10">
      <c r="B112" s="3">
        <v>1</v>
      </c>
      <c r="C112" s="12">
        <v>0</v>
      </c>
      <c r="D112" s="13">
        <v>1</v>
      </c>
      <c r="E112" s="13">
        <v>0</v>
      </c>
      <c r="F112" s="14">
        <v>6</v>
      </c>
      <c r="G112" s="12">
        <v>0</v>
      </c>
      <c r="H112" s="13">
        <v>1</v>
      </c>
      <c r="I112" s="13">
        <v>0</v>
      </c>
      <c r="J112" s="14">
        <v>1</v>
      </c>
    </row>
    <row r="113" spans="1:10">
      <c r="B113" s="3">
        <v>2</v>
      </c>
      <c r="C113" s="12">
        <v>0</v>
      </c>
      <c r="D113" s="13">
        <v>0</v>
      </c>
      <c r="E113" s="13">
        <v>1</v>
      </c>
      <c r="F113" s="14">
        <v>5</v>
      </c>
      <c r="G113" s="12">
        <v>0</v>
      </c>
      <c r="H113" s="13">
        <v>0</v>
      </c>
      <c r="I113" s="13">
        <v>0</v>
      </c>
      <c r="J113" s="14">
        <v>1</v>
      </c>
    </row>
    <row r="114" spans="1:10">
      <c r="B114" s="3">
        <v>3</v>
      </c>
      <c r="C114" s="12">
        <v>0</v>
      </c>
      <c r="D114" s="13">
        <v>0</v>
      </c>
      <c r="E114" s="13">
        <v>1</v>
      </c>
      <c r="F114" s="14">
        <v>3</v>
      </c>
      <c r="G114" s="12">
        <v>0</v>
      </c>
      <c r="H114" s="13">
        <v>0</v>
      </c>
      <c r="I114" s="13">
        <v>0</v>
      </c>
      <c r="J114" s="14">
        <v>0</v>
      </c>
    </row>
    <row r="115" spans="1:10">
      <c r="B115" s="3">
        <v>4</v>
      </c>
      <c r="C115" s="12">
        <v>0</v>
      </c>
      <c r="D115" s="13">
        <v>0</v>
      </c>
      <c r="E115" s="13">
        <v>0</v>
      </c>
      <c r="F115" s="14">
        <v>1</v>
      </c>
      <c r="G115" s="12">
        <v>0</v>
      </c>
      <c r="H115" s="13">
        <v>0</v>
      </c>
      <c r="I115" s="13">
        <v>0</v>
      </c>
      <c r="J115" s="14">
        <v>0</v>
      </c>
    </row>
    <row r="116" spans="1:10">
      <c r="B116" s="3">
        <v>5</v>
      </c>
      <c r="C116" s="12">
        <v>0</v>
      </c>
      <c r="D116" s="13">
        <v>0</v>
      </c>
      <c r="E116" s="13">
        <v>3</v>
      </c>
      <c r="F116" s="14">
        <v>4</v>
      </c>
      <c r="G116" s="12">
        <v>0</v>
      </c>
      <c r="H116" s="13">
        <v>0</v>
      </c>
      <c r="I116" s="13">
        <v>2</v>
      </c>
      <c r="J116" s="14">
        <v>0</v>
      </c>
    </row>
    <row r="117" spans="1:10">
      <c r="B117" s="3">
        <v>6</v>
      </c>
      <c r="C117" s="12">
        <v>0</v>
      </c>
      <c r="D117" s="13">
        <v>3</v>
      </c>
      <c r="E117" s="13">
        <v>1</v>
      </c>
      <c r="F117" s="14">
        <v>1</v>
      </c>
      <c r="G117" s="12">
        <v>0</v>
      </c>
      <c r="H117" s="13">
        <v>2</v>
      </c>
      <c r="I117" s="13">
        <v>0</v>
      </c>
      <c r="J117" s="14">
        <v>0</v>
      </c>
    </row>
    <row r="118" spans="1:10">
      <c r="B118" s="4">
        <v>7</v>
      </c>
      <c r="C118" s="15">
        <v>0</v>
      </c>
      <c r="D118" s="16">
        <v>9</v>
      </c>
      <c r="E118" s="16">
        <v>1</v>
      </c>
      <c r="F118" s="17">
        <v>0</v>
      </c>
      <c r="G118" s="15">
        <v>0</v>
      </c>
      <c r="H118" s="16">
        <v>5</v>
      </c>
      <c r="I118" s="16">
        <v>0</v>
      </c>
      <c r="J118" s="17">
        <v>0</v>
      </c>
    </row>
    <row r="121" spans="1:10">
      <c r="C121" s="79" t="s">
        <v>6</v>
      </c>
      <c r="D121" s="80"/>
      <c r="E121" s="80"/>
      <c r="F121" s="81"/>
      <c r="G121" s="79" t="s">
        <v>7</v>
      </c>
      <c r="H121" s="80"/>
      <c r="I121" s="80"/>
      <c r="J121" s="81"/>
    </row>
    <row r="122" spans="1:10">
      <c r="A122" s="1" t="s">
        <v>40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70</v>
      </c>
      <c r="B123" s="5">
        <v>0</v>
      </c>
      <c r="C123" s="9">
        <v>5</v>
      </c>
      <c r="D123" s="10">
        <v>1</v>
      </c>
      <c r="E123" s="10">
        <v>2</v>
      </c>
      <c r="F123" s="11">
        <v>11</v>
      </c>
      <c r="G123" s="9">
        <v>3</v>
      </c>
      <c r="H123" s="10">
        <v>1</v>
      </c>
      <c r="I123" s="10">
        <v>0</v>
      </c>
      <c r="J123" s="11">
        <v>0</v>
      </c>
    </row>
    <row r="124" spans="1:10">
      <c r="B124" s="3">
        <v>1</v>
      </c>
      <c r="C124" s="12">
        <v>3</v>
      </c>
      <c r="D124" s="13">
        <v>0</v>
      </c>
      <c r="E124" s="13">
        <v>1</v>
      </c>
      <c r="F124" s="14">
        <v>3</v>
      </c>
      <c r="G124" s="12">
        <v>0</v>
      </c>
      <c r="H124" s="13">
        <v>0</v>
      </c>
      <c r="I124" s="13">
        <v>0</v>
      </c>
      <c r="J124" s="14">
        <v>1</v>
      </c>
    </row>
    <row r="125" spans="1:10">
      <c r="B125" s="3">
        <v>2</v>
      </c>
      <c r="C125" s="12">
        <v>1</v>
      </c>
      <c r="D125" s="13">
        <v>0</v>
      </c>
      <c r="E125" s="13">
        <v>2</v>
      </c>
      <c r="F125" s="14">
        <v>2</v>
      </c>
      <c r="G125" s="12">
        <v>0</v>
      </c>
      <c r="H125" s="13">
        <v>0</v>
      </c>
      <c r="I125" s="13">
        <v>0</v>
      </c>
      <c r="J125" s="14">
        <v>1</v>
      </c>
    </row>
    <row r="126" spans="1:10">
      <c r="B126" s="3">
        <v>3</v>
      </c>
      <c r="C126" s="12">
        <v>0</v>
      </c>
      <c r="D126" s="13">
        <v>0</v>
      </c>
      <c r="E126" s="13">
        <v>2</v>
      </c>
      <c r="F126" s="14">
        <v>0</v>
      </c>
      <c r="G126" s="12">
        <v>0</v>
      </c>
      <c r="H126" s="13">
        <v>0</v>
      </c>
      <c r="I126" s="13">
        <v>0</v>
      </c>
      <c r="J126" s="14">
        <v>0</v>
      </c>
    </row>
    <row r="127" spans="1:10">
      <c r="B127" s="3">
        <v>4</v>
      </c>
      <c r="C127" s="12">
        <v>0</v>
      </c>
      <c r="D127" s="13">
        <v>0</v>
      </c>
      <c r="E127" s="13">
        <v>3</v>
      </c>
      <c r="F127" s="14">
        <v>6</v>
      </c>
      <c r="G127" s="12">
        <v>0</v>
      </c>
      <c r="H127" s="13">
        <v>0</v>
      </c>
      <c r="I127" s="13">
        <v>0</v>
      </c>
      <c r="J127" s="14">
        <v>1</v>
      </c>
    </row>
    <row r="128" spans="1:10">
      <c r="B128" s="3">
        <v>5</v>
      </c>
      <c r="C128" s="12">
        <v>0</v>
      </c>
      <c r="D128" s="13">
        <v>0</v>
      </c>
      <c r="E128" s="13">
        <v>2</v>
      </c>
      <c r="F128" s="14">
        <v>1</v>
      </c>
      <c r="G128" s="12">
        <v>0</v>
      </c>
      <c r="H128" s="13">
        <v>0</v>
      </c>
      <c r="I128" s="13">
        <v>0</v>
      </c>
      <c r="J128" s="14">
        <v>0</v>
      </c>
    </row>
    <row r="129" spans="1:10">
      <c r="B129" s="3">
        <v>6</v>
      </c>
      <c r="C129" s="12">
        <v>0</v>
      </c>
      <c r="D129" s="13">
        <v>6</v>
      </c>
      <c r="E129" s="13">
        <v>0</v>
      </c>
      <c r="F129" s="14">
        <v>5</v>
      </c>
      <c r="G129" s="12">
        <v>0</v>
      </c>
      <c r="H129" s="13">
        <v>3</v>
      </c>
      <c r="I129" s="13">
        <v>0</v>
      </c>
      <c r="J129" s="14">
        <v>0</v>
      </c>
    </row>
    <row r="130" spans="1:10">
      <c r="B130" s="4">
        <v>7</v>
      </c>
      <c r="C130" s="15">
        <v>1</v>
      </c>
      <c r="D130" s="16">
        <v>15</v>
      </c>
      <c r="E130" s="16">
        <v>6</v>
      </c>
      <c r="F130" s="17">
        <v>3</v>
      </c>
      <c r="G130" s="15">
        <v>0</v>
      </c>
      <c r="H130" s="16">
        <v>6</v>
      </c>
      <c r="I130" s="16">
        <v>1</v>
      </c>
      <c r="J130" s="17">
        <v>0</v>
      </c>
    </row>
    <row r="133" spans="1:10">
      <c r="C133" s="79" t="s">
        <v>6</v>
      </c>
      <c r="D133" s="80"/>
      <c r="E133" s="80"/>
      <c r="F133" s="81"/>
      <c r="G133" s="79" t="s">
        <v>7</v>
      </c>
      <c r="H133" s="80"/>
      <c r="I133" s="80"/>
      <c r="J133" s="81"/>
    </row>
    <row r="134" spans="1:10">
      <c r="A134" s="1" t="s">
        <v>41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70</v>
      </c>
      <c r="B135" s="5">
        <v>0</v>
      </c>
      <c r="C135" s="9">
        <v>13</v>
      </c>
      <c r="D135" s="10">
        <v>4</v>
      </c>
      <c r="E135" s="10">
        <v>5</v>
      </c>
      <c r="F135" s="11">
        <v>19</v>
      </c>
      <c r="G135" s="9">
        <v>3</v>
      </c>
      <c r="H135" s="10">
        <v>3</v>
      </c>
      <c r="I135" s="10">
        <v>2</v>
      </c>
      <c r="J135" s="11">
        <v>2</v>
      </c>
    </row>
    <row r="136" spans="1:10">
      <c r="B136" s="3">
        <v>1</v>
      </c>
      <c r="C136" s="12">
        <v>1</v>
      </c>
      <c r="D136" s="13">
        <v>2</v>
      </c>
      <c r="E136" s="13">
        <v>3</v>
      </c>
      <c r="F136" s="14">
        <v>12</v>
      </c>
      <c r="G136" s="12">
        <v>1</v>
      </c>
      <c r="H136" s="13">
        <v>0</v>
      </c>
      <c r="I136" s="13">
        <v>1</v>
      </c>
      <c r="J136" s="14">
        <v>0</v>
      </c>
    </row>
    <row r="137" spans="1:10">
      <c r="B137" s="3">
        <v>2</v>
      </c>
      <c r="C137" s="12">
        <v>2</v>
      </c>
      <c r="D137" s="13">
        <v>0</v>
      </c>
      <c r="E137" s="13">
        <v>3</v>
      </c>
      <c r="F137" s="14">
        <v>10</v>
      </c>
      <c r="G137" s="12">
        <v>1</v>
      </c>
      <c r="H137" s="13">
        <v>0</v>
      </c>
      <c r="I137" s="13">
        <v>0</v>
      </c>
      <c r="J137" s="14">
        <v>0</v>
      </c>
    </row>
    <row r="138" spans="1:10">
      <c r="B138" s="3">
        <v>3</v>
      </c>
      <c r="C138" s="12">
        <v>0</v>
      </c>
      <c r="D138" s="13">
        <v>1</v>
      </c>
      <c r="E138" s="13">
        <v>4</v>
      </c>
      <c r="F138" s="14">
        <v>4</v>
      </c>
      <c r="G138" s="12">
        <v>0</v>
      </c>
      <c r="H138" s="13">
        <v>0</v>
      </c>
      <c r="I138" s="13">
        <v>0</v>
      </c>
      <c r="J138" s="14">
        <v>1</v>
      </c>
    </row>
    <row r="139" spans="1:10">
      <c r="B139" s="3">
        <v>4</v>
      </c>
      <c r="C139" s="12">
        <v>4</v>
      </c>
      <c r="D139" s="13">
        <v>0</v>
      </c>
      <c r="E139" s="13">
        <v>4</v>
      </c>
      <c r="F139" s="14">
        <v>7</v>
      </c>
      <c r="G139" s="12">
        <v>3</v>
      </c>
      <c r="H139" s="13">
        <v>0</v>
      </c>
      <c r="I139" s="13">
        <v>0</v>
      </c>
      <c r="J139" s="14">
        <v>2</v>
      </c>
    </row>
    <row r="140" spans="1:10">
      <c r="B140" s="3">
        <v>5</v>
      </c>
      <c r="C140" s="12">
        <v>1</v>
      </c>
      <c r="D140" s="13">
        <v>0</v>
      </c>
      <c r="E140" s="13">
        <v>3</v>
      </c>
      <c r="F140" s="14">
        <v>6</v>
      </c>
      <c r="G140" s="12">
        <v>0</v>
      </c>
      <c r="H140" s="13">
        <v>0</v>
      </c>
      <c r="I140" s="13">
        <v>1</v>
      </c>
      <c r="J140" s="14">
        <v>1</v>
      </c>
    </row>
    <row r="141" spans="1:10">
      <c r="B141" s="3">
        <v>6</v>
      </c>
      <c r="C141" s="12">
        <v>2</v>
      </c>
      <c r="D141" s="13">
        <v>6</v>
      </c>
      <c r="E141" s="13">
        <v>8</v>
      </c>
      <c r="F141" s="14">
        <v>1</v>
      </c>
      <c r="G141" s="12">
        <v>1</v>
      </c>
      <c r="H141" s="13">
        <v>2</v>
      </c>
      <c r="I141" s="13">
        <v>1</v>
      </c>
      <c r="J141" s="14">
        <v>0</v>
      </c>
    </row>
    <row r="142" spans="1:10">
      <c r="B142" s="4">
        <v>7</v>
      </c>
      <c r="C142" s="15">
        <v>1</v>
      </c>
      <c r="D142" s="16">
        <v>23</v>
      </c>
      <c r="E142" s="16">
        <v>13</v>
      </c>
      <c r="F142" s="17">
        <v>4</v>
      </c>
      <c r="G142" s="15">
        <v>1</v>
      </c>
      <c r="H142" s="16">
        <v>3</v>
      </c>
      <c r="I142" s="16">
        <v>3</v>
      </c>
      <c r="J142" s="17">
        <v>0</v>
      </c>
    </row>
    <row r="145" spans="1:10">
      <c r="C145" s="79" t="s">
        <v>6</v>
      </c>
      <c r="D145" s="80"/>
      <c r="E145" s="80"/>
      <c r="F145" s="81"/>
      <c r="G145" s="79" t="s">
        <v>7</v>
      </c>
      <c r="H145" s="80"/>
      <c r="I145" s="80"/>
      <c r="J145" s="81"/>
    </row>
    <row r="146" spans="1:10">
      <c r="A146" s="1" t="s">
        <v>42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70</v>
      </c>
      <c r="B147" s="5">
        <v>0</v>
      </c>
      <c r="C147" s="9">
        <v>6</v>
      </c>
      <c r="D147" s="10">
        <v>1</v>
      </c>
      <c r="E147" s="10">
        <v>4</v>
      </c>
      <c r="F147" s="11">
        <v>7</v>
      </c>
      <c r="G147" s="9">
        <v>0</v>
      </c>
      <c r="H147" s="10">
        <v>1</v>
      </c>
      <c r="I147" s="10">
        <v>0</v>
      </c>
      <c r="J147" s="11">
        <v>2</v>
      </c>
    </row>
    <row r="148" spans="1:10">
      <c r="B148" s="3">
        <v>1</v>
      </c>
      <c r="C148" s="12">
        <v>5</v>
      </c>
      <c r="D148" s="13">
        <v>2</v>
      </c>
      <c r="E148" s="13">
        <v>2</v>
      </c>
      <c r="F148" s="14">
        <v>13</v>
      </c>
      <c r="G148" s="12">
        <v>1</v>
      </c>
      <c r="H148" s="13">
        <v>0</v>
      </c>
      <c r="I148" s="13">
        <v>0</v>
      </c>
      <c r="J148" s="14">
        <v>2</v>
      </c>
    </row>
    <row r="149" spans="1:10">
      <c r="B149" s="3">
        <v>2</v>
      </c>
      <c r="C149" s="12">
        <v>1</v>
      </c>
      <c r="D149" s="13">
        <v>0</v>
      </c>
      <c r="E149" s="13">
        <v>3</v>
      </c>
      <c r="F149" s="14">
        <v>3</v>
      </c>
      <c r="G149" s="12">
        <v>0</v>
      </c>
      <c r="H149" s="13">
        <v>0</v>
      </c>
      <c r="I149" s="13">
        <v>0</v>
      </c>
      <c r="J149" s="14">
        <v>1</v>
      </c>
    </row>
    <row r="150" spans="1:10">
      <c r="B150" s="3">
        <v>3</v>
      </c>
      <c r="C150" s="12">
        <v>0</v>
      </c>
      <c r="D150" s="13">
        <v>1</v>
      </c>
      <c r="E150" s="13">
        <v>2</v>
      </c>
      <c r="F150" s="14">
        <v>6</v>
      </c>
      <c r="G150" s="12">
        <v>0</v>
      </c>
      <c r="H150" s="13">
        <v>0</v>
      </c>
      <c r="I150" s="13">
        <v>0</v>
      </c>
      <c r="J150" s="14">
        <v>0</v>
      </c>
    </row>
    <row r="151" spans="1:10">
      <c r="B151" s="3">
        <v>4</v>
      </c>
      <c r="C151" s="12">
        <v>0</v>
      </c>
      <c r="D151" s="13">
        <v>0</v>
      </c>
      <c r="E151" s="13">
        <v>2</v>
      </c>
      <c r="F151" s="14">
        <v>2</v>
      </c>
      <c r="G151" s="12">
        <v>0</v>
      </c>
      <c r="H151" s="13">
        <v>0</v>
      </c>
      <c r="I151" s="13">
        <v>0</v>
      </c>
      <c r="J151" s="14">
        <v>1</v>
      </c>
    </row>
    <row r="152" spans="1:10">
      <c r="B152" s="3">
        <v>5</v>
      </c>
      <c r="C152" s="12">
        <v>0</v>
      </c>
      <c r="D152" s="13">
        <v>1</v>
      </c>
      <c r="E152" s="13">
        <v>2</v>
      </c>
      <c r="F152" s="14">
        <v>5</v>
      </c>
      <c r="G152" s="12">
        <v>0</v>
      </c>
      <c r="H152" s="13">
        <v>0</v>
      </c>
      <c r="I152" s="13">
        <v>0</v>
      </c>
      <c r="J152" s="14">
        <v>0</v>
      </c>
    </row>
    <row r="153" spans="1:10">
      <c r="B153" s="3">
        <v>6</v>
      </c>
      <c r="C153" s="12">
        <v>0</v>
      </c>
      <c r="D153" s="13">
        <v>0</v>
      </c>
      <c r="E153" s="13">
        <v>1</v>
      </c>
      <c r="F153" s="14">
        <v>1</v>
      </c>
      <c r="G153" s="12">
        <v>0</v>
      </c>
      <c r="H153" s="13">
        <v>0</v>
      </c>
      <c r="I153" s="13">
        <v>0</v>
      </c>
      <c r="J153" s="14">
        <v>0</v>
      </c>
    </row>
    <row r="154" spans="1:10">
      <c r="B154" s="4">
        <v>7</v>
      </c>
      <c r="C154" s="15">
        <v>2</v>
      </c>
      <c r="D154" s="16">
        <v>9</v>
      </c>
      <c r="E154" s="16">
        <v>2</v>
      </c>
      <c r="F154" s="17">
        <v>2</v>
      </c>
      <c r="G154" s="15">
        <v>0</v>
      </c>
      <c r="H154" s="16">
        <v>2</v>
      </c>
      <c r="I154" s="16">
        <v>0</v>
      </c>
      <c r="J154" s="17">
        <v>0</v>
      </c>
    </row>
    <row r="157" spans="1:10">
      <c r="C157" s="79" t="s">
        <v>6</v>
      </c>
      <c r="D157" s="80"/>
      <c r="E157" s="80"/>
      <c r="F157" s="81"/>
      <c r="G157" s="79" t="s">
        <v>7</v>
      </c>
      <c r="H157" s="80"/>
      <c r="I157" s="80"/>
      <c r="J157" s="81"/>
    </row>
    <row r="158" spans="1:10">
      <c r="A158" s="1" t="s">
        <v>44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70</v>
      </c>
      <c r="B159" s="5">
        <v>0</v>
      </c>
      <c r="C159" s="9">
        <v>4</v>
      </c>
      <c r="D159" s="10">
        <v>1</v>
      </c>
      <c r="E159" s="10">
        <v>1</v>
      </c>
      <c r="F159" s="11">
        <v>4</v>
      </c>
      <c r="G159" s="9">
        <v>1</v>
      </c>
      <c r="H159" s="10">
        <v>0</v>
      </c>
      <c r="I159" s="10">
        <v>0</v>
      </c>
      <c r="J159" s="11">
        <v>0</v>
      </c>
    </row>
    <row r="160" spans="1:10">
      <c r="B160" s="3">
        <v>1</v>
      </c>
      <c r="C160" s="12">
        <v>0</v>
      </c>
      <c r="D160" s="13">
        <v>1</v>
      </c>
      <c r="E160" s="13">
        <v>1</v>
      </c>
      <c r="F160" s="14">
        <v>3</v>
      </c>
      <c r="G160" s="12">
        <v>0</v>
      </c>
      <c r="H160" s="13">
        <v>1</v>
      </c>
      <c r="I160" s="13">
        <v>0</v>
      </c>
      <c r="J160" s="14">
        <v>0</v>
      </c>
    </row>
    <row r="161" spans="1:10">
      <c r="B161" s="3">
        <v>2</v>
      </c>
      <c r="C161" s="12">
        <v>0</v>
      </c>
      <c r="D161" s="13">
        <v>0</v>
      </c>
      <c r="E161" s="13">
        <v>0</v>
      </c>
      <c r="F161" s="14">
        <v>4</v>
      </c>
      <c r="G161" s="12">
        <v>0</v>
      </c>
      <c r="H161" s="13">
        <v>0</v>
      </c>
      <c r="I161" s="13">
        <v>0</v>
      </c>
      <c r="J161" s="14">
        <v>2</v>
      </c>
    </row>
    <row r="162" spans="1:10">
      <c r="B162" s="3">
        <v>3</v>
      </c>
      <c r="C162" s="12">
        <v>0</v>
      </c>
      <c r="D162" s="13">
        <v>0</v>
      </c>
      <c r="E162" s="13">
        <v>2</v>
      </c>
      <c r="F162" s="14">
        <v>2</v>
      </c>
      <c r="G162" s="12">
        <v>0</v>
      </c>
      <c r="H162" s="13">
        <v>0</v>
      </c>
      <c r="I162" s="13">
        <v>0</v>
      </c>
      <c r="J162" s="14">
        <v>0</v>
      </c>
    </row>
    <row r="163" spans="1:10">
      <c r="B163" s="3">
        <v>4</v>
      </c>
      <c r="C163" s="12">
        <v>0</v>
      </c>
      <c r="D163" s="13">
        <v>0</v>
      </c>
      <c r="E163" s="13">
        <v>4</v>
      </c>
      <c r="F163" s="14">
        <v>2</v>
      </c>
      <c r="G163" s="12">
        <v>0</v>
      </c>
      <c r="H163" s="13">
        <v>0</v>
      </c>
      <c r="I163" s="13">
        <v>0</v>
      </c>
      <c r="J163" s="14">
        <v>1</v>
      </c>
    </row>
    <row r="164" spans="1:10">
      <c r="B164" s="3">
        <v>5</v>
      </c>
      <c r="C164" s="12">
        <v>0</v>
      </c>
      <c r="D164" s="13">
        <v>0</v>
      </c>
      <c r="E164" s="13">
        <v>1</v>
      </c>
      <c r="F164" s="14">
        <v>3</v>
      </c>
      <c r="G164" s="12">
        <v>0</v>
      </c>
      <c r="H164" s="13">
        <v>0</v>
      </c>
      <c r="I164" s="13">
        <v>0</v>
      </c>
      <c r="J164" s="14">
        <v>0</v>
      </c>
    </row>
    <row r="165" spans="1:10">
      <c r="B165" s="3">
        <v>6</v>
      </c>
      <c r="C165" s="12">
        <v>1</v>
      </c>
      <c r="D165" s="13">
        <v>9</v>
      </c>
      <c r="E165" s="13">
        <v>1</v>
      </c>
      <c r="F165" s="14">
        <v>2</v>
      </c>
      <c r="G165" s="12">
        <v>0</v>
      </c>
      <c r="H165" s="13">
        <v>5</v>
      </c>
      <c r="I165" s="13">
        <v>0</v>
      </c>
      <c r="J165" s="14">
        <v>0</v>
      </c>
    </row>
    <row r="166" spans="1:10">
      <c r="B166" s="4">
        <v>7</v>
      </c>
      <c r="C166" s="15">
        <v>1</v>
      </c>
      <c r="D166" s="16">
        <v>12</v>
      </c>
      <c r="E166" s="16">
        <v>2</v>
      </c>
      <c r="F166" s="17">
        <v>2</v>
      </c>
      <c r="G166" s="15">
        <v>0</v>
      </c>
      <c r="H166" s="16">
        <v>3</v>
      </c>
      <c r="I166" s="16">
        <v>1</v>
      </c>
      <c r="J166" s="17">
        <v>0</v>
      </c>
    </row>
    <row r="169" spans="1:10">
      <c r="C169" s="79" t="s">
        <v>6</v>
      </c>
      <c r="D169" s="80"/>
      <c r="E169" s="80"/>
      <c r="F169" s="81"/>
      <c r="G169" s="79" t="s">
        <v>7</v>
      </c>
      <c r="H169" s="80"/>
      <c r="I169" s="80"/>
      <c r="J169" s="81"/>
    </row>
    <row r="170" spans="1:10">
      <c r="A170" s="1" t="s">
        <v>45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70</v>
      </c>
      <c r="B171" s="5">
        <v>0</v>
      </c>
      <c r="C171" s="9">
        <v>7</v>
      </c>
      <c r="D171" s="10">
        <v>3</v>
      </c>
      <c r="E171" s="10">
        <v>7</v>
      </c>
      <c r="F171" s="11">
        <v>17</v>
      </c>
      <c r="G171" s="9">
        <v>4</v>
      </c>
      <c r="H171" s="10">
        <v>0</v>
      </c>
      <c r="I171" s="10">
        <v>0</v>
      </c>
      <c r="J171" s="11">
        <v>1</v>
      </c>
    </row>
    <row r="172" spans="1:10">
      <c r="B172" s="3">
        <v>1</v>
      </c>
      <c r="C172" s="12">
        <v>6</v>
      </c>
      <c r="D172" s="13">
        <v>2</v>
      </c>
      <c r="E172" s="13">
        <v>4</v>
      </c>
      <c r="F172" s="14">
        <v>5</v>
      </c>
      <c r="G172" s="12">
        <v>1</v>
      </c>
      <c r="H172" s="13">
        <v>1</v>
      </c>
      <c r="I172" s="13">
        <v>0</v>
      </c>
      <c r="J172" s="14">
        <v>1</v>
      </c>
    </row>
    <row r="173" spans="1:10">
      <c r="B173" s="3">
        <v>2</v>
      </c>
      <c r="C173" s="12">
        <v>0</v>
      </c>
      <c r="D173" s="13">
        <v>1</v>
      </c>
      <c r="E173" s="13">
        <v>8</v>
      </c>
      <c r="F173" s="14">
        <v>2</v>
      </c>
      <c r="G173" s="12">
        <v>0</v>
      </c>
      <c r="H173" s="13">
        <v>0</v>
      </c>
      <c r="I173" s="13">
        <v>1</v>
      </c>
      <c r="J173" s="14">
        <v>1</v>
      </c>
    </row>
    <row r="174" spans="1:10">
      <c r="B174" s="3">
        <v>3</v>
      </c>
      <c r="C174" s="12">
        <v>0</v>
      </c>
      <c r="D174" s="13">
        <v>1</v>
      </c>
      <c r="E174" s="13">
        <v>9</v>
      </c>
      <c r="F174" s="14">
        <v>3</v>
      </c>
      <c r="G174" s="12">
        <v>0</v>
      </c>
      <c r="H174" s="13">
        <v>0</v>
      </c>
      <c r="I174" s="13">
        <v>2</v>
      </c>
      <c r="J174" s="14">
        <v>0</v>
      </c>
    </row>
    <row r="175" spans="1:10">
      <c r="B175" s="3">
        <v>4</v>
      </c>
      <c r="C175" s="12">
        <v>0</v>
      </c>
      <c r="D175" s="13">
        <v>0</v>
      </c>
      <c r="E175" s="13">
        <v>7</v>
      </c>
      <c r="F175" s="14">
        <v>7</v>
      </c>
      <c r="G175" s="12">
        <v>0</v>
      </c>
      <c r="H175" s="13">
        <v>0</v>
      </c>
      <c r="I175" s="13">
        <v>1</v>
      </c>
      <c r="J175" s="14">
        <v>0</v>
      </c>
    </row>
    <row r="176" spans="1:10">
      <c r="B176" s="3">
        <v>5</v>
      </c>
      <c r="C176" s="12">
        <v>0</v>
      </c>
      <c r="D176" s="13">
        <v>0</v>
      </c>
      <c r="E176" s="13">
        <v>1</v>
      </c>
      <c r="F176" s="14">
        <v>4</v>
      </c>
      <c r="G176" s="12">
        <v>0</v>
      </c>
      <c r="H176" s="13">
        <v>0</v>
      </c>
      <c r="I176" s="13">
        <v>0</v>
      </c>
      <c r="J176" s="14">
        <v>0</v>
      </c>
    </row>
    <row r="177" spans="1:10">
      <c r="B177" s="3">
        <v>6</v>
      </c>
      <c r="C177" s="12">
        <v>1</v>
      </c>
      <c r="D177" s="13">
        <v>2</v>
      </c>
      <c r="E177" s="13">
        <v>6</v>
      </c>
      <c r="F177" s="14">
        <v>3</v>
      </c>
      <c r="G177" s="12">
        <v>0</v>
      </c>
      <c r="H177" s="13">
        <v>2</v>
      </c>
      <c r="I177" s="13">
        <v>1</v>
      </c>
      <c r="J177" s="14">
        <v>0</v>
      </c>
    </row>
    <row r="178" spans="1:10">
      <c r="B178" s="4">
        <v>7</v>
      </c>
      <c r="C178" s="15">
        <v>2</v>
      </c>
      <c r="D178" s="16">
        <v>18</v>
      </c>
      <c r="E178" s="16">
        <v>8</v>
      </c>
      <c r="F178" s="17">
        <v>7</v>
      </c>
      <c r="G178" s="15">
        <v>2</v>
      </c>
      <c r="H178" s="16">
        <v>5</v>
      </c>
      <c r="I178" s="16">
        <v>1</v>
      </c>
      <c r="J178" s="17">
        <v>2</v>
      </c>
    </row>
    <row r="181" spans="1:10">
      <c r="C181" s="79" t="s">
        <v>6</v>
      </c>
      <c r="D181" s="80"/>
      <c r="E181" s="80"/>
      <c r="F181" s="81"/>
      <c r="G181" s="79" t="s">
        <v>7</v>
      </c>
      <c r="H181" s="80"/>
      <c r="I181" s="80"/>
      <c r="J181" s="81"/>
    </row>
    <row r="182" spans="1:10">
      <c r="A182" s="1" t="s">
        <v>46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70</v>
      </c>
      <c r="B183" s="5">
        <v>0</v>
      </c>
      <c r="C183" s="9">
        <v>0</v>
      </c>
      <c r="D183" s="10">
        <v>0</v>
      </c>
      <c r="E183" s="10">
        <v>0</v>
      </c>
      <c r="F183" s="11">
        <v>2</v>
      </c>
      <c r="G183" s="9">
        <v>4</v>
      </c>
      <c r="H183" s="10">
        <v>2</v>
      </c>
      <c r="I183" s="10">
        <v>1</v>
      </c>
      <c r="J183" s="11">
        <v>4</v>
      </c>
    </row>
    <row r="184" spans="1:10">
      <c r="B184" s="3">
        <v>1</v>
      </c>
      <c r="C184" s="12">
        <v>0</v>
      </c>
      <c r="D184" s="13">
        <v>0</v>
      </c>
      <c r="E184" s="13">
        <v>1</v>
      </c>
      <c r="F184" s="14">
        <v>0</v>
      </c>
      <c r="G184" s="12">
        <v>2</v>
      </c>
      <c r="H184" s="13">
        <v>0</v>
      </c>
      <c r="I184" s="13">
        <v>1</v>
      </c>
      <c r="J184" s="14">
        <v>5</v>
      </c>
    </row>
    <row r="185" spans="1:10">
      <c r="B185" s="3">
        <v>2</v>
      </c>
      <c r="C185" s="12">
        <v>0</v>
      </c>
      <c r="D185" s="13">
        <v>1</v>
      </c>
      <c r="E185" s="13">
        <v>0</v>
      </c>
      <c r="F185" s="14">
        <v>2</v>
      </c>
      <c r="G185" s="12">
        <v>0</v>
      </c>
      <c r="H185" s="13">
        <v>2</v>
      </c>
      <c r="I185" s="13">
        <v>1</v>
      </c>
      <c r="J185" s="14">
        <v>3</v>
      </c>
    </row>
    <row r="186" spans="1:10">
      <c r="B186" s="3">
        <v>3</v>
      </c>
      <c r="C186" s="12">
        <v>0</v>
      </c>
      <c r="D186" s="13">
        <v>0</v>
      </c>
      <c r="E186" s="13">
        <v>0</v>
      </c>
      <c r="F186" s="14">
        <v>0</v>
      </c>
      <c r="G186" s="12">
        <v>0</v>
      </c>
      <c r="H186" s="13">
        <v>2</v>
      </c>
      <c r="I186" s="13">
        <v>3</v>
      </c>
      <c r="J186" s="14">
        <v>5</v>
      </c>
    </row>
    <row r="187" spans="1:10">
      <c r="B187" s="3">
        <v>4</v>
      </c>
      <c r="C187" s="12">
        <v>0</v>
      </c>
      <c r="D187" s="13">
        <v>0</v>
      </c>
      <c r="E187" s="13">
        <v>1</v>
      </c>
      <c r="F187" s="14">
        <v>0</v>
      </c>
      <c r="G187" s="12">
        <v>2</v>
      </c>
      <c r="H187" s="13">
        <v>1</v>
      </c>
      <c r="I187" s="13">
        <v>3</v>
      </c>
      <c r="J187" s="14">
        <v>2</v>
      </c>
    </row>
    <row r="188" spans="1:10">
      <c r="B188" s="3">
        <v>5</v>
      </c>
      <c r="C188" s="12">
        <v>0</v>
      </c>
      <c r="D188" s="13">
        <v>0</v>
      </c>
      <c r="E188" s="13">
        <v>0</v>
      </c>
      <c r="F188" s="14">
        <v>0</v>
      </c>
      <c r="G188" s="12">
        <v>0</v>
      </c>
      <c r="H188" s="13">
        <v>2</v>
      </c>
      <c r="I188" s="13">
        <v>6</v>
      </c>
      <c r="J188" s="14">
        <v>1</v>
      </c>
    </row>
    <row r="189" spans="1:10">
      <c r="B189" s="3">
        <v>6</v>
      </c>
      <c r="C189" s="12">
        <v>0</v>
      </c>
      <c r="D189" s="13">
        <v>2</v>
      </c>
      <c r="E189" s="13">
        <v>0</v>
      </c>
      <c r="F189" s="14">
        <v>0</v>
      </c>
      <c r="G189" s="12">
        <v>1</v>
      </c>
      <c r="H189" s="13">
        <v>5</v>
      </c>
      <c r="I189" s="13">
        <v>1</v>
      </c>
      <c r="J189" s="14">
        <v>0</v>
      </c>
    </row>
    <row r="190" spans="1:10">
      <c r="B190" s="4">
        <v>7</v>
      </c>
      <c r="C190" s="15">
        <v>0</v>
      </c>
      <c r="D190" s="16">
        <v>0</v>
      </c>
      <c r="E190" s="16">
        <v>1</v>
      </c>
      <c r="F190" s="17">
        <v>0</v>
      </c>
      <c r="G190" s="15">
        <v>1</v>
      </c>
      <c r="H190" s="16">
        <v>5</v>
      </c>
      <c r="I190" s="16">
        <v>7</v>
      </c>
      <c r="J190" s="17">
        <v>1</v>
      </c>
    </row>
    <row r="193" spans="1:10">
      <c r="C193" s="79" t="s">
        <v>6</v>
      </c>
      <c r="D193" s="80"/>
      <c r="E193" s="80"/>
      <c r="F193" s="81"/>
      <c r="G193" s="79" t="s">
        <v>7</v>
      </c>
      <c r="H193" s="80"/>
      <c r="I193" s="80"/>
      <c r="J193" s="81"/>
    </row>
    <row r="194" spans="1:10">
      <c r="A194" s="1" t="s">
        <v>47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70</v>
      </c>
      <c r="B195" s="5">
        <v>0</v>
      </c>
      <c r="C195" s="9">
        <v>7</v>
      </c>
      <c r="D195" s="10">
        <v>2</v>
      </c>
      <c r="E195" s="10">
        <v>2</v>
      </c>
      <c r="F195" s="11">
        <v>7</v>
      </c>
      <c r="G195" s="9">
        <v>3</v>
      </c>
      <c r="H195" s="10">
        <v>0</v>
      </c>
      <c r="I195" s="10">
        <v>0</v>
      </c>
      <c r="J195" s="11">
        <v>1</v>
      </c>
    </row>
    <row r="196" spans="1:10">
      <c r="B196" s="3">
        <v>1</v>
      </c>
      <c r="C196" s="12">
        <v>1</v>
      </c>
      <c r="D196" s="13">
        <v>1</v>
      </c>
      <c r="E196" s="13">
        <v>1</v>
      </c>
      <c r="F196" s="14">
        <v>5</v>
      </c>
      <c r="G196" s="12">
        <v>0</v>
      </c>
      <c r="H196" s="13">
        <v>0</v>
      </c>
      <c r="I196" s="13">
        <v>0</v>
      </c>
      <c r="J196" s="14">
        <v>3</v>
      </c>
    </row>
    <row r="197" spans="1:10">
      <c r="B197" s="3">
        <v>2</v>
      </c>
      <c r="C197" s="12">
        <v>1</v>
      </c>
      <c r="D197" s="13">
        <v>0</v>
      </c>
      <c r="E197" s="13">
        <v>1</v>
      </c>
      <c r="F197" s="14">
        <v>4</v>
      </c>
      <c r="G197" s="12">
        <v>0</v>
      </c>
      <c r="H197" s="13">
        <v>0</v>
      </c>
      <c r="I197" s="13">
        <v>0</v>
      </c>
      <c r="J197" s="14">
        <v>1</v>
      </c>
    </row>
    <row r="198" spans="1:10">
      <c r="B198" s="3">
        <v>3</v>
      </c>
      <c r="C198" s="12">
        <v>0</v>
      </c>
      <c r="D198" s="13">
        <v>1</v>
      </c>
      <c r="E198" s="13">
        <v>0</v>
      </c>
      <c r="F198" s="14">
        <v>5</v>
      </c>
      <c r="G198" s="12">
        <v>0</v>
      </c>
      <c r="H198" s="13">
        <v>0</v>
      </c>
      <c r="I198" s="13">
        <v>0</v>
      </c>
      <c r="J198" s="14">
        <v>1</v>
      </c>
    </row>
    <row r="199" spans="1:10">
      <c r="B199" s="3">
        <v>4</v>
      </c>
      <c r="C199" s="12">
        <v>0</v>
      </c>
      <c r="D199" s="13">
        <v>0</v>
      </c>
      <c r="E199" s="13">
        <v>4</v>
      </c>
      <c r="F199" s="14">
        <v>5</v>
      </c>
      <c r="G199" s="12">
        <v>0</v>
      </c>
      <c r="H199" s="13">
        <v>0</v>
      </c>
      <c r="I199" s="13">
        <v>2</v>
      </c>
      <c r="J199" s="14">
        <v>2</v>
      </c>
    </row>
    <row r="200" spans="1:10">
      <c r="B200" s="3">
        <v>5</v>
      </c>
      <c r="C200" s="12">
        <v>1</v>
      </c>
      <c r="D200" s="13">
        <v>0</v>
      </c>
      <c r="E200" s="13">
        <v>2</v>
      </c>
      <c r="F200" s="14">
        <v>1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1</v>
      </c>
      <c r="D201" s="13">
        <v>2</v>
      </c>
      <c r="E201" s="13">
        <v>2</v>
      </c>
      <c r="F201" s="14">
        <v>4</v>
      </c>
      <c r="G201" s="12">
        <v>0</v>
      </c>
      <c r="H201" s="13">
        <v>0</v>
      </c>
      <c r="I201" s="13">
        <v>1</v>
      </c>
      <c r="J201" s="14">
        <v>3</v>
      </c>
    </row>
    <row r="202" spans="1:10">
      <c r="B202" s="4">
        <v>7</v>
      </c>
      <c r="C202" s="15">
        <v>0</v>
      </c>
      <c r="D202" s="16">
        <v>8</v>
      </c>
      <c r="E202" s="16">
        <v>1</v>
      </c>
      <c r="F202" s="17">
        <v>1</v>
      </c>
      <c r="G202" s="15">
        <v>0</v>
      </c>
      <c r="H202" s="16">
        <v>2</v>
      </c>
      <c r="I202" s="16">
        <v>0</v>
      </c>
      <c r="J202" s="17">
        <v>0</v>
      </c>
    </row>
    <row r="205" spans="1:10">
      <c r="C205" s="79" t="s">
        <v>6</v>
      </c>
      <c r="D205" s="80"/>
      <c r="E205" s="80"/>
      <c r="F205" s="81"/>
      <c r="G205" s="79" t="s">
        <v>7</v>
      </c>
      <c r="H205" s="80"/>
      <c r="I205" s="80"/>
      <c r="J205" s="81"/>
    </row>
    <row r="206" spans="1:10">
      <c r="A206" s="1" t="s">
        <v>48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70</v>
      </c>
      <c r="B207" s="5">
        <v>0</v>
      </c>
      <c r="C207" s="55">
        <v>9</v>
      </c>
      <c r="D207" s="56">
        <v>6</v>
      </c>
      <c r="E207" s="56">
        <v>8</v>
      </c>
      <c r="F207" s="57">
        <v>28</v>
      </c>
      <c r="G207" s="55">
        <v>4</v>
      </c>
      <c r="H207" s="56">
        <v>3</v>
      </c>
      <c r="I207" s="56">
        <v>1</v>
      </c>
      <c r="J207" s="57">
        <v>3</v>
      </c>
    </row>
    <row r="208" spans="1:10">
      <c r="B208" s="3">
        <v>1</v>
      </c>
      <c r="C208" s="58">
        <v>8</v>
      </c>
      <c r="D208" s="59">
        <v>4</v>
      </c>
      <c r="E208" s="59">
        <v>5</v>
      </c>
      <c r="F208" s="60">
        <v>25</v>
      </c>
      <c r="G208" s="58">
        <v>4</v>
      </c>
      <c r="H208" s="59">
        <v>2</v>
      </c>
      <c r="I208" s="59">
        <v>0</v>
      </c>
      <c r="J208" s="60">
        <v>2</v>
      </c>
    </row>
    <row r="209" spans="1:10">
      <c r="B209" s="3">
        <v>2</v>
      </c>
      <c r="C209" s="58">
        <v>3</v>
      </c>
      <c r="D209" s="59">
        <v>2</v>
      </c>
      <c r="E209" s="59">
        <v>10</v>
      </c>
      <c r="F209" s="60">
        <v>15</v>
      </c>
      <c r="G209" s="58">
        <v>1</v>
      </c>
      <c r="H209" s="59">
        <v>0</v>
      </c>
      <c r="I209" s="59">
        <v>0</v>
      </c>
      <c r="J209" s="60">
        <v>1</v>
      </c>
    </row>
    <row r="210" spans="1:10">
      <c r="B210" s="3">
        <v>3</v>
      </c>
      <c r="C210" s="58">
        <v>1</v>
      </c>
      <c r="D210" s="59">
        <v>1</v>
      </c>
      <c r="E210" s="59">
        <v>9</v>
      </c>
      <c r="F210" s="60">
        <v>16</v>
      </c>
      <c r="G210" s="58">
        <v>0</v>
      </c>
      <c r="H210" s="59">
        <v>1</v>
      </c>
      <c r="I210" s="59">
        <v>0</v>
      </c>
      <c r="J210" s="60">
        <v>4</v>
      </c>
    </row>
    <row r="211" spans="1:10">
      <c r="B211" s="3">
        <v>4</v>
      </c>
      <c r="C211" s="58">
        <v>2</v>
      </c>
      <c r="D211" s="59">
        <v>1</v>
      </c>
      <c r="E211" s="59">
        <v>5</v>
      </c>
      <c r="F211" s="60">
        <v>12</v>
      </c>
      <c r="G211" s="58">
        <v>1</v>
      </c>
      <c r="H211" s="59">
        <v>0</v>
      </c>
      <c r="I211" s="59">
        <v>1</v>
      </c>
      <c r="J211" s="60">
        <v>1</v>
      </c>
    </row>
    <row r="212" spans="1:10">
      <c r="B212" s="3">
        <v>5</v>
      </c>
      <c r="C212" s="58">
        <v>1</v>
      </c>
      <c r="D212" s="59">
        <v>2</v>
      </c>
      <c r="E212" s="59">
        <v>7</v>
      </c>
      <c r="F212" s="60">
        <v>10</v>
      </c>
      <c r="G212" s="58">
        <v>0</v>
      </c>
      <c r="H212" s="59">
        <v>0</v>
      </c>
      <c r="I212" s="59">
        <v>1</v>
      </c>
      <c r="J212" s="60">
        <v>0</v>
      </c>
    </row>
    <row r="213" spans="1:10">
      <c r="B213" s="3">
        <v>6</v>
      </c>
      <c r="C213" s="58">
        <v>2</v>
      </c>
      <c r="D213" s="59">
        <v>8</v>
      </c>
      <c r="E213" s="59">
        <v>11</v>
      </c>
      <c r="F213" s="60">
        <v>11</v>
      </c>
      <c r="G213" s="58">
        <v>2</v>
      </c>
      <c r="H213" s="59">
        <v>2</v>
      </c>
      <c r="I213" s="59">
        <v>2</v>
      </c>
      <c r="J213" s="60">
        <v>1</v>
      </c>
    </row>
    <row r="214" spans="1:10">
      <c r="B214" s="4">
        <v>7</v>
      </c>
      <c r="C214" s="61">
        <v>0</v>
      </c>
      <c r="D214" s="62">
        <v>16</v>
      </c>
      <c r="E214" s="62">
        <v>9</v>
      </c>
      <c r="F214" s="63">
        <v>15</v>
      </c>
      <c r="G214" s="61">
        <v>0</v>
      </c>
      <c r="H214" s="62">
        <v>2</v>
      </c>
      <c r="I214" s="62">
        <v>2</v>
      </c>
      <c r="J214" s="63">
        <v>0</v>
      </c>
    </row>
    <row r="217" spans="1:10">
      <c r="C217" s="79" t="s">
        <v>6</v>
      </c>
      <c r="D217" s="80"/>
      <c r="E217" s="80"/>
      <c r="F217" s="81"/>
      <c r="G217" s="79" t="s">
        <v>7</v>
      </c>
      <c r="H217" s="80"/>
      <c r="I217" s="80"/>
      <c r="J217" s="81"/>
    </row>
    <row r="218" spans="1:10">
      <c r="A218" s="1" t="s">
        <v>50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70</v>
      </c>
      <c r="B219" s="5">
        <v>0</v>
      </c>
      <c r="C219" s="9">
        <v>3</v>
      </c>
      <c r="D219" s="10">
        <v>0</v>
      </c>
      <c r="E219" s="10">
        <v>1</v>
      </c>
      <c r="F219" s="11">
        <v>6</v>
      </c>
      <c r="G219" s="9">
        <v>1</v>
      </c>
      <c r="H219" s="10">
        <v>0</v>
      </c>
      <c r="I219" s="10">
        <v>1</v>
      </c>
      <c r="J219" s="11">
        <v>3</v>
      </c>
    </row>
    <row r="220" spans="1:10">
      <c r="B220" s="3">
        <v>1</v>
      </c>
      <c r="C220" s="12">
        <v>2</v>
      </c>
      <c r="D220" s="13">
        <v>0</v>
      </c>
      <c r="E220" s="13">
        <v>2</v>
      </c>
      <c r="F220" s="14">
        <v>4</v>
      </c>
      <c r="G220" s="12">
        <v>1</v>
      </c>
      <c r="H220" s="13">
        <v>0</v>
      </c>
      <c r="I220" s="13">
        <v>1</v>
      </c>
      <c r="J220" s="14">
        <v>0</v>
      </c>
    </row>
    <row r="221" spans="1:10">
      <c r="B221" s="3">
        <v>2</v>
      </c>
      <c r="C221" s="12">
        <v>2</v>
      </c>
      <c r="D221" s="13">
        <v>0</v>
      </c>
      <c r="E221" s="13">
        <v>2</v>
      </c>
      <c r="F221" s="14">
        <v>2</v>
      </c>
      <c r="G221" s="12">
        <v>2</v>
      </c>
      <c r="H221" s="13">
        <v>0</v>
      </c>
      <c r="I221" s="13">
        <v>0</v>
      </c>
      <c r="J221" s="14">
        <v>0</v>
      </c>
    </row>
    <row r="222" spans="1:10">
      <c r="B222" s="3">
        <v>3</v>
      </c>
      <c r="C222" s="12">
        <v>0</v>
      </c>
      <c r="D222" s="13">
        <v>0</v>
      </c>
      <c r="E222" s="13">
        <v>0</v>
      </c>
      <c r="F222" s="14">
        <v>5</v>
      </c>
      <c r="G222" s="12">
        <v>0</v>
      </c>
      <c r="H222" s="13">
        <v>0</v>
      </c>
      <c r="I222" s="13">
        <v>0</v>
      </c>
      <c r="J222" s="14">
        <v>0</v>
      </c>
    </row>
    <row r="223" spans="1:10">
      <c r="B223" s="3">
        <v>4</v>
      </c>
      <c r="C223" s="12">
        <v>0</v>
      </c>
      <c r="D223" s="13">
        <v>0</v>
      </c>
      <c r="E223" s="13">
        <v>0</v>
      </c>
      <c r="F223" s="14">
        <v>1</v>
      </c>
      <c r="G223" s="12">
        <v>0</v>
      </c>
      <c r="H223" s="13">
        <v>0</v>
      </c>
      <c r="I223" s="13">
        <v>0</v>
      </c>
      <c r="J223" s="14">
        <v>0</v>
      </c>
    </row>
    <row r="224" spans="1:10">
      <c r="B224" s="3">
        <v>5</v>
      </c>
      <c r="C224" s="12">
        <v>1</v>
      </c>
      <c r="D224" s="13">
        <v>0</v>
      </c>
      <c r="E224" s="13">
        <v>4</v>
      </c>
      <c r="F224" s="14">
        <v>0</v>
      </c>
      <c r="G224" s="12">
        <v>1</v>
      </c>
      <c r="H224" s="13">
        <v>0</v>
      </c>
      <c r="I224" s="13">
        <v>2</v>
      </c>
      <c r="J224" s="14">
        <v>0</v>
      </c>
    </row>
    <row r="225" spans="1:10">
      <c r="B225" s="3">
        <v>6</v>
      </c>
      <c r="C225" s="12">
        <v>0</v>
      </c>
      <c r="D225" s="13">
        <v>1</v>
      </c>
      <c r="E225" s="13">
        <v>3</v>
      </c>
      <c r="F225" s="14">
        <v>2</v>
      </c>
      <c r="G225" s="12">
        <v>0</v>
      </c>
      <c r="H225" s="13">
        <v>1</v>
      </c>
      <c r="I225" s="13">
        <v>2</v>
      </c>
      <c r="J225" s="14">
        <v>0</v>
      </c>
    </row>
    <row r="226" spans="1:10">
      <c r="B226" s="4">
        <v>7</v>
      </c>
      <c r="C226" s="15">
        <v>0</v>
      </c>
      <c r="D226" s="16">
        <v>5</v>
      </c>
      <c r="E226" s="16">
        <v>2</v>
      </c>
      <c r="F226" s="17">
        <v>2</v>
      </c>
      <c r="G226" s="15">
        <v>0</v>
      </c>
      <c r="H226" s="16">
        <v>4</v>
      </c>
      <c r="I226" s="16">
        <v>0</v>
      </c>
      <c r="J226" s="17">
        <v>0</v>
      </c>
    </row>
    <row r="229" spans="1:10">
      <c r="C229" s="79" t="s">
        <v>6</v>
      </c>
      <c r="D229" s="80"/>
      <c r="E229" s="80"/>
      <c r="F229" s="81"/>
      <c r="G229" s="79" t="s">
        <v>7</v>
      </c>
      <c r="H229" s="80"/>
      <c r="I229" s="80"/>
      <c r="J229" s="81"/>
    </row>
    <row r="230" spans="1:10">
      <c r="A230" s="1" t="s">
        <v>52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70</v>
      </c>
      <c r="B231" s="5">
        <v>0</v>
      </c>
      <c r="C231" s="9">
        <v>1</v>
      </c>
      <c r="D231" s="10">
        <v>2</v>
      </c>
      <c r="E231" s="10">
        <v>0</v>
      </c>
      <c r="F231" s="11">
        <v>4</v>
      </c>
      <c r="G231" s="9">
        <v>1</v>
      </c>
      <c r="H231" s="10">
        <v>1</v>
      </c>
      <c r="I231" s="10">
        <v>0</v>
      </c>
      <c r="J231" s="11">
        <v>0</v>
      </c>
    </row>
    <row r="232" spans="1:10">
      <c r="B232" s="3">
        <v>1</v>
      </c>
      <c r="C232" s="12">
        <v>1</v>
      </c>
      <c r="D232" s="13">
        <v>0</v>
      </c>
      <c r="E232" s="13">
        <v>0</v>
      </c>
      <c r="F232" s="14">
        <v>2</v>
      </c>
      <c r="G232" s="12">
        <v>0</v>
      </c>
      <c r="H232" s="13">
        <v>0</v>
      </c>
      <c r="I232" s="13">
        <v>0</v>
      </c>
      <c r="J232" s="14">
        <v>0</v>
      </c>
    </row>
    <row r="233" spans="1:10">
      <c r="B233" s="3">
        <v>2</v>
      </c>
      <c r="C233" s="12">
        <v>0</v>
      </c>
      <c r="D233" s="13">
        <v>0</v>
      </c>
      <c r="E233" s="13">
        <v>0</v>
      </c>
      <c r="F233" s="14">
        <v>1</v>
      </c>
      <c r="G233" s="12">
        <v>0</v>
      </c>
      <c r="H233" s="13">
        <v>0</v>
      </c>
      <c r="I233" s="13">
        <v>0</v>
      </c>
      <c r="J233" s="14">
        <v>0</v>
      </c>
    </row>
    <row r="234" spans="1:10">
      <c r="B234" s="3">
        <v>3</v>
      </c>
      <c r="C234" s="12">
        <v>0</v>
      </c>
      <c r="D234" s="13">
        <v>0</v>
      </c>
      <c r="E234" s="13">
        <v>1</v>
      </c>
      <c r="F234" s="14">
        <v>1</v>
      </c>
      <c r="G234" s="12">
        <v>0</v>
      </c>
      <c r="H234" s="13">
        <v>0</v>
      </c>
      <c r="I234" s="13">
        <v>1</v>
      </c>
      <c r="J234" s="14">
        <v>1</v>
      </c>
    </row>
    <row r="235" spans="1:10">
      <c r="B235" s="3">
        <v>4</v>
      </c>
      <c r="C235" s="12">
        <v>0</v>
      </c>
      <c r="D235" s="13">
        <v>0</v>
      </c>
      <c r="E235" s="13">
        <v>2</v>
      </c>
      <c r="F235" s="14">
        <v>1</v>
      </c>
      <c r="G235" s="12">
        <v>0</v>
      </c>
      <c r="H235" s="13">
        <v>0</v>
      </c>
      <c r="I235" s="13">
        <v>1</v>
      </c>
      <c r="J235" s="14">
        <v>0</v>
      </c>
    </row>
    <row r="236" spans="1:10">
      <c r="B236" s="3">
        <v>5</v>
      </c>
      <c r="C236" s="12">
        <v>0</v>
      </c>
      <c r="D236" s="13">
        <v>0</v>
      </c>
      <c r="E236" s="13">
        <v>1</v>
      </c>
      <c r="F236" s="14">
        <v>0</v>
      </c>
      <c r="G236" s="12">
        <v>0</v>
      </c>
      <c r="H236" s="13">
        <v>0</v>
      </c>
      <c r="I236" s="13">
        <v>0</v>
      </c>
      <c r="J236" s="14">
        <v>0</v>
      </c>
    </row>
    <row r="237" spans="1:10">
      <c r="B237" s="3">
        <v>6</v>
      </c>
      <c r="C237" s="12">
        <v>0</v>
      </c>
      <c r="D237" s="13">
        <v>2</v>
      </c>
      <c r="E237" s="13">
        <v>5</v>
      </c>
      <c r="F237" s="14">
        <v>0</v>
      </c>
      <c r="G237" s="12">
        <v>0</v>
      </c>
      <c r="H237" s="13">
        <v>1</v>
      </c>
      <c r="I237" s="13">
        <v>4</v>
      </c>
      <c r="J237" s="14">
        <v>0</v>
      </c>
    </row>
    <row r="238" spans="1:10">
      <c r="B238" s="4">
        <v>7</v>
      </c>
      <c r="C238" s="15">
        <v>0</v>
      </c>
      <c r="D238" s="16">
        <v>7</v>
      </c>
      <c r="E238" s="16">
        <v>1</v>
      </c>
      <c r="F238" s="17">
        <v>1</v>
      </c>
      <c r="G238" s="15">
        <v>0</v>
      </c>
      <c r="H238" s="16">
        <v>5</v>
      </c>
      <c r="I238" s="16">
        <v>0</v>
      </c>
      <c r="J238" s="17">
        <v>0</v>
      </c>
    </row>
    <row r="241" spans="1:10">
      <c r="C241" s="36" t="s">
        <v>6</v>
      </c>
      <c r="D241" s="37"/>
      <c r="E241" s="37"/>
      <c r="F241" s="38"/>
      <c r="G241" s="36" t="s">
        <v>7</v>
      </c>
      <c r="H241" s="37"/>
      <c r="I241" s="37"/>
      <c r="J241" s="38"/>
    </row>
    <row r="242" spans="1:10">
      <c r="A242" s="1" t="s">
        <v>54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70</v>
      </c>
      <c r="B243" s="5">
        <v>0</v>
      </c>
      <c r="C243" s="9">
        <v>7</v>
      </c>
      <c r="D243" s="10">
        <v>1</v>
      </c>
      <c r="E243" s="10">
        <v>2</v>
      </c>
      <c r="F243" s="11">
        <v>19</v>
      </c>
      <c r="G243" s="9">
        <v>4</v>
      </c>
      <c r="H243" s="10">
        <v>0</v>
      </c>
      <c r="I243" s="10">
        <v>0</v>
      </c>
      <c r="J243" s="11">
        <v>3</v>
      </c>
    </row>
    <row r="244" spans="1:10">
      <c r="B244" s="3">
        <v>1</v>
      </c>
      <c r="C244" s="12">
        <v>2</v>
      </c>
      <c r="D244" s="13">
        <v>2</v>
      </c>
      <c r="E244" s="13">
        <v>0</v>
      </c>
      <c r="F244" s="14">
        <v>9</v>
      </c>
      <c r="G244" s="12">
        <v>1</v>
      </c>
      <c r="H244" s="13">
        <v>1</v>
      </c>
      <c r="I244" s="13">
        <v>0</v>
      </c>
      <c r="J244" s="14">
        <v>1</v>
      </c>
    </row>
    <row r="245" spans="1:10">
      <c r="B245" s="3">
        <v>2</v>
      </c>
      <c r="C245" s="12">
        <v>0</v>
      </c>
      <c r="D245" s="13">
        <v>1</v>
      </c>
      <c r="E245" s="13">
        <v>2</v>
      </c>
      <c r="F245" s="14">
        <v>8</v>
      </c>
      <c r="G245" s="12">
        <v>0</v>
      </c>
      <c r="H245" s="13">
        <v>0</v>
      </c>
      <c r="I245" s="13">
        <v>0</v>
      </c>
      <c r="J245" s="14">
        <v>2</v>
      </c>
    </row>
    <row r="246" spans="1:10">
      <c r="B246" s="3">
        <v>3</v>
      </c>
      <c r="C246" s="12">
        <v>1</v>
      </c>
      <c r="D246" s="13">
        <v>0</v>
      </c>
      <c r="E246" s="13">
        <v>5</v>
      </c>
      <c r="F246" s="14">
        <v>6</v>
      </c>
      <c r="G246" s="12">
        <v>0</v>
      </c>
      <c r="H246" s="13">
        <v>0</v>
      </c>
      <c r="I246" s="13">
        <v>1</v>
      </c>
      <c r="J246" s="14">
        <v>1</v>
      </c>
    </row>
    <row r="247" spans="1:10">
      <c r="B247" s="3">
        <v>4</v>
      </c>
      <c r="C247" s="12">
        <v>1</v>
      </c>
      <c r="D247" s="13">
        <v>2</v>
      </c>
      <c r="E247" s="13">
        <v>2</v>
      </c>
      <c r="F247" s="14">
        <v>7</v>
      </c>
      <c r="G247" s="12">
        <v>0</v>
      </c>
      <c r="H247" s="13">
        <v>0</v>
      </c>
      <c r="I247" s="13">
        <v>0</v>
      </c>
      <c r="J247" s="14">
        <v>1</v>
      </c>
    </row>
    <row r="248" spans="1:10">
      <c r="B248" s="3">
        <v>5</v>
      </c>
      <c r="C248" s="12">
        <v>0</v>
      </c>
      <c r="D248" s="13">
        <v>1</v>
      </c>
      <c r="E248" s="13">
        <v>5</v>
      </c>
      <c r="F248" s="14">
        <v>5</v>
      </c>
      <c r="G248" s="12">
        <v>0</v>
      </c>
      <c r="H248" s="13">
        <v>0</v>
      </c>
      <c r="I248" s="13">
        <v>3</v>
      </c>
      <c r="J248" s="14">
        <v>0</v>
      </c>
    </row>
    <row r="249" spans="1:10">
      <c r="B249" s="3">
        <v>6</v>
      </c>
      <c r="C249" s="12">
        <v>0</v>
      </c>
      <c r="D249" s="13">
        <v>11</v>
      </c>
      <c r="E249" s="13">
        <v>9</v>
      </c>
      <c r="F249" s="14">
        <v>3</v>
      </c>
      <c r="G249" s="12">
        <v>0</v>
      </c>
      <c r="H249" s="13">
        <v>5</v>
      </c>
      <c r="I249" s="13">
        <v>2</v>
      </c>
      <c r="J249" s="14">
        <v>0</v>
      </c>
    </row>
    <row r="250" spans="1:10">
      <c r="B250" s="4">
        <v>7</v>
      </c>
      <c r="C250" s="15">
        <v>0</v>
      </c>
      <c r="D250" s="16">
        <v>6</v>
      </c>
      <c r="E250" s="16">
        <v>17</v>
      </c>
      <c r="F250" s="17">
        <v>6</v>
      </c>
      <c r="G250" s="15">
        <v>0</v>
      </c>
      <c r="H250" s="16">
        <v>1</v>
      </c>
      <c r="I250" s="16">
        <v>2</v>
      </c>
      <c r="J250" s="17">
        <v>1</v>
      </c>
    </row>
    <row r="253" spans="1:10">
      <c r="C253" s="36" t="s">
        <v>6</v>
      </c>
      <c r="D253" s="37"/>
      <c r="E253" s="37"/>
      <c r="F253" s="38"/>
      <c r="G253" s="36" t="s">
        <v>7</v>
      </c>
      <c r="H253" s="37"/>
      <c r="I253" s="37"/>
      <c r="J253" s="38"/>
    </row>
    <row r="254" spans="1:10">
      <c r="A254" s="1" t="s">
        <v>55</v>
      </c>
      <c r="C254" s="6" t="s">
        <v>2</v>
      </c>
      <c r="D254" s="7" t="s">
        <v>3</v>
      </c>
      <c r="E254" s="7" t="s">
        <v>4</v>
      </c>
      <c r="F254" s="8" t="s">
        <v>5</v>
      </c>
      <c r="G254" s="6" t="s">
        <v>2</v>
      </c>
      <c r="H254" s="7" t="s">
        <v>3</v>
      </c>
      <c r="I254" s="7" t="s">
        <v>4</v>
      </c>
      <c r="J254" s="8" t="s">
        <v>5</v>
      </c>
    </row>
    <row r="255" spans="1:10">
      <c r="A255" t="s">
        <v>70</v>
      </c>
      <c r="B255" s="5">
        <v>0</v>
      </c>
      <c r="C255" s="9">
        <v>5</v>
      </c>
      <c r="D255" s="10">
        <v>1</v>
      </c>
      <c r="E255" s="10">
        <v>2</v>
      </c>
      <c r="F255" s="11">
        <v>7</v>
      </c>
      <c r="G255" s="9">
        <v>3</v>
      </c>
      <c r="H255" s="10">
        <v>0</v>
      </c>
      <c r="I255" s="10">
        <v>0</v>
      </c>
      <c r="J255" s="11">
        <v>4</v>
      </c>
    </row>
    <row r="256" spans="1:10">
      <c r="B256" s="3">
        <v>1</v>
      </c>
      <c r="C256" s="12">
        <v>3</v>
      </c>
      <c r="D256" s="13">
        <v>1</v>
      </c>
      <c r="E256" s="13">
        <v>0</v>
      </c>
      <c r="F256" s="14">
        <v>2</v>
      </c>
      <c r="G256" s="12">
        <v>0</v>
      </c>
      <c r="H256" s="13">
        <v>0</v>
      </c>
      <c r="I256" s="13">
        <v>0</v>
      </c>
      <c r="J256" s="14">
        <v>0</v>
      </c>
    </row>
    <row r="257" spans="1:10">
      <c r="B257" s="3">
        <v>2</v>
      </c>
      <c r="C257" s="12">
        <v>1</v>
      </c>
      <c r="D257" s="13">
        <v>0</v>
      </c>
      <c r="E257" s="13">
        <v>1</v>
      </c>
      <c r="F257" s="14">
        <v>5</v>
      </c>
      <c r="G257" s="12">
        <v>0</v>
      </c>
      <c r="H257" s="13">
        <v>0</v>
      </c>
      <c r="I257" s="13">
        <v>0</v>
      </c>
      <c r="J257" s="14">
        <v>2</v>
      </c>
    </row>
    <row r="258" spans="1:10">
      <c r="B258" s="3">
        <v>3</v>
      </c>
      <c r="C258" s="12">
        <v>0</v>
      </c>
      <c r="D258" s="13">
        <v>0</v>
      </c>
      <c r="E258" s="13">
        <v>2</v>
      </c>
      <c r="F258" s="14">
        <v>0</v>
      </c>
      <c r="G258" s="12">
        <v>0</v>
      </c>
      <c r="H258" s="13">
        <v>0</v>
      </c>
      <c r="I258" s="13">
        <v>1</v>
      </c>
      <c r="J258" s="14">
        <v>0</v>
      </c>
    </row>
    <row r="259" spans="1:10">
      <c r="B259" s="3">
        <v>4</v>
      </c>
      <c r="C259" s="12">
        <v>1</v>
      </c>
      <c r="D259" s="13">
        <v>1</v>
      </c>
      <c r="E259" s="13">
        <v>1</v>
      </c>
      <c r="F259" s="14">
        <v>1</v>
      </c>
      <c r="G259" s="12">
        <v>0</v>
      </c>
      <c r="H259" s="13">
        <v>1</v>
      </c>
      <c r="I259" s="13">
        <v>0</v>
      </c>
      <c r="J259" s="14">
        <v>0</v>
      </c>
    </row>
    <row r="260" spans="1:10">
      <c r="B260" s="3">
        <v>5</v>
      </c>
      <c r="C260" s="12">
        <v>0</v>
      </c>
      <c r="D260" s="13">
        <v>2</v>
      </c>
      <c r="E260" s="13">
        <v>0</v>
      </c>
      <c r="F260" s="14">
        <v>2</v>
      </c>
      <c r="G260" s="12">
        <v>0</v>
      </c>
      <c r="H260" s="13">
        <v>1</v>
      </c>
      <c r="I260" s="13">
        <v>0</v>
      </c>
      <c r="J260" s="14">
        <v>0</v>
      </c>
    </row>
    <row r="261" spans="1:10">
      <c r="B261" s="3">
        <v>6</v>
      </c>
      <c r="C261" s="12">
        <v>0</v>
      </c>
      <c r="D261" s="13">
        <v>3</v>
      </c>
      <c r="E261" s="13">
        <v>5</v>
      </c>
      <c r="F261" s="14">
        <v>2</v>
      </c>
      <c r="G261" s="12">
        <v>0</v>
      </c>
      <c r="H261" s="13">
        <v>1</v>
      </c>
      <c r="I261" s="13">
        <v>0</v>
      </c>
      <c r="J261" s="14">
        <v>0</v>
      </c>
    </row>
    <row r="262" spans="1:10">
      <c r="B262" s="4">
        <v>7</v>
      </c>
      <c r="C262" s="15">
        <v>2</v>
      </c>
      <c r="D262" s="16">
        <v>10</v>
      </c>
      <c r="E262" s="16">
        <v>2</v>
      </c>
      <c r="F262" s="17">
        <v>0</v>
      </c>
      <c r="G262" s="15">
        <v>1</v>
      </c>
      <c r="H262" s="16">
        <v>2</v>
      </c>
      <c r="I262" s="16">
        <v>1</v>
      </c>
      <c r="J262" s="17">
        <v>0</v>
      </c>
    </row>
    <row r="265" spans="1:10">
      <c r="C265" s="36" t="s">
        <v>6</v>
      </c>
      <c r="D265" s="37"/>
      <c r="E265" s="37"/>
      <c r="F265" s="38"/>
      <c r="G265" s="36" t="s">
        <v>7</v>
      </c>
      <c r="H265" s="37"/>
      <c r="I265" s="37"/>
      <c r="J265" s="38"/>
    </row>
    <row r="266" spans="1:10">
      <c r="A266" s="1" t="s">
        <v>56</v>
      </c>
      <c r="C266" s="6" t="s">
        <v>2</v>
      </c>
      <c r="D266" s="7" t="s">
        <v>3</v>
      </c>
      <c r="E266" s="7" t="s">
        <v>4</v>
      </c>
      <c r="F266" s="8" t="s">
        <v>5</v>
      </c>
      <c r="G266" s="6" t="s">
        <v>2</v>
      </c>
      <c r="H266" s="7" t="s">
        <v>3</v>
      </c>
      <c r="I266" s="7" t="s">
        <v>4</v>
      </c>
      <c r="J266" s="8" t="s">
        <v>5</v>
      </c>
    </row>
    <row r="267" spans="1:10">
      <c r="A267" t="s">
        <v>70</v>
      </c>
      <c r="B267" s="5">
        <v>0</v>
      </c>
      <c r="C267" s="9">
        <v>4</v>
      </c>
      <c r="D267" s="10">
        <v>1</v>
      </c>
      <c r="E267" s="10">
        <v>0</v>
      </c>
      <c r="F267" s="11">
        <v>7</v>
      </c>
      <c r="G267" s="9">
        <v>2</v>
      </c>
      <c r="H267" s="10">
        <v>0</v>
      </c>
      <c r="I267" s="10">
        <v>0</v>
      </c>
      <c r="J267" s="11">
        <v>1</v>
      </c>
    </row>
    <row r="268" spans="1:10">
      <c r="B268" s="3">
        <v>1</v>
      </c>
      <c r="C268" s="12">
        <v>0</v>
      </c>
      <c r="D268" s="13">
        <v>1</v>
      </c>
      <c r="E268" s="13">
        <v>1</v>
      </c>
      <c r="F268" s="14">
        <v>1</v>
      </c>
      <c r="G268" s="12">
        <v>0</v>
      </c>
      <c r="H268" s="13">
        <v>0</v>
      </c>
      <c r="I268" s="13">
        <v>0</v>
      </c>
      <c r="J268" s="14">
        <v>0</v>
      </c>
    </row>
    <row r="269" spans="1:10">
      <c r="B269" s="3">
        <v>2</v>
      </c>
      <c r="C269" s="12">
        <v>0</v>
      </c>
      <c r="D269" s="13">
        <v>0</v>
      </c>
      <c r="E269" s="13">
        <v>0</v>
      </c>
      <c r="F269" s="14">
        <v>6</v>
      </c>
      <c r="G269" s="12">
        <v>0</v>
      </c>
      <c r="H269" s="13">
        <v>0</v>
      </c>
      <c r="I269" s="13">
        <v>0</v>
      </c>
      <c r="J269" s="14">
        <v>0</v>
      </c>
    </row>
    <row r="270" spans="1:10">
      <c r="B270" s="3">
        <v>3</v>
      </c>
      <c r="C270" s="12">
        <v>0</v>
      </c>
      <c r="D270" s="13">
        <v>1</v>
      </c>
      <c r="E270" s="13">
        <v>0</v>
      </c>
      <c r="F270" s="14">
        <v>3</v>
      </c>
      <c r="G270" s="12">
        <v>0</v>
      </c>
      <c r="H270" s="13">
        <v>0</v>
      </c>
      <c r="I270" s="13">
        <v>0</v>
      </c>
      <c r="J270" s="14">
        <v>1</v>
      </c>
    </row>
    <row r="271" spans="1:10">
      <c r="B271" s="3">
        <v>4</v>
      </c>
      <c r="C271" s="12">
        <v>0</v>
      </c>
      <c r="D271" s="13">
        <v>2</v>
      </c>
      <c r="E271" s="13">
        <v>1</v>
      </c>
      <c r="F271" s="14">
        <v>3</v>
      </c>
      <c r="G271" s="12">
        <v>0</v>
      </c>
      <c r="H271" s="13">
        <v>0</v>
      </c>
      <c r="I271" s="13">
        <v>0</v>
      </c>
      <c r="J271" s="14">
        <v>0</v>
      </c>
    </row>
    <row r="272" spans="1:10">
      <c r="B272" s="3">
        <v>5</v>
      </c>
      <c r="C272" s="12">
        <v>1</v>
      </c>
      <c r="D272" s="13">
        <v>0</v>
      </c>
      <c r="E272" s="13">
        <v>0</v>
      </c>
      <c r="F272" s="14">
        <v>1</v>
      </c>
      <c r="G272" s="12">
        <v>1</v>
      </c>
      <c r="H272" s="13">
        <v>0</v>
      </c>
      <c r="I272" s="13">
        <v>0</v>
      </c>
      <c r="J272" s="14">
        <v>1</v>
      </c>
    </row>
    <row r="273" spans="1:10">
      <c r="B273" s="3">
        <v>6</v>
      </c>
      <c r="C273" s="12">
        <v>1</v>
      </c>
      <c r="D273" s="13">
        <v>6</v>
      </c>
      <c r="E273" s="13">
        <v>3</v>
      </c>
      <c r="F273" s="14">
        <v>1</v>
      </c>
      <c r="G273" s="12">
        <v>1</v>
      </c>
      <c r="H273" s="13">
        <v>3</v>
      </c>
      <c r="I273" s="13">
        <v>1</v>
      </c>
      <c r="J273" s="14">
        <v>0</v>
      </c>
    </row>
    <row r="274" spans="1:10">
      <c r="B274" s="4">
        <v>7</v>
      </c>
      <c r="C274" s="15">
        <v>2</v>
      </c>
      <c r="D274" s="16">
        <v>17</v>
      </c>
      <c r="E274" s="16">
        <v>3</v>
      </c>
      <c r="F274" s="17">
        <v>1</v>
      </c>
      <c r="G274" s="15">
        <v>1</v>
      </c>
      <c r="H274" s="16">
        <v>7</v>
      </c>
      <c r="I274" s="16">
        <v>0</v>
      </c>
      <c r="J274" s="17">
        <v>1</v>
      </c>
    </row>
    <row r="277" spans="1:10">
      <c r="C277" s="79" t="s">
        <v>6</v>
      </c>
      <c r="D277" s="80"/>
      <c r="E277" s="80"/>
      <c r="F277" s="81"/>
      <c r="G277" s="79" t="s">
        <v>7</v>
      </c>
      <c r="H277" s="80"/>
      <c r="I277" s="80"/>
      <c r="J277" s="81"/>
    </row>
    <row r="278" spans="1:10">
      <c r="A278" s="1" t="s">
        <v>57</v>
      </c>
      <c r="C278" s="6" t="s">
        <v>2</v>
      </c>
      <c r="D278" s="7" t="s">
        <v>3</v>
      </c>
      <c r="E278" s="7" t="s">
        <v>4</v>
      </c>
      <c r="F278" s="8" t="s">
        <v>5</v>
      </c>
      <c r="G278" s="6" t="s">
        <v>2</v>
      </c>
      <c r="H278" s="7" t="s">
        <v>3</v>
      </c>
      <c r="I278" s="7" t="s">
        <v>4</v>
      </c>
      <c r="J278" s="8" t="s">
        <v>5</v>
      </c>
    </row>
    <row r="279" spans="1:10">
      <c r="A279" t="s">
        <v>70</v>
      </c>
      <c r="B279" s="5">
        <v>0</v>
      </c>
      <c r="C279" s="9">
        <v>11</v>
      </c>
      <c r="D279" s="10">
        <v>1</v>
      </c>
      <c r="E279" s="10">
        <v>6</v>
      </c>
      <c r="F279" s="11">
        <v>26</v>
      </c>
      <c r="G279" s="9">
        <v>4</v>
      </c>
      <c r="H279" s="10">
        <v>0</v>
      </c>
      <c r="I279" s="10">
        <v>0</v>
      </c>
      <c r="J279" s="11">
        <v>4</v>
      </c>
    </row>
    <row r="280" spans="1:10">
      <c r="B280" s="3">
        <v>1</v>
      </c>
      <c r="C280" s="12">
        <v>2</v>
      </c>
      <c r="D280" s="13">
        <v>0</v>
      </c>
      <c r="E280" s="13">
        <v>3</v>
      </c>
      <c r="F280" s="14">
        <v>9</v>
      </c>
      <c r="G280" s="12">
        <v>2</v>
      </c>
      <c r="H280" s="13">
        <v>0</v>
      </c>
      <c r="I280" s="13">
        <v>0</v>
      </c>
      <c r="J280" s="14">
        <v>0</v>
      </c>
    </row>
    <row r="281" spans="1:10">
      <c r="B281" s="3">
        <v>2</v>
      </c>
      <c r="C281" s="12">
        <v>0</v>
      </c>
      <c r="D281" s="13">
        <v>0</v>
      </c>
      <c r="E281" s="13">
        <v>2</v>
      </c>
      <c r="F281" s="14">
        <v>12</v>
      </c>
      <c r="G281" s="12">
        <v>0</v>
      </c>
      <c r="H281" s="13">
        <v>0</v>
      </c>
      <c r="I281" s="13">
        <v>0</v>
      </c>
      <c r="J281" s="14">
        <v>3</v>
      </c>
    </row>
    <row r="282" spans="1:10">
      <c r="B282" s="3">
        <v>3</v>
      </c>
      <c r="C282" s="12">
        <v>0</v>
      </c>
      <c r="D282" s="13">
        <v>0</v>
      </c>
      <c r="E282" s="13">
        <v>6</v>
      </c>
      <c r="F282" s="14">
        <v>5</v>
      </c>
      <c r="G282" s="12">
        <v>0</v>
      </c>
      <c r="H282" s="13">
        <v>0</v>
      </c>
      <c r="I282" s="13">
        <v>1</v>
      </c>
      <c r="J282" s="14">
        <v>1</v>
      </c>
    </row>
    <row r="283" spans="1:10">
      <c r="B283" s="3">
        <v>4</v>
      </c>
      <c r="C283" s="12">
        <v>1</v>
      </c>
      <c r="D283" s="13">
        <v>0</v>
      </c>
      <c r="E283" s="13">
        <v>4</v>
      </c>
      <c r="F283" s="14">
        <v>9</v>
      </c>
      <c r="G283" s="12">
        <v>0</v>
      </c>
      <c r="H283" s="13">
        <v>0</v>
      </c>
      <c r="I283" s="13">
        <v>0</v>
      </c>
      <c r="J283" s="14">
        <v>0</v>
      </c>
    </row>
    <row r="284" spans="1:10">
      <c r="B284" s="3">
        <v>5</v>
      </c>
      <c r="C284" s="12">
        <v>1</v>
      </c>
      <c r="D284" s="13">
        <v>2</v>
      </c>
      <c r="E284" s="13">
        <v>8</v>
      </c>
      <c r="F284" s="14">
        <v>8</v>
      </c>
      <c r="G284" s="12">
        <v>1</v>
      </c>
      <c r="H284" s="13">
        <v>2</v>
      </c>
      <c r="I284" s="13">
        <v>0</v>
      </c>
      <c r="J284" s="14">
        <v>0</v>
      </c>
    </row>
    <row r="285" spans="1:10">
      <c r="B285" s="3">
        <v>6</v>
      </c>
      <c r="C285" s="12">
        <v>1</v>
      </c>
      <c r="D285" s="13">
        <v>7</v>
      </c>
      <c r="E285" s="13">
        <v>4</v>
      </c>
      <c r="F285" s="14">
        <v>3</v>
      </c>
      <c r="G285" s="12">
        <v>1</v>
      </c>
      <c r="H285" s="13">
        <v>2</v>
      </c>
      <c r="I285" s="13">
        <v>0</v>
      </c>
      <c r="J285" s="14">
        <v>0</v>
      </c>
    </row>
    <row r="286" spans="1:10">
      <c r="B286" s="4">
        <v>7</v>
      </c>
      <c r="C286" s="15">
        <v>1</v>
      </c>
      <c r="D286" s="16">
        <v>21</v>
      </c>
      <c r="E286" s="16">
        <v>9</v>
      </c>
      <c r="F286" s="17">
        <v>1</v>
      </c>
      <c r="G286" s="15">
        <v>0</v>
      </c>
      <c r="H286" s="16">
        <v>5</v>
      </c>
      <c r="I286" s="16">
        <v>4</v>
      </c>
      <c r="J286" s="17">
        <v>0</v>
      </c>
    </row>
    <row r="288" spans="1:10">
      <c r="A288" s="26"/>
      <c r="B288" s="26"/>
      <c r="C288" s="26"/>
      <c r="D288" s="26"/>
      <c r="E288" s="26"/>
      <c r="F288" s="26"/>
      <c r="G288" s="26"/>
      <c r="H288" s="26"/>
      <c r="I288" s="26"/>
      <c r="J288" s="26"/>
    </row>
    <row r="292" spans="1:10">
      <c r="C292" s="79" t="s">
        <v>6</v>
      </c>
      <c r="D292" s="80"/>
      <c r="E292" s="80"/>
      <c r="F292" s="81"/>
      <c r="G292" s="79" t="s">
        <v>7</v>
      </c>
      <c r="H292" s="80"/>
      <c r="I292" s="80"/>
      <c r="J292" s="81"/>
    </row>
    <row r="293" spans="1:10">
      <c r="A293" s="1" t="s">
        <v>37</v>
      </c>
      <c r="C293" s="6" t="s">
        <v>2</v>
      </c>
      <c r="D293" s="7" t="s">
        <v>3</v>
      </c>
      <c r="E293" s="7" t="s">
        <v>4</v>
      </c>
      <c r="F293" s="8" t="s">
        <v>5</v>
      </c>
      <c r="G293" s="6" t="s">
        <v>2</v>
      </c>
      <c r="H293" s="7" t="s">
        <v>3</v>
      </c>
      <c r="I293" s="7" t="s">
        <v>4</v>
      </c>
      <c r="J293" s="8" t="s">
        <v>5</v>
      </c>
    </row>
    <row r="294" spans="1:10">
      <c r="A294" t="s">
        <v>1</v>
      </c>
      <c r="B294" s="5">
        <v>0</v>
      </c>
      <c r="C294" s="9">
        <v>647.03599999999994</v>
      </c>
      <c r="D294" s="10">
        <v>277.77800000000002</v>
      </c>
      <c r="E294" s="10">
        <v>74.341700000000003</v>
      </c>
      <c r="F294" s="11">
        <v>277.77800000000002</v>
      </c>
      <c r="G294" s="9">
        <v>117.643</v>
      </c>
      <c r="H294" s="10">
        <v>0</v>
      </c>
      <c r="I294" s="10">
        <v>55.960599999999999</v>
      </c>
      <c r="J294" s="11">
        <v>65.770099999999999</v>
      </c>
    </row>
    <row r="295" spans="1:10">
      <c r="B295" s="3">
        <v>1</v>
      </c>
      <c r="C295" s="12">
        <v>413.94400000000002</v>
      </c>
      <c r="D295" s="13">
        <v>187.23599999999999</v>
      </c>
      <c r="E295" s="13">
        <v>36.731200000000001</v>
      </c>
      <c r="F295" s="14">
        <v>187.23599999999999</v>
      </c>
      <c r="G295" s="12">
        <v>177.405</v>
      </c>
      <c r="H295" s="13">
        <v>0</v>
      </c>
      <c r="I295" s="13">
        <v>0</v>
      </c>
      <c r="J295" s="14">
        <v>0</v>
      </c>
    </row>
    <row r="296" spans="1:10">
      <c r="B296" s="3">
        <v>2</v>
      </c>
      <c r="C296" s="12">
        <v>0</v>
      </c>
      <c r="D296" s="13">
        <v>94.665999999999997</v>
      </c>
      <c r="E296" s="13">
        <v>36.293399999999998</v>
      </c>
      <c r="F296" s="14">
        <v>94.665999999999997</v>
      </c>
      <c r="G296" s="12">
        <v>59.451599999999999</v>
      </c>
      <c r="H296" s="13">
        <v>0</v>
      </c>
      <c r="I296" s="13">
        <v>0</v>
      </c>
      <c r="J296" s="14">
        <v>0</v>
      </c>
    </row>
    <row r="297" spans="1:10">
      <c r="B297" s="3">
        <v>3</v>
      </c>
      <c r="C297" s="12">
        <v>59.771900000000002</v>
      </c>
      <c r="D297" s="13">
        <v>0</v>
      </c>
      <c r="E297" s="13">
        <v>71.668800000000005</v>
      </c>
      <c r="F297" s="14">
        <v>0</v>
      </c>
      <c r="G297" s="12">
        <v>0</v>
      </c>
      <c r="H297" s="13">
        <v>47.868899999999996</v>
      </c>
      <c r="I297" s="13">
        <v>54.085799999999999</v>
      </c>
      <c r="J297" s="14">
        <v>37.545400000000001</v>
      </c>
    </row>
    <row r="298" spans="1:10">
      <c r="B298" s="3">
        <v>4</v>
      </c>
      <c r="C298" s="12">
        <v>120.191</v>
      </c>
      <c r="D298" s="13">
        <v>48.417000000000002</v>
      </c>
      <c r="E298" s="13">
        <v>212.25</v>
      </c>
      <c r="F298" s="14">
        <v>48.417000000000002</v>
      </c>
      <c r="G298" s="12">
        <v>0</v>
      </c>
      <c r="H298" s="13">
        <v>0</v>
      </c>
      <c r="I298" s="13">
        <v>0</v>
      </c>
      <c r="J298" s="14">
        <v>78.783299999999997</v>
      </c>
    </row>
    <row r="299" spans="1:10">
      <c r="B299" s="3">
        <v>5</v>
      </c>
      <c r="C299" s="12">
        <v>120.845</v>
      </c>
      <c r="D299" s="13">
        <v>48.977899999999998</v>
      </c>
      <c r="E299" s="13">
        <v>244.49</v>
      </c>
      <c r="F299" s="14">
        <v>48.977899999999998</v>
      </c>
      <c r="G299" s="12">
        <v>60.422499999999999</v>
      </c>
      <c r="H299" s="13">
        <v>0</v>
      </c>
      <c r="I299" s="13">
        <v>52.7395</v>
      </c>
      <c r="J299" s="14">
        <v>0</v>
      </c>
    </row>
    <row r="300" spans="1:10">
      <c r="B300" s="3">
        <v>6</v>
      </c>
      <c r="C300" s="12">
        <v>60.7532</v>
      </c>
      <c r="D300" s="13">
        <v>198.208</v>
      </c>
      <c r="E300" s="13">
        <v>275.72399999999999</v>
      </c>
      <c r="F300" s="14">
        <v>198.208</v>
      </c>
      <c r="G300" s="12">
        <v>60.7532</v>
      </c>
      <c r="H300" s="13">
        <v>99.103899999999996</v>
      </c>
      <c r="I300" s="13">
        <v>52.050600000000003</v>
      </c>
      <c r="J300" s="14">
        <v>0</v>
      </c>
    </row>
    <row r="301" spans="1:10">
      <c r="B301" s="4">
        <v>7</v>
      </c>
      <c r="C301" s="15">
        <v>183.26300000000001</v>
      </c>
      <c r="D301" s="16">
        <v>701.952</v>
      </c>
      <c r="E301" s="16">
        <v>476.09199999999998</v>
      </c>
      <c r="F301" s="17">
        <v>701.952</v>
      </c>
      <c r="G301" s="15">
        <v>122.175</v>
      </c>
      <c r="H301" s="16">
        <v>100.279</v>
      </c>
      <c r="I301" s="16">
        <v>0</v>
      </c>
      <c r="J301" s="17">
        <v>0</v>
      </c>
    </row>
    <row r="304" spans="1:10">
      <c r="C304" s="79" t="s">
        <v>6</v>
      </c>
      <c r="D304" s="80"/>
      <c r="E304" s="80"/>
      <c r="F304" s="81"/>
      <c r="G304" s="79" t="s">
        <v>7</v>
      </c>
      <c r="H304" s="80"/>
      <c r="I304" s="80"/>
      <c r="J304" s="81"/>
    </row>
    <row r="305" spans="1:10">
      <c r="A305" s="1" t="s">
        <v>39</v>
      </c>
      <c r="C305" s="6" t="s">
        <v>2</v>
      </c>
      <c r="D305" s="7" t="s">
        <v>3</v>
      </c>
      <c r="E305" s="7" t="s">
        <v>4</v>
      </c>
      <c r="F305" s="8" t="s">
        <v>5</v>
      </c>
      <c r="G305" s="6" t="s">
        <v>2</v>
      </c>
      <c r="H305" s="7" t="s">
        <v>3</v>
      </c>
      <c r="I305" s="7" t="s">
        <v>4</v>
      </c>
      <c r="J305" s="8" t="s">
        <v>5</v>
      </c>
    </row>
    <row r="306" spans="1:10">
      <c r="A306" t="s">
        <v>1</v>
      </c>
      <c r="B306" s="5">
        <v>0</v>
      </c>
      <c r="C306" s="9">
        <v>815.976</v>
      </c>
      <c r="D306" s="10">
        <v>117.331</v>
      </c>
      <c r="E306" s="10">
        <v>111.151</v>
      </c>
      <c r="F306" s="11">
        <v>711.45699999999999</v>
      </c>
      <c r="G306" s="9">
        <v>407.988</v>
      </c>
      <c r="H306" s="10">
        <v>0</v>
      </c>
      <c r="I306" s="10">
        <v>0</v>
      </c>
      <c r="J306" s="11">
        <v>203.273</v>
      </c>
    </row>
    <row r="307" spans="1:10">
      <c r="B307" s="3">
        <v>1</v>
      </c>
      <c r="C307" s="12">
        <v>0</v>
      </c>
      <c r="D307" s="13">
        <v>124.53100000000001</v>
      </c>
      <c r="E307" s="13">
        <v>0</v>
      </c>
      <c r="F307" s="14">
        <v>597.06899999999996</v>
      </c>
      <c r="G307" s="12">
        <v>0</v>
      </c>
      <c r="H307" s="13">
        <v>62.265500000000003</v>
      </c>
      <c r="I307" s="13">
        <v>0</v>
      </c>
      <c r="J307" s="14">
        <v>99.511499999999998</v>
      </c>
    </row>
    <row r="308" spans="1:10">
      <c r="B308" s="3">
        <v>2</v>
      </c>
      <c r="C308" s="12">
        <v>0</v>
      </c>
      <c r="D308" s="13">
        <v>66.334699999999998</v>
      </c>
      <c r="E308" s="13">
        <v>244.66499999999999</v>
      </c>
      <c r="F308" s="14">
        <v>291.99700000000001</v>
      </c>
      <c r="G308" s="12">
        <v>0</v>
      </c>
      <c r="H308" s="13">
        <v>66.334699999999998</v>
      </c>
      <c r="I308" s="13">
        <v>0</v>
      </c>
      <c r="J308" s="14">
        <v>0</v>
      </c>
    </row>
    <row r="309" spans="1:10">
      <c r="B309" s="3">
        <v>3</v>
      </c>
      <c r="C309" s="12">
        <v>0</v>
      </c>
      <c r="D309" s="13">
        <v>0</v>
      </c>
      <c r="E309" s="13">
        <v>386.43299999999999</v>
      </c>
      <c r="F309" s="14">
        <v>379.88299999999998</v>
      </c>
      <c r="G309" s="12">
        <v>129.352</v>
      </c>
      <c r="H309" s="13">
        <v>0</v>
      </c>
      <c r="I309" s="13">
        <v>0</v>
      </c>
      <c r="J309" s="14">
        <v>0</v>
      </c>
    </row>
    <row r="310" spans="1:10">
      <c r="B310" s="3">
        <v>4</v>
      </c>
      <c r="C310" s="12">
        <v>127.28</v>
      </c>
      <c r="D310" s="13">
        <v>76.308099999999996</v>
      </c>
      <c r="E310" s="13">
        <v>135.417</v>
      </c>
      <c r="F310" s="14">
        <v>184.66800000000001</v>
      </c>
      <c r="G310" s="12">
        <v>0</v>
      </c>
      <c r="H310" s="13">
        <v>0</v>
      </c>
      <c r="I310" s="13">
        <v>0</v>
      </c>
      <c r="J310" s="14">
        <v>92.333799999999997</v>
      </c>
    </row>
    <row r="311" spans="1:10">
      <c r="B311" s="3">
        <v>5</v>
      </c>
      <c r="C311" s="12">
        <v>0</v>
      </c>
      <c r="D311" s="13">
        <v>0</v>
      </c>
      <c r="E311" s="13">
        <v>279.63900000000001</v>
      </c>
      <c r="F311" s="14">
        <v>179.06700000000001</v>
      </c>
      <c r="G311" s="12">
        <v>0</v>
      </c>
      <c r="H311" s="13">
        <v>0</v>
      </c>
      <c r="I311" s="13">
        <v>0</v>
      </c>
      <c r="J311" s="14">
        <v>0</v>
      </c>
    </row>
    <row r="312" spans="1:10">
      <c r="B312" s="3">
        <v>6</v>
      </c>
      <c r="C312" s="12">
        <v>0</v>
      </c>
      <c r="D312" s="13">
        <v>359.24599999999998</v>
      </c>
      <c r="E312" s="13">
        <v>0</v>
      </c>
      <c r="F312" s="14">
        <v>517.45399999999995</v>
      </c>
      <c r="G312" s="12">
        <v>0</v>
      </c>
      <c r="H312" s="13">
        <v>179.62299999999999</v>
      </c>
      <c r="I312" s="13">
        <v>0</v>
      </c>
      <c r="J312" s="14">
        <v>86.2423</v>
      </c>
    </row>
    <row r="313" spans="1:10">
      <c r="B313" s="4">
        <v>7</v>
      </c>
      <c r="C313" s="15">
        <v>116.098</v>
      </c>
      <c r="D313" s="16">
        <v>886.76499999999999</v>
      </c>
      <c r="E313" s="16">
        <v>716.09</v>
      </c>
      <c r="F313" s="17">
        <v>165.74799999999999</v>
      </c>
      <c r="G313" s="15">
        <v>0</v>
      </c>
      <c r="H313" s="16">
        <v>197.059</v>
      </c>
      <c r="I313" s="16">
        <v>286.43599999999998</v>
      </c>
      <c r="J313" s="17">
        <v>0</v>
      </c>
    </row>
    <row r="316" spans="1:10">
      <c r="C316" s="79" t="s">
        <v>6</v>
      </c>
      <c r="D316" s="80"/>
      <c r="E316" s="80"/>
      <c r="F316" s="81"/>
      <c r="G316" s="79" t="s">
        <v>7</v>
      </c>
      <c r="H316" s="80"/>
      <c r="I316" s="80"/>
      <c r="J316" s="81"/>
    </row>
    <row r="317" spans="1:10">
      <c r="A317" s="1" t="s">
        <v>43</v>
      </c>
      <c r="C317" s="6" t="s">
        <v>2</v>
      </c>
      <c r="D317" s="7" t="s">
        <v>3</v>
      </c>
      <c r="E317" s="7" t="s">
        <v>4</v>
      </c>
      <c r="F317" s="8" t="s">
        <v>5</v>
      </c>
      <c r="G317" s="6" t="s">
        <v>2</v>
      </c>
      <c r="H317" s="7" t="s">
        <v>3</v>
      </c>
      <c r="I317" s="7" t="s">
        <v>4</v>
      </c>
      <c r="J317" s="8" t="s">
        <v>5</v>
      </c>
    </row>
    <row r="318" spans="1:10">
      <c r="A318" t="s">
        <v>1</v>
      </c>
      <c r="B318" s="5">
        <v>0</v>
      </c>
      <c r="C318" s="9">
        <v>635.06299999999999</v>
      </c>
      <c r="D318" s="10">
        <v>79.304299999999998</v>
      </c>
      <c r="E318" s="10">
        <v>0</v>
      </c>
      <c r="F318" s="11">
        <v>629.702</v>
      </c>
      <c r="G318" s="9">
        <v>0</v>
      </c>
      <c r="H318" s="10">
        <v>0</v>
      </c>
      <c r="I318" s="10">
        <v>0</v>
      </c>
      <c r="J318" s="11">
        <v>0</v>
      </c>
    </row>
    <row r="319" spans="1:10">
      <c r="B319" s="3">
        <v>1</v>
      </c>
      <c r="C319" s="12">
        <v>0</v>
      </c>
      <c r="D319" s="13">
        <v>161.34899999999999</v>
      </c>
      <c r="E319" s="13">
        <v>0</v>
      </c>
      <c r="F319" s="14">
        <v>786.61400000000003</v>
      </c>
      <c r="G319" s="12">
        <v>90.277199999999993</v>
      </c>
      <c r="H319" s="13">
        <v>0</v>
      </c>
      <c r="I319" s="13">
        <v>159.684</v>
      </c>
      <c r="J319" s="14">
        <v>0</v>
      </c>
    </row>
    <row r="320" spans="1:10">
      <c r="B320" s="3">
        <v>2</v>
      </c>
      <c r="C320" s="12">
        <v>89.835700000000003</v>
      </c>
      <c r="D320" s="13">
        <v>0</v>
      </c>
      <c r="E320" s="13">
        <v>160.97999999999999</v>
      </c>
      <c r="F320" s="14">
        <v>135.63399999999999</v>
      </c>
      <c r="G320" s="12">
        <v>0</v>
      </c>
      <c r="H320" s="13">
        <v>0</v>
      </c>
      <c r="I320" s="13">
        <v>0</v>
      </c>
      <c r="J320" s="14">
        <v>135.63399999999999</v>
      </c>
    </row>
    <row r="321" spans="1:10">
      <c r="B321" s="3">
        <v>3</v>
      </c>
      <c r="C321" s="12">
        <v>0</v>
      </c>
      <c r="D321" s="13">
        <v>83.561499999999995</v>
      </c>
      <c r="E321" s="13">
        <v>320.30599999999998</v>
      </c>
      <c r="F321" s="14">
        <v>417.39299999999997</v>
      </c>
      <c r="G321" s="12">
        <v>0</v>
      </c>
      <c r="H321" s="13">
        <v>0</v>
      </c>
      <c r="I321" s="13">
        <v>160.15299999999999</v>
      </c>
      <c r="J321" s="14">
        <v>0</v>
      </c>
    </row>
    <row r="322" spans="1:10">
      <c r="B322" s="3">
        <v>4</v>
      </c>
      <c r="C322" s="12">
        <v>0</v>
      </c>
      <c r="D322" s="13">
        <v>0</v>
      </c>
      <c r="E322" s="13">
        <v>0</v>
      </c>
      <c r="F322" s="14">
        <v>0</v>
      </c>
      <c r="G322" s="12">
        <v>0</v>
      </c>
      <c r="H322" s="13">
        <v>0</v>
      </c>
      <c r="I322" s="13">
        <v>0</v>
      </c>
      <c r="J322" s="14">
        <v>0</v>
      </c>
    </row>
    <row r="323" spans="1:10">
      <c r="B323" s="3">
        <v>5</v>
      </c>
      <c r="C323" s="12">
        <v>88.497200000000007</v>
      </c>
      <c r="D323" s="13">
        <v>86.662800000000004</v>
      </c>
      <c r="E323" s="13">
        <v>0</v>
      </c>
      <c r="F323" s="14">
        <v>287.75799999999998</v>
      </c>
      <c r="G323" s="12">
        <v>0</v>
      </c>
      <c r="H323" s="13">
        <v>0</v>
      </c>
      <c r="I323" s="13">
        <v>0</v>
      </c>
      <c r="J323" s="14">
        <v>0</v>
      </c>
    </row>
    <row r="324" spans="1:10">
      <c r="B324" s="3">
        <v>6</v>
      </c>
      <c r="C324" s="12">
        <v>176.11500000000001</v>
      </c>
      <c r="D324" s="13">
        <v>706.32500000000005</v>
      </c>
      <c r="E324" s="13">
        <v>147.63499999999999</v>
      </c>
      <c r="F324" s="14">
        <v>145.66300000000001</v>
      </c>
      <c r="G324" s="12">
        <v>88.057299999999998</v>
      </c>
      <c r="H324" s="13">
        <v>88.290599999999998</v>
      </c>
      <c r="I324" s="13">
        <v>147.63499999999999</v>
      </c>
      <c r="J324" s="14">
        <v>145.66300000000001</v>
      </c>
    </row>
    <row r="325" spans="1:10">
      <c r="B325" s="4">
        <v>7</v>
      </c>
      <c r="C325" s="15">
        <v>0</v>
      </c>
      <c r="D325" s="16">
        <v>359.88</v>
      </c>
      <c r="E325" s="16">
        <v>285.61200000000002</v>
      </c>
      <c r="F325" s="17">
        <v>147.49199999999999</v>
      </c>
      <c r="G325" s="15">
        <v>0</v>
      </c>
      <c r="H325" s="16">
        <v>89.97</v>
      </c>
      <c r="I325" s="16">
        <v>0</v>
      </c>
      <c r="J325" s="17">
        <v>0</v>
      </c>
    </row>
    <row r="328" spans="1:10">
      <c r="C328" s="79" t="s">
        <v>6</v>
      </c>
      <c r="D328" s="80"/>
      <c r="E328" s="80"/>
      <c r="F328" s="81"/>
      <c r="G328" s="79" t="s">
        <v>7</v>
      </c>
      <c r="H328" s="80"/>
      <c r="I328" s="80"/>
      <c r="J328" s="81"/>
    </row>
    <row r="329" spans="1:10">
      <c r="A329" s="1" t="s">
        <v>49</v>
      </c>
      <c r="C329" s="6" t="s">
        <v>2</v>
      </c>
      <c r="D329" s="7" t="s">
        <v>3</v>
      </c>
      <c r="E329" s="7" t="s">
        <v>4</v>
      </c>
      <c r="F329" s="8" t="s">
        <v>5</v>
      </c>
      <c r="G329" s="6" t="s">
        <v>2</v>
      </c>
      <c r="H329" s="7" t="s">
        <v>3</v>
      </c>
      <c r="I329" s="7" t="s">
        <v>4</v>
      </c>
      <c r="J329" s="8" t="s">
        <v>5</v>
      </c>
    </row>
    <row r="330" spans="1:10">
      <c r="A330" t="s">
        <v>1</v>
      </c>
      <c r="B330" s="5">
        <v>0</v>
      </c>
      <c r="C330" s="9">
        <v>123.012</v>
      </c>
      <c r="D330" s="10">
        <v>100.471</v>
      </c>
      <c r="E330" s="10">
        <v>0</v>
      </c>
      <c r="F330" s="11">
        <v>366.80700000000002</v>
      </c>
      <c r="G330" s="9">
        <v>0</v>
      </c>
      <c r="H330" s="10">
        <v>100.471</v>
      </c>
      <c r="I330" s="10">
        <v>0</v>
      </c>
      <c r="J330" s="11">
        <v>183.40299999999999</v>
      </c>
    </row>
    <row r="331" spans="1:10">
      <c r="B331" s="3">
        <v>1</v>
      </c>
      <c r="C331" s="12">
        <v>118.145</v>
      </c>
      <c r="D331" s="13">
        <v>0</v>
      </c>
      <c r="E331" s="13">
        <v>0</v>
      </c>
      <c r="F331" s="14">
        <v>549.43600000000004</v>
      </c>
      <c r="G331" s="12">
        <v>0</v>
      </c>
      <c r="H331" s="13">
        <v>0</v>
      </c>
      <c r="I331" s="13">
        <v>0</v>
      </c>
      <c r="J331" s="14">
        <v>183.14500000000001</v>
      </c>
    </row>
    <row r="332" spans="1:10">
      <c r="B332" s="3">
        <v>2</v>
      </c>
      <c r="C332" s="12">
        <v>0</v>
      </c>
      <c r="D332" s="13">
        <v>0</v>
      </c>
      <c r="E332" s="13">
        <v>0</v>
      </c>
      <c r="F332" s="14">
        <v>0</v>
      </c>
      <c r="G332" s="12">
        <v>0</v>
      </c>
      <c r="H332" s="13">
        <v>0</v>
      </c>
      <c r="I332" s="13">
        <v>0</v>
      </c>
      <c r="J332" s="14">
        <v>0</v>
      </c>
    </row>
    <row r="333" spans="1:10">
      <c r="B333" s="3">
        <v>3</v>
      </c>
      <c r="C333" s="12">
        <v>109.48</v>
      </c>
      <c r="D333" s="13">
        <v>0</v>
      </c>
      <c r="E333" s="13">
        <v>0</v>
      </c>
      <c r="F333" s="14">
        <v>365.26299999999998</v>
      </c>
      <c r="G333" s="12">
        <v>109.48</v>
      </c>
      <c r="H333" s="13">
        <v>0</v>
      </c>
      <c r="I333" s="13">
        <v>0</v>
      </c>
      <c r="J333" s="14">
        <v>182.631</v>
      </c>
    </row>
    <row r="334" spans="1:10">
      <c r="B334" s="3">
        <v>4</v>
      </c>
      <c r="C334" s="12">
        <v>0</v>
      </c>
      <c r="D334" s="13">
        <v>0</v>
      </c>
      <c r="E334" s="13">
        <v>190.59700000000001</v>
      </c>
      <c r="F334" s="14">
        <v>182.376</v>
      </c>
      <c r="G334" s="12">
        <v>0</v>
      </c>
      <c r="H334" s="13">
        <v>0</v>
      </c>
      <c r="I334" s="13">
        <v>0</v>
      </c>
      <c r="J334" s="14">
        <v>0</v>
      </c>
    </row>
    <row r="335" spans="1:10">
      <c r="B335" s="3">
        <v>5</v>
      </c>
      <c r="C335" s="12">
        <v>0</v>
      </c>
      <c r="D335" s="13">
        <v>218.36699999999999</v>
      </c>
      <c r="E335" s="13">
        <v>379.839</v>
      </c>
      <c r="F335" s="14">
        <v>182.12</v>
      </c>
      <c r="G335" s="12">
        <v>0</v>
      </c>
      <c r="H335" s="13">
        <v>0</v>
      </c>
      <c r="I335" s="13">
        <v>0</v>
      </c>
      <c r="J335" s="14">
        <v>0</v>
      </c>
    </row>
    <row r="336" spans="1:10">
      <c r="B336" s="3">
        <v>6</v>
      </c>
      <c r="C336" s="12">
        <v>0</v>
      </c>
      <c r="D336" s="13">
        <v>222.221</v>
      </c>
      <c r="E336" s="13">
        <v>946.23400000000004</v>
      </c>
      <c r="F336" s="14">
        <v>363.73200000000003</v>
      </c>
      <c r="G336" s="12">
        <v>0</v>
      </c>
      <c r="H336" s="13">
        <v>0</v>
      </c>
      <c r="I336" s="13">
        <v>378.49400000000003</v>
      </c>
      <c r="J336" s="14">
        <v>0</v>
      </c>
    </row>
    <row r="337" spans="1:10">
      <c r="B337" s="4">
        <v>7</v>
      </c>
      <c r="C337" s="15">
        <v>0</v>
      </c>
      <c r="D337" s="16">
        <v>565.53599999999994</v>
      </c>
      <c r="E337" s="16">
        <v>565.73699999999997</v>
      </c>
      <c r="F337" s="17">
        <v>181.61199999999999</v>
      </c>
      <c r="G337" s="15">
        <v>0</v>
      </c>
      <c r="H337" s="16">
        <v>0</v>
      </c>
      <c r="I337" s="16">
        <v>188.57900000000001</v>
      </c>
      <c r="J337" s="17">
        <v>0</v>
      </c>
    </row>
    <row r="340" spans="1:10">
      <c r="C340" s="79" t="s">
        <v>6</v>
      </c>
      <c r="D340" s="80"/>
      <c r="E340" s="80"/>
      <c r="F340" s="81"/>
      <c r="G340" s="79" t="s">
        <v>7</v>
      </c>
      <c r="H340" s="80"/>
      <c r="I340" s="80"/>
      <c r="J340" s="81"/>
    </row>
    <row r="341" spans="1:10">
      <c r="A341" s="1" t="s">
        <v>51</v>
      </c>
      <c r="C341" s="6" t="s">
        <v>2</v>
      </c>
      <c r="D341" s="7" t="s">
        <v>3</v>
      </c>
      <c r="E341" s="7" t="s">
        <v>4</v>
      </c>
      <c r="F341" s="8" t="s">
        <v>5</v>
      </c>
      <c r="G341" s="6" t="s">
        <v>2</v>
      </c>
      <c r="H341" s="7" t="s">
        <v>3</v>
      </c>
      <c r="I341" s="7" t="s">
        <v>4</v>
      </c>
      <c r="J341" s="8" t="s">
        <v>5</v>
      </c>
    </row>
    <row r="342" spans="1:10">
      <c r="A342" t="s">
        <v>1</v>
      </c>
      <c r="B342" s="5">
        <v>0</v>
      </c>
      <c r="C342" s="9">
        <v>161.32</v>
      </c>
      <c r="D342" s="10">
        <v>112.934</v>
      </c>
      <c r="E342" s="10">
        <v>0</v>
      </c>
      <c r="F342" s="11">
        <v>1535.15</v>
      </c>
      <c r="G342" s="9">
        <v>0</v>
      </c>
      <c r="H342" s="10">
        <v>112.934</v>
      </c>
      <c r="I342" s="10">
        <v>0</v>
      </c>
      <c r="J342" s="11">
        <v>191.893</v>
      </c>
    </row>
    <row r="343" spans="1:10">
      <c r="B343" s="3">
        <v>1</v>
      </c>
      <c r="C343" s="12">
        <v>160.80500000000001</v>
      </c>
      <c r="D343" s="13">
        <v>0</v>
      </c>
      <c r="E343" s="13">
        <v>240.114</v>
      </c>
      <c r="F343" s="14">
        <v>771.56700000000001</v>
      </c>
      <c r="G343" s="12">
        <v>160.80500000000001</v>
      </c>
      <c r="H343" s="13">
        <v>0</v>
      </c>
      <c r="I343" s="13">
        <v>0</v>
      </c>
      <c r="J343" s="14">
        <v>192.892</v>
      </c>
    </row>
    <row r="344" spans="1:10">
      <c r="B344" s="3">
        <v>2</v>
      </c>
      <c r="C344" s="12">
        <v>160.29300000000001</v>
      </c>
      <c r="D344" s="13">
        <v>0</v>
      </c>
      <c r="E344" s="13">
        <v>0</v>
      </c>
      <c r="F344" s="14">
        <v>0</v>
      </c>
      <c r="G344" s="12">
        <v>160.29300000000001</v>
      </c>
      <c r="H344" s="13">
        <v>0</v>
      </c>
      <c r="I344" s="13">
        <v>0</v>
      </c>
      <c r="J344" s="14">
        <v>0</v>
      </c>
    </row>
    <row r="345" spans="1:10">
      <c r="B345" s="3">
        <v>3</v>
      </c>
      <c r="C345" s="12">
        <v>0</v>
      </c>
      <c r="D345" s="13">
        <v>0</v>
      </c>
      <c r="E345" s="13">
        <v>0</v>
      </c>
      <c r="F345" s="14">
        <v>194.92</v>
      </c>
      <c r="G345" s="12">
        <v>0</v>
      </c>
      <c r="H345" s="13">
        <v>0</v>
      </c>
      <c r="I345" s="13">
        <v>0</v>
      </c>
      <c r="J345" s="14">
        <v>0</v>
      </c>
    </row>
    <row r="346" spans="1:10">
      <c r="B346" s="3">
        <v>4</v>
      </c>
      <c r="C346" s="12">
        <v>159.279</v>
      </c>
      <c r="D346" s="13">
        <v>0</v>
      </c>
      <c r="E346" s="13">
        <v>0</v>
      </c>
      <c r="F346" s="14">
        <v>195.95</v>
      </c>
      <c r="G346" s="12">
        <v>159.279</v>
      </c>
      <c r="H346" s="13">
        <v>0</v>
      </c>
      <c r="I346" s="13">
        <v>0</v>
      </c>
      <c r="J346" s="14">
        <v>0</v>
      </c>
    </row>
    <row r="347" spans="1:10">
      <c r="B347" s="3">
        <v>5</v>
      </c>
      <c r="C347" s="12">
        <v>0</v>
      </c>
      <c r="D347" s="13">
        <v>132.52099999999999</v>
      </c>
      <c r="E347" s="13">
        <v>0</v>
      </c>
      <c r="F347" s="14">
        <v>0</v>
      </c>
      <c r="G347" s="12">
        <v>0</v>
      </c>
      <c r="H347" s="13">
        <v>132.52099999999999</v>
      </c>
      <c r="I347" s="13">
        <v>0</v>
      </c>
      <c r="J347" s="14">
        <v>0</v>
      </c>
    </row>
    <row r="348" spans="1:10">
      <c r="B348" s="3">
        <v>6</v>
      </c>
      <c r="C348" s="12">
        <v>0</v>
      </c>
      <c r="D348" s="13">
        <v>0</v>
      </c>
      <c r="E348" s="13">
        <v>0</v>
      </c>
      <c r="F348" s="14">
        <v>198.04</v>
      </c>
      <c r="G348" s="12">
        <v>0</v>
      </c>
      <c r="H348" s="13">
        <v>0</v>
      </c>
      <c r="I348" s="13">
        <v>0</v>
      </c>
      <c r="J348" s="14">
        <v>0</v>
      </c>
    </row>
    <row r="349" spans="1:10">
      <c r="B349" s="4">
        <v>7</v>
      </c>
      <c r="C349" s="15">
        <v>0</v>
      </c>
      <c r="D349" s="16">
        <v>569.60199999999998</v>
      </c>
      <c r="E349" s="16">
        <v>727.28499999999997</v>
      </c>
      <c r="F349" s="17">
        <v>199.066</v>
      </c>
      <c r="G349" s="15">
        <v>0</v>
      </c>
      <c r="H349" s="16">
        <v>142.4</v>
      </c>
      <c r="I349" s="16">
        <v>242.428</v>
      </c>
      <c r="J349" s="17">
        <v>0</v>
      </c>
    </row>
    <row r="352" spans="1:10">
      <c r="C352" s="79" t="s">
        <v>6</v>
      </c>
      <c r="D352" s="80"/>
      <c r="E352" s="80"/>
      <c r="F352" s="81"/>
      <c r="G352" s="79" t="s">
        <v>7</v>
      </c>
      <c r="H352" s="80"/>
      <c r="I352" s="80"/>
      <c r="J352" s="81"/>
    </row>
    <row r="353" spans="1:10">
      <c r="A353" s="1" t="s">
        <v>53</v>
      </c>
      <c r="C353" s="6" t="s">
        <v>2</v>
      </c>
      <c r="D353" s="7" t="s">
        <v>3</v>
      </c>
      <c r="E353" s="7" t="s">
        <v>4</v>
      </c>
      <c r="F353" s="8" t="s">
        <v>5</v>
      </c>
      <c r="G353" s="6" t="s">
        <v>2</v>
      </c>
      <c r="H353" s="7" t="s">
        <v>3</v>
      </c>
      <c r="I353" s="7" t="s">
        <v>4</v>
      </c>
      <c r="J353" s="8" t="s">
        <v>5</v>
      </c>
    </row>
    <row r="354" spans="1:10">
      <c r="A354" t="s">
        <v>1</v>
      </c>
      <c r="B354" s="5">
        <v>0</v>
      </c>
      <c r="C354" s="9">
        <v>434.96899999999999</v>
      </c>
      <c r="D354" s="10">
        <v>54.134599999999999</v>
      </c>
      <c r="E354" s="10">
        <v>57.755800000000001</v>
      </c>
      <c r="F354" s="11">
        <v>638.18299999999999</v>
      </c>
      <c r="G354" s="9">
        <v>72.494900000000001</v>
      </c>
      <c r="H354" s="10">
        <v>54.134599999999999</v>
      </c>
      <c r="I354" s="10">
        <v>0</v>
      </c>
      <c r="J354" s="11">
        <v>147.273</v>
      </c>
    </row>
    <row r="355" spans="1:10">
      <c r="B355" s="3">
        <v>1</v>
      </c>
      <c r="C355" s="12">
        <v>144.82599999999999</v>
      </c>
      <c r="D355" s="13">
        <v>0</v>
      </c>
      <c r="E355" s="13">
        <v>174.63300000000001</v>
      </c>
      <c r="F355" s="14">
        <v>296.37599999999998</v>
      </c>
      <c r="G355" s="12">
        <v>144.82599999999999</v>
      </c>
      <c r="H355" s="13">
        <v>0</v>
      </c>
      <c r="I355" s="13">
        <v>0</v>
      </c>
      <c r="J355" s="14">
        <v>98.792100000000005</v>
      </c>
    </row>
    <row r="356" spans="1:10">
      <c r="B356" s="3">
        <v>2</v>
      </c>
      <c r="C356" s="12">
        <v>0</v>
      </c>
      <c r="D356" s="13">
        <v>0</v>
      </c>
      <c r="E356" s="13">
        <v>234.68700000000001</v>
      </c>
      <c r="F356" s="14">
        <v>149.11500000000001</v>
      </c>
      <c r="G356" s="12">
        <v>0</v>
      </c>
      <c r="H356" s="13">
        <v>0</v>
      </c>
      <c r="I356" s="13">
        <v>117.34399999999999</v>
      </c>
      <c r="J356" s="14">
        <v>0</v>
      </c>
    </row>
    <row r="357" spans="1:10">
      <c r="B357" s="3">
        <v>3</v>
      </c>
      <c r="C357" s="12">
        <v>0</v>
      </c>
      <c r="D357" s="13">
        <v>0</v>
      </c>
      <c r="E357" s="13">
        <v>118.279</v>
      </c>
      <c r="F357" s="14">
        <v>200.072</v>
      </c>
      <c r="G357" s="12">
        <v>0</v>
      </c>
      <c r="H357" s="13">
        <v>0</v>
      </c>
      <c r="I357" s="13">
        <v>0</v>
      </c>
      <c r="J357" s="14">
        <v>0</v>
      </c>
    </row>
    <row r="358" spans="1:10">
      <c r="B358" s="3">
        <v>4</v>
      </c>
      <c r="C358" s="12">
        <v>0</v>
      </c>
      <c r="D358" s="13">
        <v>0</v>
      </c>
      <c r="E358" s="13">
        <v>59.615400000000001</v>
      </c>
      <c r="F358" s="14">
        <v>50.334600000000002</v>
      </c>
      <c r="G358" s="12">
        <v>0</v>
      </c>
      <c r="H358" s="13">
        <v>0</v>
      </c>
      <c r="I358" s="13">
        <v>0</v>
      </c>
      <c r="J358" s="14">
        <v>0</v>
      </c>
    </row>
    <row r="359" spans="1:10">
      <c r="B359" s="3">
        <v>5</v>
      </c>
      <c r="C359" s="12">
        <v>0</v>
      </c>
      <c r="D359" s="13">
        <v>0</v>
      </c>
      <c r="E359" s="13">
        <v>120.197</v>
      </c>
      <c r="F359" s="14">
        <v>50.655500000000004</v>
      </c>
      <c r="G359" s="12">
        <v>0</v>
      </c>
      <c r="H359" s="13">
        <v>0</v>
      </c>
      <c r="I359" s="13">
        <v>0</v>
      </c>
      <c r="J359" s="14">
        <v>0</v>
      </c>
    </row>
    <row r="360" spans="1:10">
      <c r="B360" s="3">
        <v>6</v>
      </c>
      <c r="C360" s="12">
        <v>144.01400000000001</v>
      </c>
      <c r="D360" s="13">
        <v>63.3127</v>
      </c>
      <c r="E360" s="13">
        <v>60.589700000000001</v>
      </c>
      <c r="F360" s="14">
        <v>101.961</v>
      </c>
      <c r="G360" s="12">
        <v>72.007099999999994</v>
      </c>
      <c r="H360" s="13">
        <v>63.3127</v>
      </c>
      <c r="I360" s="13">
        <v>0</v>
      </c>
      <c r="J360" s="14">
        <v>0</v>
      </c>
    </row>
    <row r="361" spans="1:10">
      <c r="B361" s="4">
        <v>7</v>
      </c>
      <c r="C361" s="15">
        <v>71.926299999999998</v>
      </c>
      <c r="D361" s="16">
        <v>325.76900000000001</v>
      </c>
      <c r="E361" s="16">
        <v>488.71199999999999</v>
      </c>
      <c r="F361" s="17">
        <v>102.619</v>
      </c>
      <c r="G361" s="15">
        <v>0</v>
      </c>
      <c r="H361" s="16">
        <v>130.30699999999999</v>
      </c>
      <c r="I361" s="16">
        <v>305.44499999999999</v>
      </c>
      <c r="J361" s="17">
        <v>51.309600000000003</v>
      </c>
    </row>
  </sheetData>
  <mergeCells count="62">
    <mergeCell ref="C1:F1"/>
    <mergeCell ref="G1:J1"/>
    <mergeCell ref="N1:Q1"/>
    <mergeCell ref="R1:U1"/>
    <mergeCell ref="Y1:Z1"/>
    <mergeCell ref="C13:F13"/>
    <mergeCell ref="G13:J13"/>
    <mergeCell ref="N15:Q15"/>
    <mergeCell ref="R15:U15"/>
    <mergeCell ref="Y13:Z13"/>
    <mergeCell ref="C37:F37"/>
    <mergeCell ref="G37:J37"/>
    <mergeCell ref="Y37:Z37"/>
    <mergeCell ref="C25:F25"/>
    <mergeCell ref="G25:J25"/>
    <mergeCell ref="Y25:Z25"/>
    <mergeCell ref="C49:F49"/>
    <mergeCell ref="G49:J49"/>
    <mergeCell ref="C61:F61"/>
    <mergeCell ref="G61:J61"/>
    <mergeCell ref="C73:F73"/>
    <mergeCell ref="G73:J73"/>
    <mergeCell ref="C85:F85"/>
    <mergeCell ref="G85:J85"/>
    <mergeCell ref="C97:F97"/>
    <mergeCell ref="G97:J97"/>
    <mergeCell ref="C109:F109"/>
    <mergeCell ref="G109:J109"/>
    <mergeCell ref="C121:F121"/>
    <mergeCell ref="G121:J121"/>
    <mergeCell ref="C133:F133"/>
    <mergeCell ref="G133:J133"/>
    <mergeCell ref="C145:F145"/>
    <mergeCell ref="G145:J145"/>
    <mergeCell ref="C157:F157"/>
    <mergeCell ref="G157:J157"/>
    <mergeCell ref="C169:F169"/>
    <mergeCell ref="G169:J169"/>
    <mergeCell ref="C181:F181"/>
    <mergeCell ref="G181:J181"/>
    <mergeCell ref="C193:F193"/>
    <mergeCell ref="G193:J193"/>
    <mergeCell ref="C205:F205"/>
    <mergeCell ref="G205:J205"/>
    <mergeCell ref="C217:F217"/>
    <mergeCell ref="G217:J217"/>
    <mergeCell ref="C229:F229"/>
    <mergeCell ref="G229:J229"/>
    <mergeCell ref="C277:F277"/>
    <mergeCell ref="G277:J277"/>
    <mergeCell ref="C292:F292"/>
    <mergeCell ref="G292:J292"/>
    <mergeCell ref="C340:F340"/>
    <mergeCell ref="G340:J340"/>
    <mergeCell ref="C352:F352"/>
    <mergeCell ref="G352:J352"/>
    <mergeCell ref="C304:F304"/>
    <mergeCell ref="G304:J304"/>
    <mergeCell ref="C316:F316"/>
    <mergeCell ref="G316:J316"/>
    <mergeCell ref="C328:F328"/>
    <mergeCell ref="G328:J3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61"/>
  <sheetViews>
    <sheetView topLeftCell="J43" workbookViewId="0">
      <selection activeCell="K51" sqref="K51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79" t="s">
        <v>6</v>
      </c>
      <c r="D1" s="80"/>
      <c r="E1" s="80"/>
      <c r="F1" s="81"/>
      <c r="G1" s="79" t="s">
        <v>7</v>
      </c>
      <c r="H1" s="80"/>
      <c r="I1" s="80"/>
      <c r="J1" s="81"/>
      <c r="N1" s="79" t="s">
        <v>6</v>
      </c>
      <c r="O1" s="80"/>
      <c r="P1" s="80"/>
      <c r="Q1" s="81"/>
      <c r="R1" s="79" t="s">
        <v>7</v>
      </c>
      <c r="S1" s="80"/>
      <c r="T1" s="80"/>
      <c r="U1" s="81"/>
      <c r="Y1" s="79" t="s">
        <v>6</v>
      </c>
      <c r="Z1" s="80"/>
      <c r="AA1" s="80"/>
      <c r="AB1" s="81"/>
      <c r="AC1" s="79" t="s">
        <v>7</v>
      </c>
      <c r="AD1" s="80"/>
      <c r="AE1" s="80"/>
      <c r="AF1" s="81"/>
    </row>
    <row r="2" spans="1:32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16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487.76400000000001</v>
      </c>
      <c r="D3" s="10">
        <v>0</v>
      </c>
      <c r="E3" s="10">
        <v>170.92</v>
      </c>
      <c r="F3" s="11">
        <v>530.30399999999997</v>
      </c>
      <c r="G3" s="9">
        <v>60.970500000000001</v>
      </c>
      <c r="H3" s="10">
        <v>41.633299999999998</v>
      </c>
      <c r="I3" s="10">
        <v>0</v>
      </c>
      <c r="J3" s="11">
        <v>53.0304</v>
      </c>
      <c r="L3" t="s">
        <v>1</v>
      </c>
      <c r="M3" s="5">
        <v>0</v>
      </c>
      <c r="N3" s="9">
        <f>AVERAGE(C3,C39,C75,C135,C171,C207,C243,C279)</f>
        <v>510.54087499999997</v>
      </c>
      <c r="O3" s="10">
        <f t="shared" ref="O3:U10" si="0">AVERAGE(D3,D39,D75,D135,D171,D207,D243,D279)</f>
        <v>97.765900000000002</v>
      </c>
      <c r="P3" s="10">
        <f t="shared" si="0"/>
        <v>302.64950000000005</v>
      </c>
      <c r="Q3" s="11">
        <f t="shared" si="0"/>
        <v>736.06299999999987</v>
      </c>
      <c r="R3" s="9">
        <f t="shared" si="0"/>
        <v>193.61855</v>
      </c>
      <c r="S3" s="10">
        <f t="shared" si="0"/>
        <v>40.41995</v>
      </c>
      <c r="T3" s="10">
        <f t="shared" si="0"/>
        <v>35.828187499999999</v>
      </c>
      <c r="U3" s="11">
        <f t="shared" si="0"/>
        <v>104.12555</v>
      </c>
      <c r="W3" t="s">
        <v>28</v>
      </c>
      <c r="X3" s="5">
        <v>0</v>
      </c>
      <c r="Y3" s="9">
        <f>STDEV(C3,C39,C75,C135,C171,C207,C243,C279)</f>
        <v>133.26840111962841</v>
      </c>
      <c r="Z3" s="10">
        <f t="shared" ref="Z3:AF10" si="1">STDEV(D3,D39,D75,D135,D171,D207,D243,D279)</f>
        <v>74.329729475224113</v>
      </c>
      <c r="AA3" s="10">
        <f t="shared" si="1"/>
        <v>124.1484348224219</v>
      </c>
      <c r="AB3" s="11">
        <f t="shared" si="1"/>
        <v>191.97840157163537</v>
      </c>
      <c r="AC3" s="9">
        <f t="shared" si="1"/>
        <v>98.092093398601747</v>
      </c>
      <c r="AD3" s="10">
        <f t="shared" si="1"/>
        <v>52.296147289069012</v>
      </c>
      <c r="AE3" s="10">
        <f t="shared" si="1"/>
        <v>44.718674428872951</v>
      </c>
      <c r="AF3" s="11">
        <f t="shared" si="1"/>
        <v>39.084974470468083</v>
      </c>
    </row>
    <row r="4" spans="1:32">
      <c r="B4" s="3">
        <v>1</v>
      </c>
      <c r="C4" s="12">
        <v>127.727</v>
      </c>
      <c r="D4" s="13">
        <v>45.153199999999998</v>
      </c>
      <c r="E4" s="13">
        <v>230.86199999999999</v>
      </c>
      <c r="F4" s="14">
        <v>161.47300000000001</v>
      </c>
      <c r="G4" s="12">
        <v>0</v>
      </c>
      <c r="H4" s="13">
        <v>0</v>
      </c>
      <c r="I4" s="13">
        <v>0</v>
      </c>
      <c r="J4" s="14">
        <v>0</v>
      </c>
      <c r="M4" s="3">
        <v>1</v>
      </c>
      <c r="N4" s="12">
        <f t="shared" ref="N4:N10" si="2">AVERAGE(C4,C40,C76,C136,C172,C208,C244,C280)</f>
        <v>171.09152500000002</v>
      </c>
      <c r="O4" s="13">
        <f t="shared" si="0"/>
        <v>74.968787500000005</v>
      </c>
      <c r="P4" s="13">
        <f t="shared" si="0"/>
        <v>237.950875</v>
      </c>
      <c r="Q4" s="14">
        <f t="shared" si="0"/>
        <v>419.37562499999996</v>
      </c>
      <c r="R4" s="12">
        <f t="shared" si="0"/>
        <v>70.446412500000008</v>
      </c>
      <c r="S4" s="13">
        <f t="shared" si="0"/>
        <v>32.028700000000001</v>
      </c>
      <c r="T4" s="13">
        <f t="shared" si="0"/>
        <v>22.163462500000001</v>
      </c>
      <c r="U4" s="14">
        <f t="shared" si="0"/>
        <v>47.901375000000002</v>
      </c>
      <c r="X4" s="3">
        <v>1</v>
      </c>
      <c r="Y4" s="12">
        <f t="shared" ref="Y4:Y10" si="3">STDEV(C4,C40,C76,C136,C172,C208,C244,C280)</f>
        <v>190.7996078331156</v>
      </c>
      <c r="Z4" s="13">
        <f t="shared" si="1"/>
        <v>45.171181535495364</v>
      </c>
      <c r="AA4" s="13">
        <f t="shared" si="1"/>
        <v>151.11289890243131</v>
      </c>
      <c r="AB4" s="14">
        <f t="shared" si="1"/>
        <v>203.75727138151254</v>
      </c>
      <c r="AC4" s="12">
        <f t="shared" si="1"/>
        <v>86.228076955072012</v>
      </c>
      <c r="AD4" s="13">
        <f t="shared" si="1"/>
        <v>28.58996072824965</v>
      </c>
      <c r="AE4" s="13">
        <f t="shared" si="1"/>
        <v>34.196317984624251</v>
      </c>
      <c r="AF4" s="14">
        <f t="shared" si="1"/>
        <v>51.065746336288306</v>
      </c>
    </row>
    <row r="5" spans="1:32">
      <c r="B5" s="3">
        <v>2</v>
      </c>
      <c r="C5" s="12">
        <v>0</v>
      </c>
      <c r="D5" s="13">
        <v>0</v>
      </c>
      <c r="E5" s="13">
        <v>0</v>
      </c>
      <c r="F5" s="14">
        <v>437.13499999999999</v>
      </c>
      <c r="G5" s="12">
        <v>0</v>
      </c>
      <c r="H5" s="13">
        <v>0</v>
      </c>
      <c r="I5" s="13">
        <v>0</v>
      </c>
      <c r="J5" s="14">
        <v>0</v>
      </c>
      <c r="M5" s="3">
        <v>2</v>
      </c>
      <c r="N5" s="12">
        <f t="shared" si="2"/>
        <v>39.046999999999997</v>
      </c>
      <c r="O5" s="13">
        <f t="shared" si="0"/>
        <v>36.236087499999996</v>
      </c>
      <c r="P5" s="13">
        <f t="shared" si="0"/>
        <v>283.17025000000007</v>
      </c>
      <c r="Q5" s="14">
        <f t="shared" si="0"/>
        <v>412.00674999999995</v>
      </c>
      <c r="R5" s="12">
        <f t="shared" si="0"/>
        <v>15.4878125</v>
      </c>
      <c r="S5" s="13">
        <f t="shared" si="0"/>
        <v>5.9280249999999999</v>
      </c>
      <c r="T5" s="13">
        <f t="shared" si="0"/>
        <v>14.872987500000001</v>
      </c>
      <c r="U5" s="14">
        <f t="shared" si="0"/>
        <v>47.981700000000004</v>
      </c>
      <c r="X5" s="3">
        <v>2</v>
      </c>
      <c r="Y5" s="12">
        <f t="shared" si="3"/>
        <v>75.031839306485665</v>
      </c>
      <c r="Z5" s="13">
        <f t="shared" si="1"/>
        <v>32.415162525999527</v>
      </c>
      <c r="AA5" s="13">
        <f t="shared" si="1"/>
        <v>221.20248120459996</v>
      </c>
      <c r="AB5" s="14">
        <f t="shared" si="1"/>
        <v>152.19997770109666</v>
      </c>
      <c r="AC5" s="12">
        <f t="shared" si="1"/>
        <v>28.712034402938706</v>
      </c>
      <c r="AD5" s="13">
        <f t="shared" si="1"/>
        <v>10.976645559127537</v>
      </c>
      <c r="AE5" s="13">
        <f t="shared" si="1"/>
        <v>27.541335591664371</v>
      </c>
      <c r="AF5" s="14">
        <f t="shared" si="1"/>
        <v>38.61607025271806</v>
      </c>
    </row>
    <row r="6" spans="1:32">
      <c r="B6" s="3">
        <v>3</v>
      </c>
      <c r="C6" s="12">
        <v>0</v>
      </c>
      <c r="D6" s="13">
        <v>0</v>
      </c>
      <c r="E6" s="13">
        <v>118.518</v>
      </c>
      <c r="F6" s="14">
        <v>277.42500000000001</v>
      </c>
      <c r="G6" s="12">
        <v>0</v>
      </c>
      <c r="H6" s="13">
        <v>0</v>
      </c>
      <c r="I6" s="13">
        <v>0</v>
      </c>
      <c r="J6" s="14">
        <v>0</v>
      </c>
      <c r="M6" s="3">
        <v>3</v>
      </c>
      <c r="N6" s="12">
        <f t="shared" si="2"/>
        <v>18.636399999999998</v>
      </c>
      <c r="O6" s="13">
        <f t="shared" si="0"/>
        <v>23.273100000000003</v>
      </c>
      <c r="P6" s="13">
        <f t="shared" si="0"/>
        <v>305.56399999999996</v>
      </c>
      <c r="Q6" s="14">
        <f t="shared" si="0"/>
        <v>296.37</v>
      </c>
      <c r="R6" s="12">
        <f t="shared" si="0"/>
        <v>0</v>
      </c>
      <c r="S6" s="13">
        <f t="shared" si="0"/>
        <v>5.1718624999999996</v>
      </c>
      <c r="T6" s="13">
        <f t="shared" si="0"/>
        <v>27.663525</v>
      </c>
      <c r="U6" s="14">
        <f t="shared" si="0"/>
        <v>36.177412500000003</v>
      </c>
      <c r="X6" s="3">
        <v>3</v>
      </c>
      <c r="Y6" s="12">
        <f t="shared" si="3"/>
        <v>34.971986186538338</v>
      </c>
      <c r="Z6" s="13">
        <f t="shared" si="1"/>
        <v>25.013148628956841</v>
      </c>
      <c r="AA6" s="13">
        <f t="shared" si="1"/>
        <v>137.86489786122405</v>
      </c>
      <c r="AB6" s="14">
        <f t="shared" si="1"/>
        <v>141.61102175123438</v>
      </c>
      <c r="AC6" s="12">
        <f t="shared" si="1"/>
        <v>0</v>
      </c>
      <c r="AD6" s="13">
        <f t="shared" si="1"/>
        <v>14.628236180457641</v>
      </c>
      <c r="AE6" s="13">
        <f t="shared" si="1"/>
        <v>44.109753580836781</v>
      </c>
      <c r="AF6" s="14">
        <f t="shared" si="1"/>
        <v>43.847917642767989</v>
      </c>
    </row>
    <row r="7" spans="1:32">
      <c r="B7" s="3">
        <v>4</v>
      </c>
      <c r="C7" s="12">
        <v>74.464100000000002</v>
      </c>
      <c r="D7" s="13">
        <v>0</v>
      </c>
      <c r="E7" s="13">
        <v>300.30900000000003</v>
      </c>
      <c r="F7" s="14">
        <v>281.77199999999999</v>
      </c>
      <c r="G7" s="12">
        <v>0</v>
      </c>
      <c r="H7" s="13">
        <v>0</v>
      </c>
      <c r="I7" s="13">
        <v>0</v>
      </c>
      <c r="J7" s="14">
        <v>169.06299999999999</v>
      </c>
      <c r="M7" s="3">
        <v>4</v>
      </c>
      <c r="N7" s="12">
        <f t="shared" si="2"/>
        <v>85.547187499999993</v>
      </c>
      <c r="O7" s="13">
        <f t="shared" si="0"/>
        <v>27.127412499999998</v>
      </c>
      <c r="P7" s="13">
        <f t="shared" si="0"/>
        <v>277.50212500000004</v>
      </c>
      <c r="Q7" s="14">
        <f t="shared" si="0"/>
        <v>347.26737500000002</v>
      </c>
      <c r="R7" s="12">
        <f t="shared" si="0"/>
        <v>36.827674999999999</v>
      </c>
      <c r="S7" s="13">
        <f t="shared" si="0"/>
        <v>3.3107000000000002</v>
      </c>
      <c r="T7" s="13">
        <f t="shared" si="0"/>
        <v>29.855450000000001</v>
      </c>
      <c r="U7" s="14">
        <f t="shared" si="0"/>
        <v>34.028237499999996</v>
      </c>
      <c r="X7" s="3">
        <v>4</v>
      </c>
      <c r="Y7" s="12">
        <f t="shared" si="3"/>
        <v>72.470140343916583</v>
      </c>
      <c r="Z7" s="13">
        <f t="shared" si="1"/>
        <v>39.995425700320055</v>
      </c>
      <c r="AA7" s="13">
        <f t="shared" si="1"/>
        <v>104.77618854960382</v>
      </c>
      <c r="AB7" s="14">
        <f t="shared" si="1"/>
        <v>63.641428411592315</v>
      </c>
      <c r="AC7" s="12">
        <f t="shared" si="1"/>
        <v>63.718477332532281</v>
      </c>
      <c r="AD7" s="13">
        <f t="shared" si="1"/>
        <v>9.3640736818972119</v>
      </c>
      <c r="AE7" s="13">
        <f t="shared" si="1"/>
        <v>46.270952086873187</v>
      </c>
      <c r="AF7" s="14">
        <f t="shared" si="1"/>
        <v>56.392910268653388</v>
      </c>
    </row>
    <row r="8" spans="1:32">
      <c r="B8" s="3">
        <v>5</v>
      </c>
      <c r="C8" s="12">
        <v>0</v>
      </c>
      <c r="D8" s="13">
        <v>0</v>
      </c>
      <c r="E8" s="13">
        <v>60.887099999999997</v>
      </c>
      <c r="F8" s="14">
        <v>0</v>
      </c>
      <c r="G8" s="12">
        <v>0</v>
      </c>
      <c r="H8" s="13">
        <v>0</v>
      </c>
      <c r="I8" s="13">
        <v>60.887099999999997</v>
      </c>
      <c r="J8" s="14">
        <v>0</v>
      </c>
      <c r="M8" s="3">
        <v>5</v>
      </c>
      <c r="N8" s="12">
        <f t="shared" si="2"/>
        <v>29.109512500000001</v>
      </c>
      <c r="O8" s="13">
        <f t="shared" si="0"/>
        <v>40.633125</v>
      </c>
      <c r="P8" s="13">
        <f t="shared" si="0"/>
        <v>246.68871249999998</v>
      </c>
      <c r="Q8" s="14">
        <f t="shared" si="0"/>
        <v>262.41500000000002</v>
      </c>
      <c r="R8" s="12">
        <f t="shared" si="0"/>
        <v>13.6778625</v>
      </c>
      <c r="S8" s="13">
        <f t="shared" si="0"/>
        <v>12.67625</v>
      </c>
      <c r="T8" s="13">
        <f t="shared" si="0"/>
        <v>51.335637500000004</v>
      </c>
      <c r="U8" s="14">
        <f t="shared" si="0"/>
        <v>13.972149999999999</v>
      </c>
      <c r="X8" s="3">
        <v>5</v>
      </c>
      <c r="Y8" s="12">
        <f t="shared" si="3"/>
        <v>31.237150729834386</v>
      </c>
      <c r="Z8" s="13">
        <f t="shared" si="1"/>
        <v>45.891912454242501</v>
      </c>
      <c r="AA8" s="13">
        <f t="shared" si="1"/>
        <v>132.78538248419017</v>
      </c>
      <c r="AB8" s="14">
        <f t="shared" si="1"/>
        <v>130.42451890543541</v>
      </c>
      <c r="AC8" s="12">
        <f t="shared" si="1"/>
        <v>25.327728949735111</v>
      </c>
      <c r="AD8" s="13">
        <f t="shared" si="1"/>
        <v>35.853849340063888</v>
      </c>
      <c r="AE8" s="13">
        <f t="shared" si="1"/>
        <v>56.382630467571111</v>
      </c>
      <c r="AF8" s="14">
        <f t="shared" si="1"/>
        <v>28.271970729025192</v>
      </c>
    </row>
    <row r="9" spans="1:32">
      <c r="B9" s="3">
        <v>6</v>
      </c>
      <c r="C9" s="12">
        <v>166.87200000000001</v>
      </c>
      <c r="D9" s="13">
        <v>232.87100000000001</v>
      </c>
      <c r="E9" s="13">
        <v>61.735300000000002</v>
      </c>
      <c r="F9" s="14">
        <v>174.53299999999999</v>
      </c>
      <c r="G9" s="12">
        <v>0</v>
      </c>
      <c r="H9" s="13">
        <v>77.623599999999996</v>
      </c>
      <c r="I9" s="13">
        <v>0</v>
      </c>
      <c r="J9" s="14">
        <v>58.177700000000002</v>
      </c>
      <c r="M9" s="3">
        <v>6</v>
      </c>
      <c r="N9" s="12">
        <f t="shared" si="2"/>
        <v>66.952725000000001</v>
      </c>
      <c r="O9" s="13">
        <f t="shared" si="0"/>
        <v>347.31975</v>
      </c>
      <c r="P9" s="13">
        <f t="shared" si="0"/>
        <v>386.95191249999999</v>
      </c>
      <c r="Q9" s="14">
        <f t="shared" si="0"/>
        <v>187.773675</v>
      </c>
      <c r="R9" s="12">
        <f t="shared" si="0"/>
        <v>30.37105</v>
      </c>
      <c r="S9" s="13">
        <f t="shared" si="0"/>
        <v>128.86678750000002</v>
      </c>
      <c r="T9" s="13">
        <f t="shared" si="0"/>
        <v>55.961837500000001</v>
      </c>
      <c r="U9" s="14">
        <f t="shared" si="0"/>
        <v>31.155875000000002</v>
      </c>
      <c r="X9" s="3">
        <v>6</v>
      </c>
      <c r="Y9" s="12">
        <f t="shared" si="3"/>
        <v>65.341967728815547</v>
      </c>
      <c r="Z9" s="13">
        <f t="shared" si="1"/>
        <v>160.11518892503614</v>
      </c>
      <c r="AA9" s="13">
        <f t="shared" si="1"/>
        <v>195.15881562344802</v>
      </c>
      <c r="AB9" s="14">
        <f t="shared" si="1"/>
        <v>111.21192515779116</v>
      </c>
      <c r="AC9" s="12">
        <f t="shared" si="1"/>
        <v>46.435253257688977</v>
      </c>
      <c r="AD9" s="13">
        <f t="shared" si="1"/>
        <v>58.29013078054188</v>
      </c>
      <c r="AE9" s="13">
        <f t="shared" si="1"/>
        <v>43.551031933843753</v>
      </c>
      <c r="AF9" s="14">
        <f t="shared" si="1"/>
        <v>34.574870878500754</v>
      </c>
    </row>
    <row r="10" spans="1:32">
      <c r="B10" s="4">
        <v>7</v>
      </c>
      <c r="C10" s="15">
        <v>0</v>
      </c>
      <c r="D10" s="16">
        <v>1129.49</v>
      </c>
      <c r="E10" s="16">
        <v>62.607300000000002</v>
      </c>
      <c r="F10" s="17">
        <v>532.20899999999995</v>
      </c>
      <c r="G10" s="15">
        <v>0</v>
      </c>
      <c r="H10" s="16">
        <v>260.65199999999999</v>
      </c>
      <c r="I10" s="16">
        <v>0</v>
      </c>
      <c r="J10" s="17">
        <v>0</v>
      </c>
      <c r="M10" s="4">
        <v>7</v>
      </c>
      <c r="N10" s="15">
        <f t="shared" si="2"/>
        <v>52.480624999999996</v>
      </c>
      <c r="O10" s="16">
        <f t="shared" si="0"/>
        <v>867.68362499999989</v>
      </c>
      <c r="P10" s="16">
        <f t="shared" si="0"/>
        <v>587.41491250000001</v>
      </c>
      <c r="Q10" s="17">
        <f t="shared" si="0"/>
        <v>312.8698875</v>
      </c>
      <c r="R10" s="15">
        <f t="shared" si="0"/>
        <v>30.148787499999997</v>
      </c>
      <c r="S10" s="16">
        <f t="shared" si="0"/>
        <v>195.1541</v>
      </c>
      <c r="T10" s="16">
        <f t="shared" si="0"/>
        <v>124.97287499999999</v>
      </c>
      <c r="U10" s="17">
        <f t="shared" si="0"/>
        <v>45.3076875</v>
      </c>
      <c r="X10" s="4">
        <v>7</v>
      </c>
      <c r="Y10" s="15">
        <f t="shared" si="3"/>
        <v>51.380799523355869</v>
      </c>
      <c r="Z10" s="16">
        <f t="shared" si="1"/>
        <v>343.3175249864758</v>
      </c>
      <c r="AA10" s="16">
        <f t="shared" si="1"/>
        <v>285.93099850693966</v>
      </c>
      <c r="AB10" s="17">
        <f t="shared" si="1"/>
        <v>175.74944662977649</v>
      </c>
      <c r="AC10" s="15">
        <f t="shared" si="1"/>
        <v>47.184062192785802</v>
      </c>
      <c r="AD10" s="16">
        <f t="shared" si="1"/>
        <v>87.808459128670648</v>
      </c>
      <c r="AE10" s="16">
        <f t="shared" si="1"/>
        <v>68.925392130989877</v>
      </c>
      <c r="AF10" s="17">
        <f t="shared" si="1"/>
        <v>58.621203782479292</v>
      </c>
    </row>
    <row r="13" spans="1:32">
      <c r="C13" s="79" t="s">
        <v>6</v>
      </c>
      <c r="D13" s="80"/>
      <c r="E13" s="80"/>
      <c r="F13" s="81"/>
      <c r="G13" s="79" t="s">
        <v>7</v>
      </c>
      <c r="H13" s="80"/>
      <c r="I13" s="80"/>
      <c r="J13" s="81"/>
      <c r="N13" s="79" t="s">
        <v>6</v>
      </c>
      <c r="O13" s="80"/>
      <c r="P13" s="80"/>
      <c r="Q13" s="81"/>
      <c r="R13" s="79" t="s">
        <v>7</v>
      </c>
      <c r="S13" s="80"/>
      <c r="T13" s="80"/>
      <c r="U13" s="81"/>
      <c r="Y13" s="79" t="s">
        <v>6</v>
      </c>
      <c r="Z13" s="80"/>
      <c r="AA13" s="80"/>
      <c r="AB13" s="81"/>
      <c r="AC13" s="79" t="s">
        <v>7</v>
      </c>
      <c r="AD13" s="80"/>
      <c r="AE13" s="80"/>
      <c r="AF13" s="81"/>
    </row>
    <row r="14" spans="1:32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17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592.79200000000003</v>
      </c>
      <c r="D15" s="10">
        <v>0</v>
      </c>
      <c r="E15" s="10">
        <v>224.267</v>
      </c>
      <c r="F15" s="11">
        <v>514.91899999999998</v>
      </c>
      <c r="G15" s="9">
        <v>169.369</v>
      </c>
      <c r="H15" s="10">
        <v>0</v>
      </c>
      <c r="I15" s="10">
        <v>112.134</v>
      </c>
      <c r="J15" s="11">
        <v>0</v>
      </c>
      <c r="L15" t="s">
        <v>1</v>
      </c>
      <c r="M15" s="5">
        <v>0</v>
      </c>
      <c r="N15" s="9">
        <f>AVERAGE(C15,C51,C87,C123,C159,C195,C231,C267)</f>
        <v>525.80674999999997</v>
      </c>
      <c r="O15" s="10">
        <f t="shared" ref="O15:U22" si="4">AVERAGE(D15,D51,D87,D123,D159,D195,D231,D267)</f>
        <v>63.439025000000008</v>
      </c>
      <c r="P15" s="10">
        <f t="shared" si="4"/>
        <v>158.27224999999999</v>
      </c>
      <c r="Q15" s="11">
        <f t="shared" si="4"/>
        <v>572.80975000000001</v>
      </c>
      <c r="R15" s="9">
        <f t="shared" si="4"/>
        <v>216.91299999999998</v>
      </c>
      <c r="S15" s="10">
        <f t="shared" si="4"/>
        <v>19.422362499999998</v>
      </c>
      <c r="T15" s="10">
        <f t="shared" si="4"/>
        <v>14.01675</v>
      </c>
      <c r="U15" s="11">
        <f t="shared" si="4"/>
        <v>25.289950000000001</v>
      </c>
      <c r="W15" t="s">
        <v>28</v>
      </c>
      <c r="X15" s="5">
        <v>0</v>
      </c>
      <c r="Y15" s="9">
        <f>STDEV(C15,C51,C87,C123,C159,C195,C231,C267)</f>
        <v>200.44468840181341</v>
      </c>
      <c r="Z15" s="10">
        <f t="shared" ref="Z15:AF21" si="5">STDEV(D15,D51,D87,D123,D159,D195,D231,D267)</f>
        <v>65.861189576058905</v>
      </c>
      <c r="AA15" s="10">
        <f t="shared" si="5"/>
        <v>138.82019986478917</v>
      </c>
      <c r="AB15" s="11">
        <f t="shared" si="5"/>
        <v>244.48202805450299</v>
      </c>
      <c r="AC15" s="9">
        <f t="shared" si="5"/>
        <v>95.433187348157745</v>
      </c>
      <c r="AD15" s="10">
        <f t="shared" si="5"/>
        <v>36.469739076348823</v>
      </c>
      <c r="AE15" s="10">
        <f t="shared" si="5"/>
        <v>39.645355900786157</v>
      </c>
      <c r="AF15" s="11">
        <f t="shared" si="5"/>
        <v>46.875563386084842</v>
      </c>
    </row>
    <row r="16" spans="1:32">
      <c r="B16" s="3">
        <v>1</v>
      </c>
      <c r="C16" s="12">
        <v>507.19600000000003</v>
      </c>
      <c r="D16" s="13">
        <v>0</v>
      </c>
      <c r="E16" s="13">
        <v>0</v>
      </c>
      <c r="F16" s="14">
        <v>147.74</v>
      </c>
      <c r="G16" s="12">
        <v>84.532700000000006</v>
      </c>
      <c r="H16" s="13">
        <v>0</v>
      </c>
      <c r="I16" s="13">
        <v>0</v>
      </c>
      <c r="J16" s="14">
        <v>0</v>
      </c>
      <c r="M16" s="3">
        <v>1</v>
      </c>
      <c r="N16" s="12">
        <f t="shared" ref="N16:N22" si="6">AVERAGE(C16,C52,C88,C124,C160,C196,C232,C268)</f>
        <v>149.19250000000002</v>
      </c>
      <c r="O16" s="13">
        <f t="shared" si="4"/>
        <v>32.889074999999998</v>
      </c>
      <c r="P16" s="13">
        <f t="shared" si="4"/>
        <v>196.61337499999999</v>
      </c>
      <c r="Q16" s="14">
        <f t="shared" si="4"/>
        <v>275.74741250000005</v>
      </c>
      <c r="R16" s="12">
        <f t="shared" si="4"/>
        <v>10.566587500000001</v>
      </c>
      <c r="S16" s="13">
        <f t="shared" si="4"/>
        <v>9.5665499999999994</v>
      </c>
      <c r="T16" s="13">
        <f t="shared" si="4"/>
        <v>0</v>
      </c>
      <c r="U16" s="14">
        <f t="shared" si="4"/>
        <v>65.379837500000008</v>
      </c>
      <c r="X16" s="3">
        <v>1</v>
      </c>
      <c r="Y16" s="12">
        <f t="shared" ref="Y16:Y21" si="7">STDEV(C16,C52,C88,C124,C160,C196,C232,C268)</f>
        <v>179.5203563968642</v>
      </c>
      <c r="Z16" s="13">
        <f t="shared" si="5"/>
        <v>35.637853755432182</v>
      </c>
      <c r="AA16" s="13">
        <f t="shared" si="5"/>
        <v>168.52572069139342</v>
      </c>
      <c r="AB16" s="14">
        <f t="shared" si="5"/>
        <v>131.86956774660143</v>
      </c>
      <c r="AC16" s="12">
        <f t="shared" si="5"/>
        <v>29.886822701004036</v>
      </c>
      <c r="AD16" s="13">
        <f t="shared" si="5"/>
        <v>27.058289510240662</v>
      </c>
      <c r="AE16" s="13">
        <f t="shared" si="5"/>
        <v>0</v>
      </c>
      <c r="AF16" s="14">
        <f t="shared" si="5"/>
        <v>111.77380821774375</v>
      </c>
    </row>
    <row r="17" spans="1:32">
      <c r="B17" s="3">
        <v>2</v>
      </c>
      <c r="C17" s="12">
        <v>0</v>
      </c>
      <c r="D17" s="13">
        <v>0</v>
      </c>
      <c r="E17" s="13">
        <v>226</v>
      </c>
      <c r="F17" s="14">
        <v>222.54900000000001</v>
      </c>
      <c r="G17" s="12">
        <v>0</v>
      </c>
      <c r="H17" s="13">
        <v>0</v>
      </c>
      <c r="I17" s="13">
        <v>113</v>
      </c>
      <c r="J17" s="14">
        <v>0</v>
      </c>
      <c r="M17" s="3">
        <v>2</v>
      </c>
      <c r="N17" s="12">
        <f t="shared" si="6"/>
        <v>40.201675000000002</v>
      </c>
      <c r="O17" s="13">
        <f t="shared" si="4"/>
        <v>7.8552749999999998</v>
      </c>
      <c r="P17" s="13">
        <f t="shared" si="4"/>
        <v>105.874</v>
      </c>
      <c r="Q17" s="14">
        <f t="shared" si="4"/>
        <v>286.84699999999998</v>
      </c>
      <c r="R17" s="12">
        <f t="shared" si="4"/>
        <v>0</v>
      </c>
      <c r="S17" s="13">
        <f t="shared" si="4"/>
        <v>7.8552749999999998</v>
      </c>
      <c r="T17" s="13">
        <f t="shared" si="4"/>
        <v>25.877187499999998</v>
      </c>
      <c r="U17" s="14">
        <f t="shared" si="4"/>
        <v>53.677099999999996</v>
      </c>
      <c r="X17" s="3">
        <v>2</v>
      </c>
      <c r="Y17" s="12">
        <f t="shared" si="7"/>
        <v>55.978059933098535</v>
      </c>
      <c r="Z17" s="13">
        <f t="shared" si="5"/>
        <v>22.218072882340628</v>
      </c>
      <c r="AA17" s="13">
        <f t="shared" si="5"/>
        <v>115.63127407039524</v>
      </c>
      <c r="AB17" s="14">
        <f t="shared" si="5"/>
        <v>180.54770694829031</v>
      </c>
      <c r="AC17" s="12">
        <f t="shared" si="5"/>
        <v>0</v>
      </c>
      <c r="AD17" s="13">
        <f t="shared" si="5"/>
        <v>22.218072882340628</v>
      </c>
      <c r="AE17" s="13">
        <f t="shared" si="5"/>
        <v>48.183072965763678</v>
      </c>
      <c r="AF17" s="14">
        <f t="shared" si="5"/>
        <v>84.950770661063288</v>
      </c>
    </row>
    <row r="18" spans="1:32">
      <c r="B18" s="3">
        <v>3</v>
      </c>
      <c r="C18" s="12">
        <v>0</v>
      </c>
      <c r="D18" s="13">
        <v>0</v>
      </c>
      <c r="E18" s="13">
        <v>0</v>
      </c>
      <c r="F18" s="14">
        <v>372.49299999999999</v>
      </c>
      <c r="G18" s="12">
        <v>0</v>
      </c>
      <c r="H18" s="13">
        <v>0</v>
      </c>
      <c r="I18" s="13">
        <v>0</v>
      </c>
      <c r="J18" s="14">
        <v>0</v>
      </c>
      <c r="M18" s="3">
        <v>3</v>
      </c>
      <c r="N18" s="12">
        <f t="shared" si="6"/>
        <v>13.571375</v>
      </c>
      <c r="O18" s="13">
        <f t="shared" si="4"/>
        <v>17.2608125</v>
      </c>
      <c r="P18" s="13">
        <f t="shared" si="4"/>
        <v>212.15587500000001</v>
      </c>
      <c r="Q18" s="14">
        <f t="shared" si="4"/>
        <v>320.69524999999999</v>
      </c>
      <c r="R18" s="12">
        <f t="shared" si="4"/>
        <v>0</v>
      </c>
      <c r="S18" s="13">
        <f t="shared" si="4"/>
        <v>0</v>
      </c>
      <c r="T18" s="13">
        <f t="shared" si="4"/>
        <v>30.084</v>
      </c>
      <c r="U18" s="14">
        <f t="shared" si="4"/>
        <v>69.1876125</v>
      </c>
      <c r="X18" s="3">
        <v>3</v>
      </c>
      <c r="Y18" s="12">
        <f t="shared" si="7"/>
        <v>38.385645170102322</v>
      </c>
      <c r="Z18" s="13">
        <f t="shared" si="5"/>
        <v>32.131382273607194</v>
      </c>
      <c r="AA18" s="13">
        <f t="shared" si="5"/>
        <v>211.26007459151083</v>
      </c>
      <c r="AB18" s="14">
        <f t="shared" si="5"/>
        <v>190.0961262367392</v>
      </c>
      <c r="AC18" s="12">
        <f t="shared" si="5"/>
        <v>0</v>
      </c>
      <c r="AD18" s="13">
        <f t="shared" si="5"/>
        <v>0</v>
      </c>
      <c r="AE18" s="13">
        <f t="shared" si="5"/>
        <v>85.090401620864384</v>
      </c>
      <c r="AF18" s="14">
        <f t="shared" si="5"/>
        <v>64.017608135272056</v>
      </c>
    </row>
    <row r="19" spans="1:32">
      <c r="B19" s="3">
        <v>4</v>
      </c>
      <c r="C19" s="12">
        <v>0</v>
      </c>
      <c r="D19" s="13">
        <v>0</v>
      </c>
      <c r="E19" s="13">
        <v>341.63799999999998</v>
      </c>
      <c r="F19" s="14">
        <v>374.084</v>
      </c>
      <c r="G19" s="12">
        <v>0</v>
      </c>
      <c r="H19" s="13">
        <v>0</v>
      </c>
      <c r="I19" s="13">
        <v>0</v>
      </c>
      <c r="J19" s="14">
        <v>74.816699999999997</v>
      </c>
      <c r="M19" s="3">
        <v>4</v>
      </c>
      <c r="N19" s="12">
        <f t="shared" si="6"/>
        <v>0</v>
      </c>
      <c r="O19" s="13">
        <f t="shared" si="4"/>
        <v>16.518625</v>
      </c>
      <c r="P19" s="13">
        <f t="shared" si="4"/>
        <v>412.19600000000003</v>
      </c>
      <c r="Q19" s="14">
        <f t="shared" si="4"/>
        <v>331.762</v>
      </c>
      <c r="R19" s="12">
        <f t="shared" si="4"/>
        <v>0</v>
      </c>
      <c r="S19" s="13">
        <f t="shared" si="4"/>
        <v>0</v>
      </c>
      <c r="T19" s="13">
        <f t="shared" si="4"/>
        <v>74.828625000000002</v>
      </c>
      <c r="U19" s="14">
        <f t="shared" si="4"/>
        <v>62.112299999999998</v>
      </c>
      <c r="X19" s="3">
        <v>4</v>
      </c>
      <c r="Y19" s="12">
        <f t="shared" si="7"/>
        <v>0</v>
      </c>
      <c r="Z19" s="13">
        <f t="shared" si="5"/>
        <v>46.721727013510531</v>
      </c>
      <c r="AA19" s="13">
        <f t="shared" si="5"/>
        <v>313.71971590486396</v>
      </c>
      <c r="AB19" s="14">
        <f t="shared" si="5"/>
        <v>143.37890841801962</v>
      </c>
      <c r="AC19" s="12">
        <f t="shared" si="5"/>
        <v>0</v>
      </c>
      <c r="AD19" s="13">
        <f t="shared" si="5"/>
        <v>0</v>
      </c>
      <c r="AE19" s="13">
        <f t="shared" si="5"/>
        <v>141.87537295098872</v>
      </c>
      <c r="AF19" s="14">
        <f t="shared" si="5"/>
        <v>77.535045381206274</v>
      </c>
    </row>
    <row r="20" spans="1:32">
      <c r="B20" s="3">
        <v>5</v>
      </c>
      <c r="C20" s="12">
        <v>0</v>
      </c>
      <c r="D20" s="13">
        <v>0</v>
      </c>
      <c r="E20" s="13">
        <v>342.97300000000001</v>
      </c>
      <c r="F20" s="14">
        <v>75.137600000000006</v>
      </c>
      <c r="G20" s="12">
        <v>0</v>
      </c>
      <c r="H20" s="13">
        <v>0</v>
      </c>
      <c r="I20" s="13">
        <v>0</v>
      </c>
      <c r="J20" s="14">
        <v>0</v>
      </c>
      <c r="M20" s="3">
        <v>5</v>
      </c>
      <c r="N20" s="12">
        <f t="shared" si="6"/>
        <v>42.576250000000002</v>
      </c>
      <c r="O20" s="13">
        <f t="shared" si="4"/>
        <v>10.260362499999999</v>
      </c>
      <c r="P20" s="13">
        <f t="shared" si="4"/>
        <v>202.55825000000002</v>
      </c>
      <c r="Q20" s="14">
        <f t="shared" si="4"/>
        <v>128.41714999999999</v>
      </c>
      <c r="R20" s="12">
        <f t="shared" si="4"/>
        <v>27.538499999999999</v>
      </c>
      <c r="S20" s="13">
        <f t="shared" si="4"/>
        <v>10.260362499999999</v>
      </c>
      <c r="T20" s="13">
        <f t="shared" si="4"/>
        <v>0</v>
      </c>
      <c r="U20" s="14">
        <f t="shared" si="4"/>
        <v>12.651624999999999</v>
      </c>
      <c r="X20" s="3">
        <v>5</v>
      </c>
      <c r="Y20" s="12">
        <f t="shared" si="7"/>
        <v>58.846079376017663</v>
      </c>
      <c r="Z20" s="13">
        <f t="shared" si="5"/>
        <v>29.020687604728629</v>
      </c>
      <c r="AA20" s="13">
        <f t="shared" si="5"/>
        <v>137.86472277329372</v>
      </c>
      <c r="AB20" s="14">
        <f t="shared" si="5"/>
        <v>111.84458319501093</v>
      </c>
      <c r="AC20" s="12">
        <f t="shared" si="5"/>
        <v>50.993558215019391</v>
      </c>
      <c r="AD20" s="13">
        <f t="shared" si="5"/>
        <v>29.020687604728629</v>
      </c>
      <c r="AE20" s="13">
        <f t="shared" si="5"/>
        <v>0</v>
      </c>
      <c r="AF20" s="14">
        <f t="shared" si="5"/>
        <v>35.784199322117018</v>
      </c>
    </row>
    <row r="21" spans="1:32">
      <c r="B21" s="3">
        <v>6</v>
      </c>
      <c r="C21" s="12">
        <v>0</v>
      </c>
      <c r="D21" s="13">
        <v>407.13600000000002</v>
      </c>
      <c r="E21" s="13">
        <v>573.86500000000001</v>
      </c>
      <c r="F21" s="14">
        <v>0</v>
      </c>
      <c r="G21" s="12">
        <v>0</v>
      </c>
      <c r="H21" s="13">
        <v>407.13600000000002</v>
      </c>
      <c r="I21" s="13">
        <v>114.773</v>
      </c>
      <c r="J21" s="14">
        <v>0</v>
      </c>
      <c r="M21" s="3">
        <v>6</v>
      </c>
      <c r="N21" s="12">
        <f t="shared" si="6"/>
        <v>59.884124999999997</v>
      </c>
      <c r="O21" s="13">
        <f t="shared" si="4"/>
        <v>449.42750000000001</v>
      </c>
      <c r="P21" s="13">
        <f t="shared" si="4"/>
        <v>439.12562500000001</v>
      </c>
      <c r="Q21" s="14">
        <f t="shared" si="4"/>
        <v>206.420175</v>
      </c>
      <c r="R21" s="12">
        <f t="shared" si="4"/>
        <v>27.797499999999999</v>
      </c>
      <c r="S21" s="13">
        <f t="shared" si="4"/>
        <v>260.33150000000001</v>
      </c>
      <c r="T21" s="13">
        <f t="shared" si="4"/>
        <v>198.37975000000003</v>
      </c>
      <c r="U21" s="14">
        <f t="shared" si="4"/>
        <v>48.033549999999998</v>
      </c>
      <c r="X21" s="3">
        <v>6</v>
      </c>
      <c r="Y21" s="12">
        <f t="shared" si="7"/>
        <v>64.512651827678624</v>
      </c>
      <c r="Z21" s="13">
        <f t="shared" si="5"/>
        <v>201.24510712632431</v>
      </c>
      <c r="AA21" s="13">
        <f t="shared" si="5"/>
        <v>381.75291978785646</v>
      </c>
      <c r="AB21" s="14">
        <f t="shared" si="5"/>
        <v>191.36673679438314</v>
      </c>
      <c r="AC21" s="12">
        <f t="shared" si="5"/>
        <v>51.477722435465779</v>
      </c>
      <c r="AD21" s="13">
        <f t="shared" si="5"/>
        <v>153.22089092641949</v>
      </c>
      <c r="AE21" s="13">
        <f t="shared" si="5"/>
        <v>327.47682710155232</v>
      </c>
      <c r="AF21" s="14">
        <f t="shared" si="5"/>
        <v>112.07589728887167</v>
      </c>
    </row>
    <row r="22" spans="1:32">
      <c r="B22" s="4">
        <v>7</v>
      </c>
      <c r="C22" s="15">
        <v>0</v>
      </c>
      <c r="D22" s="16">
        <v>762.06100000000004</v>
      </c>
      <c r="E22" s="16">
        <v>576.125</v>
      </c>
      <c r="F22" s="17">
        <v>682.09100000000001</v>
      </c>
      <c r="G22" s="15">
        <v>0</v>
      </c>
      <c r="H22" s="16">
        <v>423.36700000000002</v>
      </c>
      <c r="I22" s="16">
        <v>345.67500000000001</v>
      </c>
      <c r="J22" s="17">
        <v>303.15100000000001</v>
      </c>
      <c r="M22" s="4">
        <v>7</v>
      </c>
      <c r="N22" s="15">
        <f t="shared" si="6"/>
        <v>70.285925000000006</v>
      </c>
      <c r="O22" s="16">
        <f t="shared" si="4"/>
        <v>1004.9150000000001</v>
      </c>
      <c r="P22" s="16">
        <f t="shared" si="4"/>
        <v>464.83362499999998</v>
      </c>
      <c r="Q22" s="17">
        <f t="shared" si="4"/>
        <v>206.47466249999997</v>
      </c>
      <c r="R22" s="15">
        <f t="shared" si="4"/>
        <v>25.61205</v>
      </c>
      <c r="S22" s="16">
        <f t="shared" si="4"/>
        <v>400.34376250000003</v>
      </c>
      <c r="T22" s="16">
        <f t="shared" si="4"/>
        <v>155.099625</v>
      </c>
      <c r="U22" s="17">
        <f t="shared" si="4"/>
        <v>50.751375000000003</v>
      </c>
      <c r="X22" s="4">
        <v>7</v>
      </c>
      <c r="Y22" s="15">
        <f>STDEV(C22,C58,C94,C130,C166,C202,C238,C274)</f>
        <v>85.387694125353917</v>
      </c>
      <c r="Z22" s="16">
        <f t="shared" ref="Z22:AF22" si="8">STDEV(D22,D58,D94,D130,D166,D202,D238,D274)</f>
        <v>216.01177879061464</v>
      </c>
      <c r="AA22" s="16">
        <f t="shared" si="8"/>
        <v>210.97664788443672</v>
      </c>
      <c r="AB22" s="17">
        <f t="shared" si="8"/>
        <v>213.0513486914025</v>
      </c>
      <c r="AC22" s="15">
        <f t="shared" si="8"/>
        <v>47.861340684075529</v>
      </c>
      <c r="AD22" s="16">
        <f t="shared" si="8"/>
        <v>194.0296997274086</v>
      </c>
      <c r="AE22" s="16">
        <f t="shared" si="8"/>
        <v>198.329234364721</v>
      </c>
      <c r="AF22" s="17">
        <f t="shared" si="8"/>
        <v>108.15008875623793</v>
      </c>
    </row>
    <row r="25" spans="1:32">
      <c r="C25" s="79" t="s">
        <v>6</v>
      </c>
      <c r="D25" s="80"/>
      <c r="E25" s="80"/>
      <c r="F25" s="81"/>
      <c r="G25" s="79" t="s">
        <v>7</v>
      </c>
      <c r="H25" s="80"/>
      <c r="I25" s="80"/>
      <c r="J25" s="81"/>
      <c r="N25" s="79" t="s">
        <v>6</v>
      </c>
      <c r="O25" s="80"/>
      <c r="P25" s="80"/>
      <c r="Q25" s="81"/>
      <c r="R25" s="79" t="s">
        <v>7</v>
      </c>
      <c r="S25" s="80"/>
      <c r="T25" s="80"/>
      <c r="U25" s="81"/>
      <c r="Y25" s="79" t="s">
        <v>6</v>
      </c>
      <c r="Z25" s="80"/>
      <c r="AA25" s="80"/>
      <c r="AB25" s="81"/>
      <c r="AC25" s="79" t="s">
        <v>7</v>
      </c>
      <c r="AD25" s="80"/>
      <c r="AE25" s="80"/>
      <c r="AF25" s="81"/>
    </row>
    <row r="26" spans="1:32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18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316.87</v>
      </c>
      <c r="D27" s="10">
        <v>238.69399999999999</v>
      </c>
      <c r="E27" s="10">
        <v>175.33600000000001</v>
      </c>
      <c r="F27" s="11">
        <v>1028.97</v>
      </c>
      <c r="G27" s="9">
        <v>0</v>
      </c>
      <c r="H27" s="10">
        <v>79.564499999999995</v>
      </c>
      <c r="I27" s="10">
        <v>0</v>
      </c>
      <c r="J27" s="11">
        <v>257.24200000000002</v>
      </c>
      <c r="L27" t="s">
        <v>1</v>
      </c>
      <c r="M27" s="5">
        <v>0</v>
      </c>
      <c r="N27" s="9">
        <f>AVERAGE(C27,C63,C99,C111,C147,C183,C219,C255)</f>
        <v>431.40787499999999</v>
      </c>
      <c r="O27" s="10">
        <f t="shared" ref="O27:U34" si="9">AVERAGE(D27,D63,D99,D111,D147,D183,D219,D255)</f>
        <v>110.2617375</v>
      </c>
      <c r="P27" s="10">
        <f t="shared" si="9"/>
        <v>268.48450000000003</v>
      </c>
      <c r="Q27" s="11">
        <f t="shared" si="9"/>
        <v>755.90625</v>
      </c>
      <c r="R27" s="9">
        <f t="shared" si="9"/>
        <v>109.2445</v>
      </c>
      <c r="S27" s="10">
        <f t="shared" si="9"/>
        <v>25.925137499999998</v>
      </c>
      <c r="T27" s="10">
        <f t="shared" si="9"/>
        <v>26.588000000000001</v>
      </c>
      <c r="U27" s="11">
        <f t="shared" si="9"/>
        <v>296.62512500000003</v>
      </c>
      <c r="W27" t="s">
        <v>28</v>
      </c>
      <c r="X27" s="5">
        <v>0</v>
      </c>
      <c r="Y27" s="9">
        <f>STDEV(C27,C63,C99,C111,C147,C183,C219,C255)</f>
        <v>118.4407263877922</v>
      </c>
      <c r="Z27" s="10">
        <f t="shared" ref="Z27:AF34" si="10">STDEV(D27,D63,D99,D111,D147,D183,D219,D255)</f>
        <v>124.13934607292769</v>
      </c>
      <c r="AA27" s="10">
        <f t="shared" si="10"/>
        <v>173.94501310800152</v>
      </c>
      <c r="AB27" s="11">
        <f t="shared" si="10"/>
        <v>216.71466030358889</v>
      </c>
      <c r="AC27" s="9">
        <f t="shared" si="10"/>
        <v>140.77709305747968</v>
      </c>
      <c r="AD27" s="10">
        <f t="shared" si="10"/>
        <v>36.109377683601316</v>
      </c>
      <c r="AE27" s="10">
        <f t="shared" si="10"/>
        <v>75.202220392751713</v>
      </c>
      <c r="AF27" s="11">
        <f t="shared" si="10"/>
        <v>152.37077083636433</v>
      </c>
    </row>
    <row r="28" spans="1:32">
      <c r="B28" s="3">
        <v>1</v>
      </c>
      <c r="C28" s="12">
        <v>295.56</v>
      </c>
      <c r="D28" s="13">
        <v>81.005700000000004</v>
      </c>
      <c r="E28" s="13">
        <v>0</v>
      </c>
      <c r="F28" s="14">
        <v>512.42999999999995</v>
      </c>
      <c r="G28" s="12">
        <v>98.519800000000004</v>
      </c>
      <c r="H28" s="13">
        <v>0</v>
      </c>
      <c r="I28" s="13">
        <v>0</v>
      </c>
      <c r="J28" s="14">
        <v>0</v>
      </c>
      <c r="M28" s="3">
        <v>1</v>
      </c>
      <c r="N28" s="12">
        <f t="shared" ref="N28:N34" si="11">AVERAGE(C28,C64,C100,C112,C148,C184,C220,C256)</f>
        <v>242.90187499999999</v>
      </c>
      <c r="O28" s="13">
        <f t="shared" si="9"/>
        <v>44.884824999999999</v>
      </c>
      <c r="P28" s="13">
        <f t="shared" si="9"/>
        <v>163.120125</v>
      </c>
      <c r="Q28" s="14">
        <f t="shared" si="9"/>
        <v>637.70074999999997</v>
      </c>
      <c r="R28" s="12">
        <f t="shared" si="9"/>
        <v>51.150487499999997</v>
      </c>
      <c r="S28" s="13">
        <f t="shared" si="9"/>
        <v>17.520225</v>
      </c>
      <c r="T28" s="13">
        <f t="shared" si="9"/>
        <v>50.957250000000002</v>
      </c>
      <c r="U28" s="14">
        <f t="shared" si="9"/>
        <v>46.551124999999999</v>
      </c>
      <c r="X28" s="3">
        <v>1</v>
      </c>
      <c r="Y28" s="12">
        <f t="shared" ref="Y28:Y34" si="12">STDEV(C28,C64,C100,C112,C148,C184,C220,C256)</f>
        <v>131.06316111428055</v>
      </c>
      <c r="Z28" s="13">
        <f t="shared" si="10"/>
        <v>51.688483148369578</v>
      </c>
      <c r="AA28" s="13">
        <f t="shared" si="10"/>
        <v>161.49425414142891</v>
      </c>
      <c r="AB28" s="14">
        <f t="shared" si="10"/>
        <v>472.83961126965971</v>
      </c>
      <c r="AC28" s="12">
        <f t="shared" si="10"/>
        <v>55.446414461672234</v>
      </c>
      <c r="AD28" s="13">
        <f t="shared" si="10"/>
        <v>32.560789482432483</v>
      </c>
      <c r="AE28" s="13">
        <f t="shared" si="10"/>
        <v>94.489947121751683</v>
      </c>
      <c r="AF28" s="14">
        <f t="shared" si="10"/>
        <v>94.574262462948724</v>
      </c>
    </row>
    <row r="29" spans="1:32">
      <c r="B29" s="3">
        <v>2</v>
      </c>
      <c r="C29" s="12">
        <v>92.311499999999995</v>
      </c>
      <c r="D29" s="13">
        <v>0</v>
      </c>
      <c r="E29" s="13">
        <v>350.92899999999997</v>
      </c>
      <c r="F29" s="14">
        <v>0</v>
      </c>
      <c r="G29" s="12">
        <v>92.311499999999995</v>
      </c>
      <c r="H29" s="13">
        <v>0</v>
      </c>
      <c r="I29" s="13">
        <v>175.464</v>
      </c>
      <c r="J29" s="14">
        <v>0</v>
      </c>
      <c r="M29" s="3">
        <v>2</v>
      </c>
      <c r="N29" s="12">
        <f t="shared" si="11"/>
        <v>87.481349999999992</v>
      </c>
      <c r="O29" s="13">
        <f t="shared" si="9"/>
        <v>34.997687499999998</v>
      </c>
      <c r="P29" s="13">
        <f t="shared" si="9"/>
        <v>231.34449999999998</v>
      </c>
      <c r="Q29" s="14">
        <f t="shared" si="9"/>
        <v>406.42425000000003</v>
      </c>
      <c r="R29" s="12">
        <f t="shared" si="9"/>
        <v>40.634187499999996</v>
      </c>
      <c r="S29" s="13">
        <f t="shared" si="9"/>
        <v>23.248975000000002</v>
      </c>
      <c r="T29" s="13">
        <f t="shared" si="9"/>
        <v>21.933</v>
      </c>
      <c r="U29" s="14">
        <f t="shared" si="9"/>
        <v>106.331125</v>
      </c>
      <c r="X29" s="3">
        <v>2</v>
      </c>
      <c r="Y29" s="12">
        <f t="shared" si="12"/>
        <v>72.350912479742973</v>
      </c>
      <c r="Z29" s="13">
        <f t="shared" si="10"/>
        <v>69.69511092144613</v>
      </c>
      <c r="AA29" s="13">
        <f t="shared" si="10"/>
        <v>188.14110120180698</v>
      </c>
      <c r="AB29" s="14">
        <f t="shared" si="10"/>
        <v>214.82464780689648</v>
      </c>
      <c r="AC29" s="12">
        <f t="shared" si="10"/>
        <v>84.083686311375658</v>
      </c>
      <c r="AD29" s="13">
        <f t="shared" si="10"/>
        <v>43.052011421958305</v>
      </c>
      <c r="AE29" s="13">
        <f t="shared" si="10"/>
        <v>62.03589212705819</v>
      </c>
      <c r="AF29" s="14">
        <f t="shared" si="10"/>
        <v>134.9407377390296</v>
      </c>
    </row>
    <row r="30" spans="1:32">
      <c r="B30" s="3">
        <v>3</v>
      </c>
      <c r="C30" s="12">
        <v>0</v>
      </c>
      <c r="D30" s="13">
        <v>84.050700000000006</v>
      </c>
      <c r="E30" s="13">
        <v>351.05700000000002</v>
      </c>
      <c r="F30" s="14">
        <v>381.27499999999998</v>
      </c>
      <c r="G30" s="12">
        <v>0</v>
      </c>
      <c r="H30" s="13">
        <v>0</v>
      </c>
      <c r="I30" s="13">
        <v>175.52799999999999</v>
      </c>
      <c r="J30" s="14">
        <v>127.092</v>
      </c>
      <c r="M30" s="3">
        <v>3</v>
      </c>
      <c r="N30" s="12">
        <f t="shared" si="11"/>
        <v>11.7847875</v>
      </c>
      <c r="O30" s="13">
        <f t="shared" si="9"/>
        <v>42.789337500000002</v>
      </c>
      <c r="P30" s="13">
        <f t="shared" si="9"/>
        <v>301.91437500000001</v>
      </c>
      <c r="Q30" s="14">
        <f t="shared" si="9"/>
        <v>393.86279999999999</v>
      </c>
      <c r="R30" s="12">
        <f t="shared" si="9"/>
        <v>11.7847875</v>
      </c>
      <c r="S30" s="13">
        <f t="shared" si="9"/>
        <v>0</v>
      </c>
      <c r="T30" s="13">
        <f t="shared" si="9"/>
        <v>63.059874999999998</v>
      </c>
      <c r="U30" s="14">
        <f t="shared" si="9"/>
        <v>15.8865</v>
      </c>
      <c r="X30" s="3">
        <v>3</v>
      </c>
      <c r="Y30" s="12">
        <f t="shared" si="12"/>
        <v>33.332412624369844</v>
      </c>
      <c r="Z30" s="13">
        <f t="shared" si="10"/>
        <v>68.406040749315139</v>
      </c>
      <c r="AA30" s="13">
        <f t="shared" si="10"/>
        <v>166.7774377888409</v>
      </c>
      <c r="AB30" s="14">
        <f t="shared" si="10"/>
        <v>351.49687906158465</v>
      </c>
      <c r="AC30" s="12">
        <f t="shared" si="10"/>
        <v>33.332412624369844</v>
      </c>
      <c r="AD30" s="13">
        <f t="shared" si="10"/>
        <v>0</v>
      </c>
      <c r="AE30" s="13">
        <f t="shared" si="10"/>
        <v>87.17865049005897</v>
      </c>
      <c r="AF30" s="14">
        <f t="shared" si="10"/>
        <v>44.93380751728035</v>
      </c>
    </row>
    <row r="31" spans="1:32">
      <c r="B31" s="3">
        <v>4</v>
      </c>
      <c r="C31" s="12">
        <v>0</v>
      </c>
      <c r="D31" s="13">
        <v>0</v>
      </c>
      <c r="E31" s="13">
        <v>175.59200000000001</v>
      </c>
      <c r="F31" s="14">
        <v>0</v>
      </c>
      <c r="G31" s="12">
        <v>0</v>
      </c>
      <c r="H31" s="13">
        <v>0</v>
      </c>
      <c r="I31" s="13">
        <v>0</v>
      </c>
      <c r="J31" s="14">
        <v>0</v>
      </c>
      <c r="M31" s="3">
        <v>4</v>
      </c>
      <c r="N31" s="12">
        <f t="shared" si="11"/>
        <v>40.954974999999997</v>
      </c>
      <c r="O31" s="13">
        <f t="shared" si="9"/>
        <v>21.017612499999998</v>
      </c>
      <c r="P31" s="13">
        <f t="shared" si="9"/>
        <v>189.43200000000002</v>
      </c>
      <c r="Q31" s="14">
        <f t="shared" si="9"/>
        <v>237.77437500000002</v>
      </c>
      <c r="R31" s="12">
        <f t="shared" si="9"/>
        <v>10.22195</v>
      </c>
      <c r="S31" s="13">
        <f t="shared" si="9"/>
        <v>9.2357750000000003</v>
      </c>
      <c r="T31" s="13">
        <f t="shared" si="9"/>
        <v>39.629249999999999</v>
      </c>
      <c r="U31" s="14">
        <f t="shared" si="9"/>
        <v>46.226399999999998</v>
      </c>
      <c r="X31" s="3">
        <v>4</v>
      </c>
      <c r="Y31" s="12">
        <f t="shared" si="12"/>
        <v>60.229879928481388</v>
      </c>
      <c r="Z31" s="13">
        <f t="shared" si="10"/>
        <v>39.295944430743837</v>
      </c>
      <c r="AA31" s="13">
        <f t="shared" si="10"/>
        <v>160.77295345033272</v>
      </c>
      <c r="AB31" s="14">
        <f t="shared" si="10"/>
        <v>170.13263175025497</v>
      </c>
      <c r="AC31" s="12">
        <f t="shared" si="10"/>
        <v>28.912040647799316</v>
      </c>
      <c r="AD31" s="13">
        <f t="shared" si="10"/>
        <v>26.122716528052745</v>
      </c>
      <c r="AE31" s="13">
        <f t="shared" si="10"/>
        <v>73.379124528029095</v>
      </c>
      <c r="AF31" s="14">
        <f t="shared" si="10"/>
        <v>65.14393518943811</v>
      </c>
    </row>
    <row r="32" spans="1:32">
      <c r="B32" s="3">
        <v>5</v>
      </c>
      <c r="C32" s="12">
        <v>0</v>
      </c>
      <c r="D32" s="13">
        <v>0</v>
      </c>
      <c r="E32" s="13">
        <v>175.65700000000001</v>
      </c>
      <c r="F32" s="14">
        <v>252.184</v>
      </c>
      <c r="G32" s="12">
        <v>0</v>
      </c>
      <c r="H32" s="13">
        <v>0</v>
      </c>
      <c r="I32" s="13">
        <v>0</v>
      </c>
      <c r="J32" s="14">
        <v>126.092</v>
      </c>
      <c r="M32" s="3">
        <v>5</v>
      </c>
      <c r="N32" s="12">
        <f t="shared" si="11"/>
        <v>12.687749999999999</v>
      </c>
      <c r="O32" s="13">
        <f t="shared" si="9"/>
        <v>63.391387500000008</v>
      </c>
      <c r="P32" s="13">
        <f t="shared" si="9"/>
        <v>384.16362500000002</v>
      </c>
      <c r="Q32" s="14">
        <f t="shared" si="9"/>
        <v>275.23874999999998</v>
      </c>
      <c r="R32" s="12">
        <f t="shared" si="9"/>
        <v>12.687749999999999</v>
      </c>
      <c r="S32" s="13">
        <f t="shared" si="9"/>
        <v>9.4322874999999993</v>
      </c>
      <c r="T32" s="13">
        <f t="shared" si="9"/>
        <v>128.13974999999999</v>
      </c>
      <c r="U32" s="14">
        <f t="shared" si="9"/>
        <v>27.743124999999999</v>
      </c>
      <c r="X32" s="3">
        <v>5</v>
      </c>
      <c r="Y32" s="12">
        <f t="shared" si="12"/>
        <v>35.88637625199847</v>
      </c>
      <c r="Z32" s="13">
        <f t="shared" si="10"/>
        <v>76.044679899882112</v>
      </c>
      <c r="AA32" s="13">
        <f t="shared" si="10"/>
        <v>361.01550012309025</v>
      </c>
      <c r="AB32" s="14">
        <f t="shared" si="10"/>
        <v>226.47133423696573</v>
      </c>
      <c r="AC32" s="12">
        <f t="shared" si="10"/>
        <v>35.88637625199847</v>
      </c>
      <c r="AD32" s="13">
        <f t="shared" si="10"/>
        <v>26.678537813404429</v>
      </c>
      <c r="AE32" s="13">
        <f t="shared" si="10"/>
        <v>191.70344553632833</v>
      </c>
      <c r="AF32" s="14">
        <f t="shared" si="10"/>
        <v>52.00211835640517</v>
      </c>
    </row>
    <row r="33" spans="1:32">
      <c r="B33" s="3">
        <v>6</v>
      </c>
      <c r="C33" s="12">
        <v>221.18299999999999</v>
      </c>
      <c r="D33" s="13">
        <v>267.21899999999999</v>
      </c>
      <c r="E33" s="13">
        <v>351.44200000000001</v>
      </c>
      <c r="F33" s="14">
        <v>125.598</v>
      </c>
      <c r="G33" s="12">
        <v>147.45599999999999</v>
      </c>
      <c r="H33" s="13">
        <v>178.14599999999999</v>
      </c>
      <c r="I33" s="13">
        <v>175.721</v>
      </c>
      <c r="J33" s="14">
        <v>0</v>
      </c>
      <c r="M33" s="3">
        <v>6</v>
      </c>
      <c r="N33" s="12">
        <f t="shared" si="11"/>
        <v>37.1828</v>
      </c>
      <c r="O33" s="13">
        <f t="shared" si="9"/>
        <v>177.41875000000002</v>
      </c>
      <c r="P33" s="13">
        <f t="shared" si="9"/>
        <v>380.96012500000001</v>
      </c>
      <c r="Q33" s="14">
        <f t="shared" si="9"/>
        <v>207.26862500000001</v>
      </c>
      <c r="R33" s="12">
        <f t="shared" si="9"/>
        <v>18.431999999999999</v>
      </c>
      <c r="S33" s="13">
        <f t="shared" si="9"/>
        <v>130.96996249999998</v>
      </c>
      <c r="T33" s="13">
        <f t="shared" si="9"/>
        <v>95.76925</v>
      </c>
      <c r="U33" s="14">
        <f t="shared" si="9"/>
        <v>0</v>
      </c>
      <c r="X33" s="3">
        <v>6</v>
      </c>
      <c r="Y33" s="12">
        <f t="shared" si="12"/>
        <v>78.993653837905583</v>
      </c>
      <c r="Z33" s="13">
        <f t="shared" si="10"/>
        <v>154.66480156108102</v>
      </c>
      <c r="AA33" s="13">
        <f t="shared" si="10"/>
        <v>265.33006838245694</v>
      </c>
      <c r="AB33" s="14">
        <f t="shared" si="10"/>
        <v>168.33923275163966</v>
      </c>
      <c r="AC33" s="12">
        <f t="shared" si="10"/>
        <v>52.133568763321776</v>
      </c>
      <c r="AD33" s="13">
        <f t="shared" si="10"/>
        <v>66.867649212753321</v>
      </c>
      <c r="AE33" s="13">
        <f t="shared" si="10"/>
        <v>155.62210339036952</v>
      </c>
      <c r="AF33" s="14">
        <f t="shared" si="10"/>
        <v>0</v>
      </c>
    </row>
    <row r="34" spans="1:32">
      <c r="B34" s="4">
        <v>7</v>
      </c>
      <c r="C34" s="15">
        <v>0</v>
      </c>
      <c r="D34" s="16">
        <v>636.18299999999999</v>
      </c>
      <c r="E34" s="16">
        <v>703.14099999999996</v>
      </c>
      <c r="F34" s="17">
        <v>500.43200000000002</v>
      </c>
      <c r="G34" s="15">
        <v>0</v>
      </c>
      <c r="H34" s="16">
        <v>272.64999999999998</v>
      </c>
      <c r="I34" s="16">
        <v>0</v>
      </c>
      <c r="J34" s="17">
        <v>125.108</v>
      </c>
      <c r="M34" s="4">
        <v>7</v>
      </c>
      <c r="N34" s="15">
        <f t="shared" si="11"/>
        <v>49.108237500000001</v>
      </c>
      <c r="O34" s="16">
        <f t="shared" si="9"/>
        <v>586.13075000000003</v>
      </c>
      <c r="P34" s="16">
        <f t="shared" si="9"/>
        <v>448.77062499999994</v>
      </c>
      <c r="Q34" s="17">
        <f t="shared" si="9"/>
        <v>151.489125</v>
      </c>
      <c r="R34" s="15">
        <f t="shared" si="9"/>
        <v>9.8267124999999993</v>
      </c>
      <c r="S34" s="16">
        <f t="shared" si="9"/>
        <v>218.67149999999998</v>
      </c>
      <c r="T34" s="16">
        <f t="shared" si="9"/>
        <v>37.764749999999999</v>
      </c>
      <c r="U34" s="17">
        <f t="shared" si="9"/>
        <v>15.638500000000001</v>
      </c>
      <c r="X34" s="4">
        <v>7</v>
      </c>
      <c r="Y34" s="15">
        <f t="shared" si="12"/>
        <v>72.412067730414293</v>
      </c>
      <c r="Z34" s="16">
        <f t="shared" si="10"/>
        <v>269.8314173774591</v>
      </c>
      <c r="AA34" s="16">
        <f t="shared" si="10"/>
        <v>241.02438787092399</v>
      </c>
      <c r="AB34" s="17">
        <f t="shared" si="10"/>
        <v>185.33256468416636</v>
      </c>
      <c r="AC34" s="15">
        <f t="shared" si="10"/>
        <v>27.794140182082444</v>
      </c>
      <c r="AD34" s="16">
        <f t="shared" si="10"/>
        <v>137.7160015383626</v>
      </c>
      <c r="AE34" s="16">
        <f t="shared" si="10"/>
        <v>71.106304745078688</v>
      </c>
      <c r="AF34" s="17">
        <f t="shared" si="10"/>
        <v>44.232357590343298</v>
      </c>
    </row>
    <row r="37" spans="1:32">
      <c r="C37" s="79" t="s">
        <v>6</v>
      </c>
      <c r="D37" s="80"/>
      <c r="E37" s="80"/>
      <c r="F37" s="81"/>
      <c r="G37" s="79" t="s">
        <v>7</v>
      </c>
      <c r="H37" s="80"/>
      <c r="I37" s="80"/>
      <c r="J37" s="81"/>
      <c r="N37" s="79" t="s">
        <v>6</v>
      </c>
      <c r="O37" s="80"/>
      <c r="P37" s="80"/>
      <c r="Q37" s="81"/>
      <c r="R37" s="79" t="s">
        <v>7</v>
      </c>
      <c r="S37" s="80"/>
      <c r="T37" s="80"/>
      <c r="U37" s="81"/>
      <c r="Y37" s="79" t="s">
        <v>6</v>
      </c>
      <c r="Z37" s="80"/>
      <c r="AA37" s="80"/>
      <c r="AB37" s="81"/>
      <c r="AC37" s="79" t="s">
        <v>7</v>
      </c>
      <c r="AD37" s="80"/>
      <c r="AE37" s="80"/>
      <c r="AF37" s="81"/>
    </row>
    <row r="38" spans="1:32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358.375</v>
      </c>
      <c r="D39" s="10">
        <v>86.360500000000002</v>
      </c>
      <c r="E39" s="10">
        <v>473.61900000000003</v>
      </c>
      <c r="F39" s="11">
        <v>676.18100000000004</v>
      </c>
      <c r="G39" s="9">
        <v>223.98500000000001</v>
      </c>
      <c r="H39" s="10">
        <v>43.180300000000003</v>
      </c>
      <c r="I39" s="10">
        <v>55.719799999999999</v>
      </c>
      <c r="J39" s="11">
        <v>153.678</v>
      </c>
      <c r="L39" t="s">
        <v>1</v>
      </c>
      <c r="M39" s="5">
        <v>0</v>
      </c>
      <c r="N39" s="9">
        <f>AVERAGE(N3,N15,N27)</f>
        <v>489.25183333333325</v>
      </c>
      <c r="O39" s="10">
        <f t="shared" ref="O39:U39" si="13">AVERAGE(O3,O15,O27)</f>
        <v>90.48888749999999</v>
      </c>
      <c r="P39" s="10">
        <f t="shared" si="13"/>
        <v>243.13541666666666</v>
      </c>
      <c r="Q39" s="11">
        <f t="shared" si="13"/>
        <v>688.2596666666667</v>
      </c>
      <c r="R39" s="9">
        <f t="shared" si="13"/>
        <v>173.25868333333332</v>
      </c>
      <c r="S39" s="10">
        <f t="shared" si="13"/>
        <v>28.58915</v>
      </c>
      <c r="T39" s="10">
        <f t="shared" si="13"/>
        <v>25.477645833333337</v>
      </c>
      <c r="U39" s="11">
        <f t="shared" si="13"/>
        <v>142.01354166666667</v>
      </c>
      <c r="W39" t="s">
        <v>33</v>
      </c>
      <c r="X39" s="5">
        <v>0</v>
      </c>
      <c r="Y39" s="9">
        <f>STDEV(AVERAGE(C3,C15,C27),AVERAGE(C39,C51,C63),AVERAGE(C75,C87,C99),AVERAGE(C111,C123,C135),AVERAGE(C147,C159,C171),AVERAGE(C183,C195,C207),AVERAGE(C219,C231,C243),AVERAGE(C255,C267,C279))</f>
        <v>75.681936322086102</v>
      </c>
      <c r="Z39" s="10">
        <f t="shared" ref="Z39:AF46" si="14">STDEV(AVERAGE(D3,D15,D27),AVERAGE(D39,D51,D63),AVERAGE(D75,D87,D99),AVERAGE(D111,D123,D135),AVERAGE(D147,D159,D171),AVERAGE(D183,D195,D207),AVERAGE(D219,D231,D243),AVERAGE(D255,D267,D279))</f>
        <v>61.820879250937757</v>
      </c>
      <c r="AA39" s="10">
        <f t="shared" si="14"/>
        <v>105.5289145007488</v>
      </c>
      <c r="AB39" s="11">
        <f t="shared" si="14"/>
        <v>144.75872787569804</v>
      </c>
      <c r="AC39" s="9">
        <f t="shared" si="14"/>
        <v>69.623271874052662</v>
      </c>
      <c r="AD39" s="10">
        <f t="shared" si="14"/>
        <v>27.691524427544064</v>
      </c>
      <c r="AE39" s="10">
        <f t="shared" si="14"/>
        <v>23.687336764266892</v>
      </c>
      <c r="AF39" s="11">
        <f t="shared" si="14"/>
        <v>67.038248136626152</v>
      </c>
    </row>
    <row r="40" spans="1:32">
      <c r="B40" s="3">
        <v>1</v>
      </c>
      <c r="C40" s="12">
        <v>0</v>
      </c>
      <c r="D40" s="13">
        <v>90.544499999999999</v>
      </c>
      <c r="E40" s="13">
        <v>515.327</v>
      </c>
      <c r="F40" s="14">
        <v>544.72</v>
      </c>
      <c r="G40" s="12">
        <v>0</v>
      </c>
      <c r="H40" s="13">
        <v>45.272199999999998</v>
      </c>
      <c r="I40" s="13">
        <v>85.887799999999999</v>
      </c>
      <c r="J40" s="14">
        <v>144.191</v>
      </c>
      <c r="M40" s="3">
        <v>1</v>
      </c>
      <c r="N40" s="12">
        <f t="shared" ref="N40:U46" si="15">AVERAGE(N4,N16,N28)</f>
        <v>187.72863333333336</v>
      </c>
      <c r="O40" s="13">
        <f t="shared" si="15"/>
        <v>50.914229166666672</v>
      </c>
      <c r="P40" s="13">
        <f t="shared" si="15"/>
        <v>199.22812500000001</v>
      </c>
      <c r="Q40" s="14">
        <f t="shared" si="15"/>
        <v>444.27459583333331</v>
      </c>
      <c r="R40" s="12">
        <f t="shared" si="15"/>
        <v>44.054495833333334</v>
      </c>
      <c r="S40" s="13">
        <f t="shared" si="15"/>
        <v>19.705158333333333</v>
      </c>
      <c r="T40" s="13">
        <f t="shared" si="15"/>
        <v>24.373570833333332</v>
      </c>
      <c r="U40" s="14">
        <f t="shared" si="15"/>
        <v>53.277445833333331</v>
      </c>
      <c r="W40" t="s">
        <v>34</v>
      </c>
      <c r="X40" s="3">
        <v>1</v>
      </c>
      <c r="Y40" s="12">
        <f t="shared" ref="Y40:Y46" si="16">STDEV(AVERAGE(C4,C16,C28),AVERAGE(C40,C52,C64),AVERAGE(C76,C88,C100),AVERAGE(C112,C124,C136),AVERAGE(C148,C160,C172),AVERAGE(C184,C196,C208),AVERAGE(C220,C232,C244),AVERAGE(C256,C268,C280))</f>
        <v>86.695096733598135</v>
      </c>
      <c r="Z40" s="13">
        <f t="shared" si="14"/>
        <v>29.497393828454257</v>
      </c>
      <c r="AA40" s="13">
        <f t="shared" si="14"/>
        <v>105.10525426567401</v>
      </c>
      <c r="AB40" s="14">
        <f t="shared" si="14"/>
        <v>204.0790239604103</v>
      </c>
      <c r="AC40" s="12">
        <f t="shared" si="14"/>
        <v>28.282482288026273</v>
      </c>
      <c r="AD40" s="13">
        <f t="shared" si="14"/>
        <v>15.799557575669786</v>
      </c>
      <c r="AE40" s="13">
        <f t="shared" si="14"/>
        <v>28.898822490371131</v>
      </c>
      <c r="AF40" s="14">
        <f t="shared" si="14"/>
        <v>47.732996864615998</v>
      </c>
    </row>
    <row r="41" spans="1:32">
      <c r="B41" s="3">
        <v>2</v>
      </c>
      <c r="C41" s="12">
        <v>0</v>
      </c>
      <c r="D41" s="13">
        <v>71.365799999999993</v>
      </c>
      <c r="E41" s="13">
        <v>588.84500000000003</v>
      </c>
      <c r="F41" s="14">
        <v>585.64099999999996</v>
      </c>
      <c r="G41" s="12">
        <v>0</v>
      </c>
      <c r="H41" s="13">
        <v>23.788599999999999</v>
      </c>
      <c r="I41" s="13">
        <v>58.884500000000003</v>
      </c>
      <c r="J41" s="14">
        <v>66.930400000000006</v>
      </c>
      <c r="M41" s="3">
        <v>2</v>
      </c>
      <c r="N41" s="12">
        <f t="shared" si="15"/>
        <v>55.576674999999994</v>
      </c>
      <c r="O41" s="13">
        <f t="shared" si="15"/>
        <v>26.363016666666663</v>
      </c>
      <c r="P41" s="13">
        <f t="shared" si="15"/>
        <v>206.79625000000001</v>
      </c>
      <c r="Q41" s="14">
        <f t="shared" si="15"/>
        <v>368.42599999999999</v>
      </c>
      <c r="R41" s="12">
        <f t="shared" si="15"/>
        <v>18.707333333333334</v>
      </c>
      <c r="S41" s="13">
        <f t="shared" si="15"/>
        <v>12.344091666666666</v>
      </c>
      <c r="T41" s="13">
        <f t="shared" si="15"/>
        <v>20.894391666666667</v>
      </c>
      <c r="U41" s="14">
        <f t="shared" si="15"/>
        <v>69.329975000000005</v>
      </c>
      <c r="X41" s="3">
        <v>2</v>
      </c>
      <c r="Y41" s="12">
        <f t="shared" si="16"/>
        <v>28.674128716920478</v>
      </c>
      <c r="Z41" s="13">
        <f t="shared" si="14"/>
        <v>31.645371426858144</v>
      </c>
      <c r="AA41" s="13">
        <f t="shared" si="14"/>
        <v>86.900889716114989</v>
      </c>
      <c r="AB41" s="14">
        <f t="shared" si="14"/>
        <v>121.69360108713822</v>
      </c>
      <c r="AC41" s="12">
        <f t="shared" si="14"/>
        <v>26.783012778305157</v>
      </c>
      <c r="AD41" s="13">
        <f t="shared" si="14"/>
        <v>17.247009890990395</v>
      </c>
      <c r="AE41" s="13">
        <f t="shared" si="14"/>
        <v>35.359602848204865</v>
      </c>
      <c r="AF41" s="14">
        <f t="shared" si="14"/>
        <v>64.083498652738029</v>
      </c>
    </row>
    <row r="42" spans="1:32">
      <c r="B42" s="3">
        <v>3</v>
      </c>
      <c r="C42" s="12">
        <v>0</v>
      </c>
      <c r="D42" s="13">
        <v>50.129600000000003</v>
      </c>
      <c r="E42" s="13">
        <v>303.02800000000002</v>
      </c>
      <c r="F42" s="14">
        <v>472.77499999999998</v>
      </c>
      <c r="G42" s="12">
        <v>0</v>
      </c>
      <c r="H42" s="13">
        <v>0</v>
      </c>
      <c r="I42" s="13">
        <v>0</v>
      </c>
      <c r="J42" s="14">
        <v>35.020400000000002</v>
      </c>
      <c r="M42" s="3">
        <v>3</v>
      </c>
      <c r="N42" s="12">
        <f t="shared" si="15"/>
        <v>14.664187499999999</v>
      </c>
      <c r="O42" s="13">
        <f t="shared" si="15"/>
        <v>27.774416666666667</v>
      </c>
      <c r="P42" s="13">
        <f t="shared" si="15"/>
        <v>273.21141666666671</v>
      </c>
      <c r="Q42" s="14">
        <f t="shared" si="15"/>
        <v>336.97601666666668</v>
      </c>
      <c r="R42" s="12">
        <f t="shared" si="15"/>
        <v>3.9282625000000002</v>
      </c>
      <c r="S42" s="13">
        <f t="shared" si="15"/>
        <v>1.7239541666666665</v>
      </c>
      <c r="T42" s="13">
        <f t="shared" si="15"/>
        <v>40.269133333333336</v>
      </c>
      <c r="U42" s="14">
        <f t="shared" si="15"/>
        <v>40.417175</v>
      </c>
      <c r="X42" s="3">
        <v>3</v>
      </c>
      <c r="Y42" s="12">
        <f t="shared" si="16"/>
        <v>24.235902802293179</v>
      </c>
      <c r="Z42" s="13">
        <f t="shared" si="14"/>
        <v>32.653647781303036</v>
      </c>
      <c r="AA42" s="13">
        <f t="shared" si="14"/>
        <v>100.90401478928008</v>
      </c>
      <c r="AB42" s="14">
        <f t="shared" si="14"/>
        <v>149.69815585746565</v>
      </c>
      <c r="AC42" s="12">
        <f t="shared" si="14"/>
        <v>11.110804208123282</v>
      </c>
      <c r="AD42" s="13">
        <f t="shared" si="14"/>
        <v>4.8760787268192134</v>
      </c>
      <c r="AE42" s="13">
        <f t="shared" si="14"/>
        <v>37.378041080049989</v>
      </c>
      <c r="AF42" s="14">
        <f t="shared" si="14"/>
        <v>28.872210483448534</v>
      </c>
    </row>
    <row r="43" spans="1:32">
      <c r="B43" s="3">
        <v>4</v>
      </c>
      <c r="C43" s="12">
        <v>52.046500000000002</v>
      </c>
      <c r="D43" s="13">
        <v>79.456800000000001</v>
      </c>
      <c r="E43" s="13">
        <v>405.798</v>
      </c>
      <c r="F43" s="14">
        <v>367.27100000000002</v>
      </c>
      <c r="G43" s="12">
        <v>0</v>
      </c>
      <c r="H43" s="13">
        <v>26.485600000000002</v>
      </c>
      <c r="I43" s="13">
        <v>124.861</v>
      </c>
      <c r="J43" s="14">
        <v>18.363499999999998</v>
      </c>
      <c r="M43" s="3">
        <v>4</v>
      </c>
      <c r="N43" s="12">
        <f t="shared" si="15"/>
        <v>42.167387499999997</v>
      </c>
      <c r="O43" s="13">
        <f t="shared" si="15"/>
        <v>21.554549999999995</v>
      </c>
      <c r="P43" s="13">
        <f t="shared" si="15"/>
        <v>293.04337500000003</v>
      </c>
      <c r="Q43" s="14">
        <f t="shared" si="15"/>
        <v>305.60124999999999</v>
      </c>
      <c r="R43" s="12">
        <f t="shared" si="15"/>
        <v>15.683208333333333</v>
      </c>
      <c r="S43" s="13">
        <f t="shared" si="15"/>
        <v>4.1821583333333336</v>
      </c>
      <c r="T43" s="13">
        <f t="shared" si="15"/>
        <v>48.104441666666673</v>
      </c>
      <c r="U43" s="14">
        <f t="shared" si="15"/>
        <v>47.455645833333335</v>
      </c>
      <c r="X43" s="3">
        <v>4</v>
      </c>
      <c r="Y43" s="12">
        <f t="shared" si="16"/>
        <v>31.707654653411055</v>
      </c>
      <c r="Z43" s="13">
        <f t="shared" si="14"/>
        <v>26.158936387987826</v>
      </c>
      <c r="AA43" s="13">
        <f t="shared" si="14"/>
        <v>154.17920678753322</v>
      </c>
      <c r="AB43" s="14">
        <f t="shared" si="14"/>
        <v>82.637575802991719</v>
      </c>
      <c r="AC43" s="12">
        <f t="shared" si="14"/>
        <v>21.175173654772276</v>
      </c>
      <c r="AD43" s="13">
        <f t="shared" si="14"/>
        <v>8.8203815905603111</v>
      </c>
      <c r="AE43" s="13">
        <f t="shared" si="14"/>
        <v>68.854685734771934</v>
      </c>
      <c r="AF43" s="14">
        <f t="shared" si="14"/>
        <v>32.79713514458787</v>
      </c>
    </row>
    <row r="44" spans="1:32">
      <c r="B44" s="3">
        <v>5</v>
      </c>
      <c r="C44" s="12">
        <v>54.240900000000003</v>
      </c>
      <c r="D44" s="13">
        <v>84.231800000000007</v>
      </c>
      <c r="E44" s="13">
        <v>386.21100000000001</v>
      </c>
      <c r="F44" s="14">
        <v>405.39100000000002</v>
      </c>
      <c r="G44" s="12">
        <v>54.240900000000003</v>
      </c>
      <c r="H44" s="13">
        <v>0</v>
      </c>
      <c r="I44" s="13">
        <v>0</v>
      </c>
      <c r="J44" s="14">
        <v>77.217299999999994</v>
      </c>
      <c r="M44" s="3">
        <v>5</v>
      </c>
      <c r="N44" s="12">
        <f t="shared" si="15"/>
        <v>28.124504166666668</v>
      </c>
      <c r="O44" s="13">
        <f t="shared" si="15"/>
        <v>38.094958333333331</v>
      </c>
      <c r="P44" s="13">
        <f t="shared" si="15"/>
        <v>277.80352916666669</v>
      </c>
      <c r="Q44" s="14">
        <f t="shared" si="15"/>
        <v>222.02363333333332</v>
      </c>
      <c r="R44" s="12">
        <f t="shared" si="15"/>
        <v>17.968037500000001</v>
      </c>
      <c r="S44" s="13">
        <f t="shared" si="15"/>
        <v>10.789633333333333</v>
      </c>
      <c r="T44" s="13">
        <f t="shared" si="15"/>
        <v>59.82512916666667</v>
      </c>
      <c r="U44" s="14">
        <f t="shared" si="15"/>
        <v>18.122299999999999</v>
      </c>
      <c r="X44" s="3">
        <v>5</v>
      </c>
      <c r="Y44" s="12">
        <f t="shared" si="16"/>
        <v>22.898536757725392</v>
      </c>
      <c r="Z44" s="13">
        <f t="shared" si="14"/>
        <v>36.280446141582956</v>
      </c>
      <c r="AA44" s="13">
        <f t="shared" si="14"/>
        <v>156.55414012817778</v>
      </c>
      <c r="AB44" s="14">
        <f t="shared" si="14"/>
        <v>108.77630008974958</v>
      </c>
      <c r="AC44" s="12">
        <f t="shared" si="14"/>
        <v>21.664086414678984</v>
      </c>
      <c r="AD44" s="13">
        <f t="shared" si="14"/>
        <v>21.68974321260832</v>
      </c>
      <c r="AE44" s="13">
        <f t="shared" si="14"/>
        <v>79.253146503451831</v>
      </c>
      <c r="AF44" s="14">
        <f t="shared" si="14"/>
        <v>23.109436242881593</v>
      </c>
    </row>
    <row r="45" spans="1:32">
      <c r="B45" s="3">
        <v>6</v>
      </c>
      <c r="C45" s="12">
        <v>0</v>
      </c>
      <c r="D45" s="13">
        <v>567.57500000000005</v>
      </c>
      <c r="E45" s="13">
        <v>564.649</v>
      </c>
      <c r="F45" s="14">
        <v>325.54700000000003</v>
      </c>
      <c r="G45" s="12">
        <v>0</v>
      </c>
      <c r="H45" s="13">
        <v>119.489</v>
      </c>
      <c r="I45" s="13">
        <v>66.429299999999998</v>
      </c>
      <c r="J45" s="14">
        <v>40.693399999999997</v>
      </c>
      <c r="M45" s="3">
        <v>6</v>
      </c>
      <c r="N45" s="12">
        <f t="shared" si="15"/>
        <v>54.673216666666669</v>
      </c>
      <c r="O45" s="13">
        <f t="shared" si="15"/>
        <v>324.72200000000004</v>
      </c>
      <c r="P45" s="13">
        <f t="shared" si="15"/>
        <v>402.34588750000006</v>
      </c>
      <c r="Q45" s="14">
        <f t="shared" si="15"/>
        <v>200.48749166666667</v>
      </c>
      <c r="R45" s="12">
        <f t="shared" si="15"/>
        <v>25.533516666666667</v>
      </c>
      <c r="S45" s="13">
        <f t="shared" si="15"/>
        <v>173.38941666666665</v>
      </c>
      <c r="T45" s="13">
        <f t="shared" si="15"/>
        <v>116.70361250000001</v>
      </c>
      <c r="U45" s="14">
        <f t="shared" si="15"/>
        <v>26.396474999999999</v>
      </c>
      <c r="X45" s="3">
        <v>6</v>
      </c>
      <c r="Y45" s="12">
        <f t="shared" si="16"/>
        <v>46.205327198106986</v>
      </c>
      <c r="Z45" s="13">
        <f t="shared" si="14"/>
        <v>59.231675111446734</v>
      </c>
      <c r="AA45" s="13">
        <f t="shared" si="14"/>
        <v>197.14905175343603</v>
      </c>
      <c r="AB45" s="14">
        <f t="shared" si="14"/>
        <v>84.651141427674574</v>
      </c>
      <c r="AC45" s="12">
        <f t="shared" si="14"/>
        <v>23.566539904737549</v>
      </c>
      <c r="AD45" s="13">
        <f t="shared" si="14"/>
        <v>45.021016643136704</v>
      </c>
      <c r="AE45" s="13">
        <f t="shared" si="14"/>
        <v>163.26597768404076</v>
      </c>
      <c r="AF45" s="14">
        <f t="shared" si="14"/>
        <v>39.75444870923053</v>
      </c>
    </row>
    <row r="46" spans="1:32">
      <c r="B46" s="4">
        <v>7</v>
      </c>
      <c r="C46" s="15">
        <v>118.473</v>
      </c>
      <c r="D46" s="16">
        <v>957.38099999999997</v>
      </c>
      <c r="E46" s="16">
        <v>789.23900000000003</v>
      </c>
      <c r="F46" s="17">
        <v>408.654</v>
      </c>
      <c r="G46" s="15">
        <v>0</v>
      </c>
      <c r="H46" s="16">
        <v>255.30199999999999</v>
      </c>
      <c r="I46" s="16">
        <v>137.25899999999999</v>
      </c>
      <c r="J46" s="17">
        <v>64.524299999999997</v>
      </c>
      <c r="M46" s="4">
        <v>7</v>
      </c>
      <c r="N46" s="15">
        <f t="shared" si="15"/>
        <v>57.291595833333332</v>
      </c>
      <c r="O46" s="16">
        <f t="shared" si="15"/>
        <v>819.57645833333333</v>
      </c>
      <c r="P46" s="16">
        <f t="shared" si="15"/>
        <v>500.33972083333333</v>
      </c>
      <c r="Q46" s="17">
        <f t="shared" si="15"/>
        <v>223.61122500000002</v>
      </c>
      <c r="R46" s="15">
        <f t="shared" si="15"/>
        <v>21.862516666666664</v>
      </c>
      <c r="S46" s="16">
        <f t="shared" si="15"/>
        <v>271.38978750000001</v>
      </c>
      <c r="T46" s="16">
        <f t="shared" si="15"/>
        <v>105.94574999999999</v>
      </c>
      <c r="U46" s="17">
        <f t="shared" si="15"/>
        <v>37.232520833333332</v>
      </c>
      <c r="X46" s="4">
        <v>7</v>
      </c>
      <c r="Y46" s="15">
        <f t="shared" si="16"/>
        <v>59.519996101956899</v>
      </c>
      <c r="Z46" s="16">
        <f t="shared" si="14"/>
        <v>168.96468319993721</v>
      </c>
      <c r="AA46" s="16">
        <f t="shared" si="14"/>
        <v>58.123004895786011</v>
      </c>
      <c r="AB46" s="17">
        <f t="shared" si="14"/>
        <v>165.61191562177871</v>
      </c>
      <c r="AC46" s="15">
        <f t="shared" si="14"/>
        <v>23.200594110510085</v>
      </c>
      <c r="AD46" s="16">
        <f t="shared" si="14"/>
        <v>99.575279986431212</v>
      </c>
      <c r="AE46" s="16">
        <f t="shared" si="14"/>
        <v>62.037433913176514</v>
      </c>
      <c r="AF46" s="17">
        <f t="shared" si="14"/>
        <v>46.231405191468696</v>
      </c>
    </row>
    <row r="49" spans="1:29">
      <c r="C49" s="79" t="s">
        <v>6</v>
      </c>
      <c r="D49" s="80"/>
      <c r="E49" s="80"/>
      <c r="F49" s="81"/>
      <c r="G49" s="79" t="s">
        <v>7</v>
      </c>
      <c r="H49" s="80"/>
      <c r="I49" s="80"/>
      <c r="J49" s="81"/>
      <c r="AC49">
        <v>0</v>
      </c>
    </row>
    <row r="50" spans="1:29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AC50">
        <v>1</v>
      </c>
    </row>
    <row r="51" spans="1:29">
      <c r="A51" t="s">
        <v>1</v>
      </c>
      <c r="B51" s="5">
        <v>0</v>
      </c>
      <c r="C51" s="9">
        <v>573.83199999999999</v>
      </c>
      <c r="D51" s="10">
        <v>0</v>
      </c>
      <c r="E51" s="10">
        <v>189.839</v>
      </c>
      <c r="F51" s="11">
        <v>310.83</v>
      </c>
      <c r="G51" s="9">
        <v>286.916</v>
      </c>
      <c r="H51" s="10">
        <v>0</v>
      </c>
      <c r="I51" s="10">
        <v>0</v>
      </c>
      <c r="J51" s="11">
        <v>0</v>
      </c>
      <c r="AC51">
        <v>2</v>
      </c>
    </row>
    <row r="52" spans="1:29">
      <c r="B52" s="3">
        <v>1</v>
      </c>
      <c r="C52" s="12">
        <v>0</v>
      </c>
      <c r="D52" s="13">
        <v>59.830800000000004</v>
      </c>
      <c r="E52" s="13">
        <v>283.399</v>
      </c>
      <c r="F52" s="14">
        <v>250.20599999999999</v>
      </c>
      <c r="G52" s="12">
        <v>0</v>
      </c>
      <c r="H52" s="13">
        <v>0</v>
      </c>
      <c r="I52" s="13">
        <v>0</v>
      </c>
      <c r="J52" s="14">
        <v>0</v>
      </c>
      <c r="AC52">
        <v>3</v>
      </c>
    </row>
    <row r="53" spans="1:29">
      <c r="B53" s="3">
        <v>2</v>
      </c>
      <c r="C53" s="12">
        <v>94.073400000000007</v>
      </c>
      <c r="D53" s="13">
        <v>62.842199999999998</v>
      </c>
      <c r="E53" s="13">
        <v>188.035</v>
      </c>
      <c r="F53" s="14">
        <v>125.884</v>
      </c>
      <c r="G53" s="12">
        <v>0</v>
      </c>
      <c r="H53" s="13">
        <v>62.842199999999998</v>
      </c>
      <c r="I53" s="13">
        <v>94.017499999999998</v>
      </c>
      <c r="J53" s="14">
        <v>0</v>
      </c>
      <c r="AC53">
        <v>4</v>
      </c>
    </row>
    <row r="54" spans="1:29">
      <c r="B54" s="3">
        <v>3</v>
      </c>
      <c r="C54" s="12">
        <v>0</v>
      </c>
      <c r="D54" s="13">
        <v>0</v>
      </c>
      <c r="E54" s="13">
        <v>187.14599999999999</v>
      </c>
      <c r="F54" s="14">
        <v>380.02300000000002</v>
      </c>
      <c r="G54" s="12">
        <v>0</v>
      </c>
      <c r="H54" s="13">
        <v>0</v>
      </c>
      <c r="I54" s="13">
        <v>0</v>
      </c>
      <c r="J54" s="14">
        <v>63.337200000000003</v>
      </c>
      <c r="AC54">
        <v>5</v>
      </c>
    </row>
    <row r="55" spans="1:29">
      <c r="B55" s="3">
        <v>4</v>
      </c>
      <c r="C55" s="12">
        <v>0</v>
      </c>
      <c r="D55" s="13">
        <v>0</v>
      </c>
      <c r="E55" s="13">
        <v>0</v>
      </c>
      <c r="F55" s="14">
        <v>254.95</v>
      </c>
      <c r="G55" s="12">
        <v>0</v>
      </c>
      <c r="H55" s="13">
        <v>0</v>
      </c>
      <c r="I55" s="13">
        <v>0</v>
      </c>
      <c r="J55" s="14">
        <v>0</v>
      </c>
      <c r="AC55">
        <v>6</v>
      </c>
    </row>
    <row r="56" spans="1:29">
      <c r="B56" s="3">
        <v>5</v>
      </c>
      <c r="C56" s="12">
        <v>0</v>
      </c>
      <c r="D56" s="13">
        <v>0</v>
      </c>
      <c r="E56" s="13">
        <v>0</v>
      </c>
      <c r="F56" s="14">
        <v>64.142799999999994</v>
      </c>
      <c r="G56" s="12">
        <v>0</v>
      </c>
      <c r="H56" s="13">
        <v>0</v>
      </c>
      <c r="I56" s="13">
        <v>0</v>
      </c>
      <c r="J56" s="14">
        <v>0</v>
      </c>
      <c r="AC56">
        <v>7</v>
      </c>
    </row>
    <row r="57" spans="1:29">
      <c r="B57" s="3">
        <v>6</v>
      </c>
      <c r="C57" s="12">
        <v>0</v>
      </c>
      <c r="D57" s="13">
        <v>629.46400000000006</v>
      </c>
      <c r="E57" s="13">
        <v>276.39600000000002</v>
      </c>
      <c r="F57" s="14">
        <v>64.553399999999996</v>
      </c>
      <c r="G57" s="12">
        <v>0</v>
      </c>
      <c r="H57" s="13">
        <v>393.41500000000002</v>
      </c>
      <c r="I57" s="13">
        <v>92.132000000000005</v>
      </c>
      <c r="J57" s="14">
        <v>64.553399999999996</v>
      </c>
      <c r="AC57">
        <v>8</v>
      </c>
    </row>
    <row r="58" spans="1:29">
      <c r="B58" s="4">
        <v>7</v>
      </c>
      <c r="C58" s="15">
        <v>90.375399999999999</v>
      </c>
      <c r="D58" s="16">
        <v>1007.7</v>
      </c>
      <c r="E58" s="16">
        <v>274.80700000000002</v>
      </c>
      <c r="F58" s="17">
        <v>64.969300000000004</v>
      </c>
      <c r="G58" s="15">
        <v>90.375399999999999</v>
      </c>
      <c r="H58" s="16">
        <v>587.82600000000002</v>
      </c>
      <c r="I58" s="16">
        <v>0</v>
      </c>
      <c r="J58" s="17">
        <v>0</v>
      </c>
      <c r="AC58">
        <v>9</v>
      </c>
    </row>
    <row r="59" spans="1:29">
      <c r="AC59">
        <v>10</v>
      </c>
    </row>
    <row r="60" spans="1:29">
      <c r="AC60">
        <v>11</v>
      </c>
    </row>
    <row r="61" spans="1:29">
      <c r="C61" s="79" t="s">
        <v>6</v>
      </c>
      <c r="D61" s="80"/>
      <c r="E61" s="80"/>
      <c r="F61" s="81"/>
      <c r="G61" s="79" t="s">
        <v>7</v>
      </c>
      <c r="H61" s="80"/>
      <c r="I61" s="80"/>
      <c r="J61" s="81"/>
      <c r="AC61">
        <v>12</v>
      </c>
    </row>
    <row r="62" spans="1:29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AC62">
        <v>13</v>
      </c>
    </row>
    <row r="63" spans="1:29">
      <c r="A63" t="s">
        <v>1</v>
      </c>
      <c r="B63" s="5">
        <v>0</v>
      </c>
      <c r="C63" s="9">
        <v>311.97899999999998</v>
      </c>
      <c r="D63" s="10">
        <v>0</v>
      </c>
      <c r="E63" s="10">
        <v>154.55500000000001</v>
      </c>
      <c r="F63" s="11">
        <v>848.82399999999996</v>
      </c>
      <c r="G63" s="9">
        <v>0</v>
      </c>
      <c r="H63" s="10">
        <v>0</v>
      </c>
      <c r="I63" s="10">
        <v>0</v>
      </c>
      <c r="J63" s="11">
        <v>377.255</v>
      </c>
      <c r="AC63">
        <v>14</v>
      </c>
    </row>
    <row r="64" spans="1:29">
      <c r="B64" s="3">
        <v>1</v>
      </c>
      <c r="C64" s="12">
        <v>295.28800000000001</v>
      </c>
      <c r="D64" s="13">
        <v>75.298000000000002</v>
      </c>
      <c r="E64" s="13">
        <v>155.50800000000001</v>
      </c>
      <c r="F64" s="14">
        <v>283.85300000000001</v>
      </c>
      <c r="G64" s="12">
        <v>0</v>
      </c>
      <c r="H64" s="13">
        <v>75.298000000000002</v>
      </c>
      <c r="I64" s="13">
        <v>0</v>
      </c>
      <c r="J64" s="14">
        <v>0</v>
      </c>
      <c r="AC64">
        <v>15</v>
      </c>
    </row>
    <row r="65" spans="1:29">
      <c r="B65" s="3">
        <v>2</v>
      </c>
      <c r="C65" s="12">
        <v>93.430999999999997</v>
      </c>
      <c r="D65" s="13">
        <v>0</v>
      </c>
      <c r="E65" s="13">
        <v>0</v>
      </c>
      <c r="F65" s="14">
        <v>569.54100000000005</v>
      </c>
      <c r="G65" s="12">
        <v>0</v>
      </c>
      <c r="H65" s="13">
        <v>0</v>
      </c>
      <c r="I65" s="13">
        <v>0</v>
      </c>
      <c r="J65" s="14">
        <v>0</v>
      </c>
      <c r="AC65">
        <v>16</v>
      </c>
    </row>
    <row r="66" spans="1:29">
      <c r="B66" s="3">
        <v>3</v>
      </c>
      <c r="C66" s="12">
        <v>0</v>
      </c>
      <c r="D66" s="13">
        <v>0</v>
      </c>
      <c r="E66" s="13">
        <v>472.34800000000001</v>
      </c>
      <c r="F66" s="14">
        <v>95.231399999999994</v>
      </c>
      <c r="G66" s="12">
        <v>0</v>
      </c>
      <c r="H66" s="13">
        <v>0</v>
      </c>
      <c r="I66" s="13">
        <v>157.44900000000001</v>
      </c>
      <c r="J66" s="14">
        <v>0</v>
      </c>
      <c r="AC66">
        <v>17</v>
      </c>
    </row>
    <row r="67" spans="1:29">
      <c r="B67" s="3">
        <v>4</v>
      </c>
      <c r="C67" s="12">
        <v>84.816599999999994</v>
      </c>
      <c r="D67" s="13">
        <v>0</v>
      </c>
      <c r="E67" s="13">
        <v>158.43799999999999</v>
      </c>
      <c r="F67" s="14">
        <v>477.70600000000002</v>
      </c>
      <c r="G67" s="12">
        <v>81.775599999999997</v>
      </c>
      <c r="H67" s="13">
        <v>0</v>
      </c>
      <c r="I67" s="13">
        <v>158.43799999999999</v>
      </c>
      <c r="J67" s="14">
        <v>95.541200000000003</v>
      </c>
      <c r="AC67">
        <v>18</v>
      </c>
    </row>
    <row r="68" spans="1:29">
      <c r="B68" s="3">
        <v>5</v>
      </c>
      <c r="C68" s="12">
        <v>0</v>
      </c>
      <c r="D68" s="13">
        <v>0</v>
      </c>
      <c r="E68" s="13">
        <v>0</v>
      </c>
      <c r="F68" s="14">
        <v>383.41199999999998</v>
      </c>
      <c r="G68" s="12">
        <v>0</v>
      </c>
      <c r="H68" s="13">
        <v>0</v>
      </c>
      <c r="I68" s="13">
        <v>0</v>
      </c>
      <c r="J68" s="14">
        <v>95.852999999999994</v>
      </c>
      <c r="AC68">
        <v>19</v>
      </c>
    </row>
    <row r="69" spans="1:29">
      <c r="B69" s="3">
        <v>6</v>
      </c>
      <c r="C69" s="12">
        <v>0</v>
      </c>
      <c r="D69" s="13">
        <v>159.51</v>
      </c>
      <c r="E69" s="13">
        <v>473.66300000000001</v>
      </c>
      <c r="F69" s="14">
        <v>192.334</v>
      </c>
      <c r="G69" s="12">
        <v>0</v>
      </c>
      <c r="H69" s="13">
        <v>159.51</v>
      </c>
      <c r="I69" s="13">
        <v>157.88800000000001</v>
      </c>
      <c r="J69" s="14">
        <v>0</v>
      </c>
      <c r="AC69">
        <v>20</v>
      </c>
    </row>
    <row r="70" spans="1:29">
      <c r="B70" s="4">
        <v>7</v>
      </c>
      <c r="C70" s="15">
        <v>0</v>
      </c>
      <c r="D70" s="16">
        <v>726.39499999999998</v>
      </c>
      <c r="E70" s="16">
        <v>467.67599999999999</v>
      </c>
      <c r="F70" s="17">
        <v>0</v>
      </c>
      <c r="G70" s="15">
        <v>0</v>
      </c>
      <c r="H70" s="16">
        <v>161.42099999999999</v>
      </c>
      <c r="I70" s="16">
        <v>0</v>
      </c>
      <c r="J70" s="17">
        <v>0</v>
      </c>
      <c r="AC70">
        <v>21</v>
      </c>
    </row>
    <row r="71" spans="1:29">
      <c r="AC71">
        <v>22</v>
      </c>
    </row>
    <row r="72" spans="1:29">
      <c r="AC72">
        <v>23</v>
      </c>
    </row>
    <row r="73" spans="1:29">
      <c r="C73" s="79" t="s">
        <v>6</v>
      </c>
      <c r="D73" s="80"/>
      <c r="E73" s="80"/>
      <c r="F73" s="81"/>
      <c r="G73" s="79" t="s">
        <v>7</v>
      </c>
      <c r="H73" s="80"/>
      <c r="I73" s="80"/>
      <c r="J73" s="81"/>
      <c r="AC73">
        <v>24</v>
      </c>
    </row>
    <row r="74" spans="1:29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AC74">
        <v>25</v>
      </c>
    </row>
    <row r="75" spans="1:29">
      <c r="A75" t="s">
        <v>1</v>
      </c>
      <c r="B75" s="5">
        <v>0</v>
      </c>
      <c r="C75" s="9">
        <v>345.38600000000002</v>
      </c>
      <c r="D75" s="10">
        <v>86.818799999999996</v>
      </c>
      <c r="E75" s="10">
        <v>284.27800000000002</v>
      </c>
      <c r="F75" s="11">
        <v>462.02199999999999</v>
      </c>
      <c r="G75" s="9">
        <v>49.340899999999998</v>
      </c>
      <c r="H75" s="10">
        <v>0</v>
      </c>
      <c r="I75" s="10">
        <v>56.855600000000003</v>
      </c>
      <c r="J75" s="11">
        <v>98.0047</v>
      </c>
      <c r="AC75">
        <v>26</v>
      </c>
    </row>
    <row r="76" spans="1:29">
      <c r="B76" s="3">
        <v>1</v>
      </c>
      <c r="C76" s="12">
        <v>0</v>
      </c>
      <c r="D76" s="13">
        <v>45.258000000000003</v>
      </c>
      <c r="E76" s="13">
        <v>347.72899999999998</v>
      </c>
      <c r="F76" s="14">
        <v>407.48500000000001</v>
      </c>
      <c r="G76" s="12">
        <v>0</v>
      </c>
      <c r="H76" s="13">
        <v>45.258000000000003</v>
      </c>
      <c r="I76" s="13">
        <v>28.977399999999999</v>
      </c>
      <c r="J76" s="14">
        <v>87.318100000000001</v>
      </c>
      <c r="AC76">
        <v>27</v>
      </c>
    </row>
    <row r="77" spans="1:29">
      <c r="B77" s="3">
        <v>2</v>
      </c>
      <c r="C77" s="12">
        <v>0</v>
      </c>
      <c r="D77" s="13">
        <v>47.271299999999997</v>
      </c>
      <c r="E77" s="13">
        <v>295.48700000000002</v>
      </c>
      <c r="F77" s="14">
        <v>499.97500000000002</v>
      </c>
      <c r="G77" s="12">
        <v>0</v>
      </c>
      <c r="H77" s="13">
        <v>23.6356</v>
      </c>
      <c r="I77" s="13">
        <v>0</v>
      </c>
      <c r="J77" s="14">
        <v>45.452300000000001</v>
      </c>
      <c r="AC77">
        <v>28</v>
      </c>
    </row>
    <row r="78" spans="1:29">
      <c r="B78" s="3">
        <v>3</v>
      </c>
      <c r="C78" s="12">
        <v>0</v>
      </c>
      <c r="D78" s="13">
        <v>0</v>
      </c>
      <c r="E78" s="13">
        <v>211.001</v>
      </c>
      <c r="F78" s="14">
        <v>347.59300000000002</v>
      </c>
      <c r="G78" s="12">
        <v>0</v>
      </c>
      <c r="H78" s="13">
        <v>0</v>
      </c>
      <c r="I78" s="13">
        <v>0</v>
      </c>
      <c r="J78" s="14">
        <v>47.399000000000001</v>
      </c>
      <c r="AC78">
        <v>29</v>
      </c>
    </row>
    <row r="79" spans="1:29">
      <c r="B79" s="3">
        <v>4</v>
      </c>
      <c r="C79" s="12">
        <v>50.447200000000002</v>
      </c>
      <c r="D79" s="13">
        <v>0</v>
      </c>
      <c r="E79" s="13">
        <v>276.85500000000002</v>
      </c>
      <c r="F79" s="14">
        <v>429.17399999999998</v>
      </c>
      <c r="G79" s="12">
        <v>50.447200000000002</v>
      </c>
      <c r="H79" s="13">
        <v>0</v>
      </c>
      <c r="I79" s="13">
        <v>0</v>
      </c>
      <c r="J79" s="14">
        <v>16.506699999999999</v>
      </c>
      <c r="AC79">
        <v>30</v>
      </c>
    </row>
    <row r="80" spans="1:29">
      <c r="B80" s="3">
        <v>5</v>
      </c>
      <c r="C80" s="12">
        <v>0</v>
      </c>
      <c r="D80" s="13">
        <v>0</v>
      </c>
      <c r="E80" s="13">
        <v>251.136</v>
      </c>
      <c r="F80" s="14">
        <v>362.87900000000002</v>
      </c>
      <c r="G80" s="12">
        <v>0</v>
      </c>
      <c r="H80" s="13">
        <v>0</v>
      </c>
      <c r="I80" s="13">
        <v>62.783900000000003</v>
      </c>
      <c r="J80" s="14">
        <v>34.559899999999999</v>
      </c>
      <c r="AC80">
        <v>31</v>
      </c>
    </row>
    <row r="81" spans="1:10">
      <c r="B81" s="3">
        <v>6</v>
      </c>
      <c r="C81" s="12">
        <v>0</v>
      </c>
      <c r="D81" s="13">
        <v>258.75900000000001</v>
      </c>
      <c r="E81" s="13">
        <v>288.39800000000002</v>
      </c>
      <c r="F81" s="14">
        <v>181.292</v>
      </c>
      <c r="G81" s="12">
        <v>0</v>
      </c>
      <c r="H81" s="13">
        <v>172.506</v>
      </c>
      <c r="I81" s="13">
        <v>32.044199999999996</v>
      </c>
      <c r="J81" s="14">
        <v>18.129200000000001</v>
      </c>
    </row>
    <row r="82" spans="1:10">
      <c r="B82" s="4">
        <v>7</v>
      </c>
      <c r="C82" s="15">
        <v>51.310200000000002</v>
      </c>
      <c r="D82" s="16">
        <v>395.14499999999998</v>
      </c>
      <c r="E82" s="16">
        <v>621.75900000000001</v>
      </c>
      <c r="F82" s="17">
        <v>209.72900000000001</v>
      </c>
      <c r="G82" s="15">
        <v>51.310200000000002</v>
      </c>
      <c r="H82" s="16">
        <v>182.375</v>
      </c>
      <c r="I82" s="16">
        <v>196.345</v>
      </c>
      <c r="J82" s="17">
        <v>0</v>
      </c>
    </row>
    <row r="85" spans="1:10">
      <c r="C85" s="79" t="s">
        <v>6</v>
      </c>
      <c r="D85" s="80"/>
      <c r="E85" s="80"/>
      <c r="F85" s="81"/>
      <c r="G85" s="79" t="s">
        <v>7</v>
      </c>
      <c r="H85" s="80"/>
      <c r="I85" s="80"/>
      <c r="J85" s="81"/>
    </row>
    <row r="86" spans="1:10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10">
      <c r="A87" t="s">
        <v>1</v>
      </c>
      <c r="B87" s="5">
        <v>0</v>
      </c>
      <c r="C87" s="9">
        <v>537.66</v>
      </c>
      <c r="D87" s="10">
        <v>0</v>
      </c>
      <c r="E87" s="10">
        <v>0</v>
      </c>
      <c r="F87" s="11">
        <v>232.572</v>
      </c>
      <c r="G87" s="9">
        <v>107.532</v>
      </c>
      <c r="H87" s="10">
        <v>0</v>
      </c>
      <c r="I87" s="10">
        <v>0</v>
      </c>
      <c r="J87" s="11">
        <v>0</v>
      </c>
    </row>
    <row r="88" spans="1:10">
      <c r="B88" s="3">
        <v>1</v>
      </c>
      <c r="C88" s="12">
        <v>107.876</v>
      </c>
      <c r="D88" s="13">
        <v>0</v>
      </c>
      <c r="E88" s="13">
        <v>522.25699999999995</v>
      </c>
      <c r="F88" s="14">
        <v>232.84399999999999</v>
      </c>
      <c r="G88" s="12">
        <v>0</v>
      </c>
      <c r="H88" s="13">
        <v>0</v>
      </c>
      <c r="I88" s="13">
        <v>0</v>
      </c>
      <c r="J88" s="14">
        <v>116.422</v>
      </c>
    </row>
    <row r="89" spans="1:10">
      <c r="B89" s="3">
        <v>2</v>
      </c>
      <c r="C89" s="12">
        <v>0</v>
      </c>
      <c r="D89" s="13">
        <v>0</v>
      </c>
      <c r="E89" s="13">
        <v>0</v>
      </c>
      <c r="F89" s="14">
        <v>116.55800000000001</v>
      </c>
      <c r="G89" s="12">
        <v>0</v>
      </c>
      <c r="H89" s="13">
        <v>0</v>
      </c>
      <c r="I89" s="13">
        <v>0</v>
      </c>
      <c r="J89" s="14">
        <v>0</v>
      </c>
    </row>
    <row r="90" spans="1:10">
      <c r="B90" s="3">
        <v>3</v>
      </c>
      <c r="C90" s="12">
        <v>108.571</v>
      </c>
      <c r="D90" s="13">
        <v>0</v>
      </c>
      <c r="E90" s="13">
        <v>523.06500000000005</v>
      </c>
      <c r="F90" s="14">
        <v>583.47299999999996</v>
      </c>
      <c r="G90" s="12">
        <v>0</v>
      </c>
      <c r="H90" s="13">
        <v>0</v>
      </c>
      <c r="I90" s="13">
        <v>0</v>
      </c>
      <c r="J90" s="14">
        <v>116.69499999999999</v>
      </c>
    </row>
    <row r="91" spans="1:10">
      <c r="B91" s="3">
        <v>4</v>
      </c>
      <c r="C91" s="12">
        <v>0</v>
      </c>
      <c r="D91" s="13">
        <v>0</v>
      </c>
      <c r="E91" s="13">
        <v>174.435</v>
      </c>
      <c r="F91" s="14">
        <v>233.66200000000001</v>
      </c>
      <c r="G91" s="12">
        <v>0</v>
      </c>
      <c r="H91" s="13">
        <v>0</v>
      </c>
      <c r="I91" s="13">
        <v>0</v>
      </c>
      <c r="J91" s="14">
        <v>0</v>
      </c>
    </row>
    <row r="92" spans="1:10">
      <c r="B92" s="3">
        <v>5</v>
      </c>
      <c r="C92" s="12">
        <v>109.27500000000001</v>
      </c>
      <c r="D92" s="13">
        <v>82.082899999999995</v>
      </c>
      <c r="E92" s="13">
        <v>174.24</v>
      </c>
      <c r="F92" s="14">
        <v>233.93600000000001</v>
      </c>
      <c r="G92" s="12">
        <v>109.27500000000001</v>
      </c>
      <c r="H92" s="13">
        <v>82.082899999999995</v>
      </c>
      <c r="I92" s="13">
        <v>0</v>
      </c>
      <c r="J92" s="14">
        <v>0</v>
      </c>
    </row>
    <row r="93" spans="1:10">
      <c r="B93" s="3">
        <v>6</v>
      </c>
      <c r="C93" s="12">
        <v>109.63</v>
      </c>
      <c r="D93" s="13">
        <v>441.16</v>
      </c>
      <c r="E93" s="13">
        <v>174.04599999999999</v>
      </c>
      <c r="F93" s="14">
        <v>351.31700000000001</v>
      </c>
      <c r="G93" s="12">
        <v>109.63</v>
      </c>
      <c r="H93" s="13">
        <v>264.69600000000003</v>
      </c>
      <c r="I93" s="13">
        <v>0</v>
      </c>
      <c r="J93" s="14">
        <v>0</v>
      </c>
    </row>
    <row r="94" spans="1:10">
      <c r="B94" s="4">
        <v>7</v>
      </c>
      <c r="C94" s="15">
        <v>0</v>
      </c>
      <c r="D94" s="16">
        <v>1049.1500000000001</v>
      </c>
      <c r="E94" s="16">
        <v>520.98099999999999</v>
      </c>
      <c r="F94" s="17">
        <v>0</v>
      </c>
      <c r="G94" s="15">
        <v>0</v>
      </c>
      <c r="H94" s="16">
        <v>95.377099999999999</v>
      </c>
      <c r="I94" s="16">
        <v>520.98099999999999</v>
      </c>
      <c r="J94" s="17">
        <v>0</v>
      </c>
    </row>
    <row r="97" spans="1:10">
      <c r="C97" s="79" t="s">
        <v>6</v>
      </c>
      <c r="D97" s="80"/>
      <c r="E97" s="80"/>
      <c r="F97" s="81"/>
      <c r="G97" s="79" t="s">
        <v>7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605.80600000000004</v>
      </c>
      <c r="D99" s="10">
        <v>0</v>
      </c>
      <c r="E99" s="10">
        <v>188.626</v>
      </c>
      <c r="F99" s="11">
        <v>434.40600000000001</v>
      </c>
      <c r="G99" s="9">
        <v>100.968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197.26900000000001</v>
      </c>
      <c r="D100" s="13">
        <v>0</v>
      </c>
      <c r="E100" s="13">
        <v>187.322</v>
      </c>
      <c r="F100" s="14">
        <v>288.52</v>
      </c>
      <c r="G100" s="12">
        <v>98.634699999999995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96.407200000000003</v>
      </c>
      <c r="D101" s="13">
        <v>92.002499999999998</v>
      </c>
      <c r="E101" s="13">
        <v>0</v>
      </c>
      <c r="F101" s="14">
        <v>287.44499999999999</v>
      </c>
      <c r="G101" s="12">
        <v>0</v>
      </c>
      <c r="H101" s="13">
        <v>92.002499999999998</v>
      </c>
      <c r="I101" s="13">
        <v>0</v>
      </c>
      <c r="J101" s="14">
        <v>0</v>
      </c>
    </row>
    <row r="102" spans="1:10">
      <c r="B102" s="3">
        <v>3</v>
      </c>
      <c r="C102" s="12">
        <v>94.278300000000002</v>
      </c>
      <c r="D102" s="13">
        <v>0</v>
      </c>
      <c r="E102" s="13">
        <v>184.768</v>
      </c>
      <c r="F102" s="14">
        <v>0</v>
      </c>
      <c r="G102" s="12">
        <v>94.278300000000002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183.517</v>
      </c>
      <c r="F103" s="14">
        <v>427.976</v>
      </c>
      <c r="G103" s="12">
        <v>0</v>
      </c>
      <c r="H103" s="13">
        <v>0</v>
      </c>
      <c r="I103" s="13">
        <v>0</v>
      </c>
      <c r="J103" s="14">
        <v>142.65899999999999</v>
      </c>
    </row>
    <row r="104" spans="1:10">
      <c r="B104" s="3">
        <v>5</v>
      </c>
      <c r="C104" s="12">
        <v>0</v>
      </c>
      <c r="D104" s="13">
        <v>93.649299999999997</v>
      </c>
      <c r="E104" s="13">
        <v>182.28200000000001</v>
      </c>
      <c r="F104" s="14">
        <v>0</v>
      </c>
      <c r="G104" s="12">
        <v>0</v>
      </c>
      <c r="H104" s="13">
        <v>0</v>
      </c>
      <c r="I104" s="13">
        <v>182.28200000000001</v>
      </c>
      <c r="J104" s="14">
        <v>0</v>
      </c>
    </row>
    <row r="105" spans="1:10">
      <c r="B105" s="3">
        <v>6</v>
      </c>
      <c r="C105" s="12">
        <v>0</v>
      </c>
      <c r="D105" s="13">
        <v>188.423</v>
      </c>
      <c r="E105" s="13">
        <v>181.06399999999999</v>
      </c>
      <c r="F105" s="14">
        <v>566.44299999999998</v>
      </c>
      <c r="G105" s="12">
        <v>0</v>
      </c>
      <c r="H105" s="13">
        <v>188.423</v>
      </c>
      <c r="I105" s="13">
        <v>0</v>
      </c>
      <c r="J105" s="14">
        <v>0</v>
      </c>
    </row>
    <row r="106" spans="1:10">
      <c r="B106" s="4">
        <v>7</v>
      </c>
      <c r="C106" s="15">
        <v>0</v>
      </c>
      <c r="D106" s="16">
        <v>853.02300000000002</v>
      </c>
      <c r="E106" s="16">
        <v>179.863</v>
      </c>
      <c r="F106" s="17">
        <v>0</v>
      </c>
      <c r="G106" s="15">
        <v>0</v>
      </c>
      <c r="H106" s="16">
        <v>189.56100000000001</v>
      </c>
      <c r="I106" s="16">
        <v>0</v>
      </c>
      <c r="J106" s="17">
        <v>0</v>
      </c>
    </row>
    <row r="109" spans="1:10">
      <c r="C109" s="79" t="s">
        <v>6</v>
      </c>
      <c r="D109" s="80"/>
      <c r="E109" s="80"/>
      <c r="F109" s="81"/>
      <c r="G109" s="79" t="s">
        <v>7</v>
      </c>
      <c r="H109" s="80"/>
      <c r="I109" s="80"/>
      <c r="J109" s="81"/>
    </row>
    <row r="110" spans="1:10">
      <c r="A110" s="1" t="s">
        <v>38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1</v>
      </c>
      <c r="B111" s="5">
        <v>0</v>
      </c>
      <c r="C111" s="9">
        <v>430.27800000000002</v>
      </c>
      <c r="D111" s="10">
        <v>322.709</v>
      </c>
      <c r="E111" s="10">
        <v>199.93799999999999</v>
      </c>
      <c r="F111" s="11">
        <v>450.50200000000001</v>
      </c>
      <c r="G111" s="9">
        <v>322.709</v>
      </c>
      <c r="H111" s="10">
        <v>62.799300000000002</v>
      </c>
      <c r="I111" s="10">
        <v>0</v>
      </c>
      <c r="J111" s="11">
        <v>225.251</v>
      </c>
    </row>
    <row r="112" spans="1:10">
      <c r="B112" s="3">
        <v>1</v>
      </c>
      <c r="C112" s="12">
        <v>0</v>
      </c>
      <c r="D112" s="13">
        <v>0</v>
      </c>
      <c r="E112" s="13">
        <v>0</v>
      </c>
      <c r="F112" s="14">
        <v>680.38499999999999</v>
      </c>
      <c r="G112" s="12">
        <v>0</v>
      </c>
      <c r="H112" s="13">
        <v>64.863799999999998</v>
      </c>
      <c r="I112" s="13">
        <v>0</v>
      </c>
      <c r="J112" s="14">
        <v>113.39700000000001</v>
      </c>
    </row>
    <row r="113" spans="1:10">
      <c r="B113" s="3">
        <v>2</v>
      </c>
      <c r="C113" s="12">
        <v>0</v>
      </c>
      <c r="D113" s="13">
        <v>0</v>
      </c>
      <c r="E113" s="13">
        <v>202.22300000000001</v>
      </c>
      <c r="F113" s="14">
        <v>570.9</v>
      </c>
      <c r="G113" s="12">
        <v>0</v>
      </c>
      <c r="H113" s="13">
        <v>0</v>
      </c>
      <c r="I113" s="13">
        <v>0</v>
      </c>
      <c r="J113" s="14">
        <v>114.18</v>
      </c>
    </row>
    <row r="114" spans="1:10">
      <c r="B114" s="3">
        <v>3</v>
      </c>
      <c r="C114" s="12">
        <v>0</v>
      </c>
      <c r="D114" s="13">
        <v>0</v>
      </c>
      <c r="E114" s="13">
        <v>203.38499999999999</v>
      </c>
      <c r="F114" s="14">
        <v>344.92</v>
      </c>
      <c r="G114" s="12">
        <v>0</v>
      </c>
      <c r="H114" s="13">
        <v>0</v>
      </c>
      <c r="I114" s="13">
        <v>0</v>
      </c>
      <c r="J114" s="14">
        <v>0</v>
      </c>
    </row>
    <row r="115" spans="1:10">
      <c r="B115" s="3">
        <v>4</v>
      </c>
      <c r="C115" s="12">
        <v>0</v>
      </c>
      <c r="D115" s="13">
        <v>0</v>
      </c>
      <c r="E115" s="13">
        <v>0</v>
      </c>
      <c r="F115" s="14">
        <v>115.77800000000001</v>
      </c>
      <c r="G115" s="12">
        <v>0</v>
      </c>
      <c r="H115" s="13">
        <v>0</v>
      </c>
      <c r="I115" s="13">
        <v>0</v>
      </c>
      <c r="J115" s="14">
        <v>0</v>
      </c>
    </row>
    <row r="116" spans="1:10">
      <c r="B116" s="3">
        <v>5</v>
      </c>
      <c r="C116" s="12">
        <v>0</v>
      </c>
      <c r="D116" s="13">
        <v>0</v>
      </c>
      <c r="E116" s="13">
        <v>617.24599999999998</v>
      </c>
      <c r="F116" s="14">
        <v>466.375</v>
      </c>
      <c r="G116" s="12">
        <v>0</v>
      </c>
      <c r="H116" s="13">
        <v>0</v>
      </c>
      <c r="I116" s="13">
        <v>411.49700000000001</v>
      </c>
      <c r="J116" s="14">
        <v>0</v>
      </c>
    </row>
    <row r="117" spans="1:10">
      <c r="B117" s="3">
        <v>6</v>
      </c>
      <c r="C117" s="12">
        <v>0</v>
      </c>
      <c r="D117" s="13">
        <v>0</v>
      </c>
      <c r="E117" s="13">
        <v>206.95099999999999</v>
      </c>
      <c r="F117" s="14">
        <v>117.42100000000001</v>
      </c>
      <c r="G117" s="12">
        <v>0</v>
      </c>
      <c r="H117" s="13">
        <v>155.245</v>
      </c>
      <c r="I117" s="13">
        <v>0</v>
      </c>
      <c r="J117" s="14">
        <v>0</v>
      </c>
    </row>
    <row r="118" spans="1:10">
      <c r="B118" s="4">
        <v>7</v>
      </c>
      <c r="C118" s="15">
        <v>0</v>
      </c>
      <c r="D118" s="16">
        <v>0</v>
      </c>
      <c r="E118" s="16">
        <v>208.16800000000001</v>
      </c>
      <c r="F118" s="17">
        <v>0</v>
      </c>
      <c r="G118" s="15">
        <v>0</v>
      </c>
      <c r="H118" s="16">
        <v>404.00799999999998</v>
      </c>
      <c r="I118" s="16">
        <v>0</v>
      </c>
      <c r="J118" s="17">
        <v>0</v>
      </c>
    </row>
    <row r="121" spans="1:10">
      <c r="C121" s="79" t="s">
        <v>6</v>
      </c>
      <c r="D121" s="80"/>
      <c r="E121" s="80"/>
      <c r="F121" s="81"/>
      <c r="G121" s="79" t="s">
        <v>7</v>
      </c>
      <c r="H121" s="80"/>
      <c r="I121" s="80"/>
      <c r="J121" s="81"/>
    </row>
    <row r="122" spans="1:10">
      <c r="A122" s="1" t="s">
        <v>40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527.30100000000004</v>
      </c>
      <c r="D123" s="10">
        <v>66.357699999999994</v>
      </c>
      <c r="E123" s="10">
        <v>255.55799999999999</v>
      </c>
      <c r="F123" s="11">
        <v>988.53899999999999</v>
      </c>
      <c r="G123" s="9">
        <v>316.38</v>
      </c>
      <c r="H123" s="10">
        <v>66.357699999999994</v>
      </c>
      <c r="I123" s="10">
        <v>0</v>
      </c>
      <c r="J123" s="11">
        <v>0</v>
      </c>
    </row>
    <row r="124" spans="1:10">
      <c r="B124" s="3">
        <v>1</v>
      </c>
      <c r="C124" s="12">
        <v>316.88400000000001</v>
      </c>
      <c r="D124" s="13">
        <v>0</v>
      </c>
      <c r="E124" s="13">
        <v>127.867</v>
      </c>
      <c r="F124" s="14">
        <v>271.661</v>
      </c>
      <c r="G124" s="12">
        <v>0</v>
      </c>
      <c r="H124" s="13">
        <v>0</v>
      </c>
      <c r="I124" s="13">
        <v>0</v>
      </c>
      <c r="J124" s="14">
        <v>90.553700000000006</v>
      </c>
    </row>
    <row r="125" spans="1:10">
      <c r="B125" s="3">
        <v>2</v>
      </c>
      <c r="C125" s="12">
        <v>105.79600000000001</v>
      </c>
      <c r="D125" s="13">
        <v>0</v>
      </c>
      <c r="E125" s="13">
        <v>255.90899999999999</v>
      </c>
      <c r="F125" s="14">
        <v>182.50200000000001</v>
      </c>
      <c r="G125" s="12">
        <v>0</v>
      </c>
      <c r="H125" s="13">
        <v>0</v>
      </c>
      <c r="I125" s="13">
        <v>0</v>
      </c>
      <c r="J125" s="14">
        <v>91.250799999999998</v>
      </c>
    </row>
    <row r="126" spans="1:10">
      <c r="B126" s="3">
        <v>3</v>
      </c>
      <c r="C126" s="12">
        <v>0</v>
      </c>
      <c r="D126" s="13">
        <v>0</v>
      </c>
      <c r="E126" s="13">
        <v>256.08499999999998</v>
      </c>
      <c r="F126" s="14">
        <v>0</v>
      </c>
      <c r="G126" s="12">
        <v>0</v>
      </c>
      <c r="H126" s="13">
        <v>0</v>
      </c>
      <c r="I126" s="13">
        <v>0</v>
      </c>
      <c r="J126" s="14">
        <v>0</v>
      </c>
    </row>
    <row r="127" spans="1:10">
      <c r="B127" s="3">
        <v>4</v>
      </c>
      <c r="C127" s="12">
        <v>0</v>
      </c>
      <c r="D127" s="13">
        <v>0</v>
      </c>
      <c r="E127" s="13">
        <v>384.392</v>
      </c>
      <c r="F127" s="14">
        <v>556.06600000000003</v>
      </c>
      <c r="G127" s="12">
        <v>0</v>
      </c>
      <c r="H127" s="13">
        <v>0</v>
      </c>
      <c r="I127" s="13">
        <v>0</v>
      </c>
      <c r="J127" s="14">
        <v>92.677700000000002</v>
      </c>
    </row>
    <row r="128" spans="1:10">
      <c r="B128" s="3">
        <v>5</v>
      </c>
      <c r="C128" s="12">
        <v>0</v>
      </c>
      <c r="D128" s="13">
        <v>0</v>
      </c>
      <c r="E128" s="13">
        <v>256.43799999999999</v>
      </c>
      <c r="F128" s="14">
        <v>93.407799999999995</v>
      </c>
      <c r="G128" s="12">
        <v>0</v>
      </c>
      <c r="H128" s="13">
        <v>0</v>
      </c>
      <c r="I128" s="13">
        <v>0</v>
      </c>
      <c r="J128" s="14">
        <v>0</v>
      </c>
    </row>
    <row r="129" spans="1:10">
      <c r="B129" s="3">
        <v>6</v>
      </c>
      <c r="C129" s="12">
        <v>0</v>
      </c>
      <c r="D129" s="13">
        <v>473.21899999999999</v>
      </c>
      <c r="E129" s="13">
        <v>0</v>
      </c>
      <c r="F129" s="14">
        <v>470.74900000000002</v>
      </c>
      <c r="G129" s="12">
        <v>0</v>
      </c>
      <c r="H129" s="13">
        <v>236.60900000000001</v>
      </c>
      <c r="I129" s="13">
        <v>0</v>
      </c>
      <c r="J129" s="14">
        <v>0</v>
      </c>
    </row>
    <row r="130" spans="1:10">
      <c r="B130" s="4">
        <v>7</v>
      </c>
      <c r="C130" s="15">
        <v>106.646</v>
      </c>
      <c r="D130" s="16">
        <v>1221.43</v>
      </c>
      <c r="E130" s="16">
        <v>770.375</v>
      </c>
      <c r="F130" s="17">
        <v>284.71100000000001</v>
      </c>
      <c r="G130" s="15">
        <v>0</v>
      </c>
      <c r="H130" s="16">
        <v>488.57299999999998</v>
      </c>
      <c r="I130" s="16">
        <v>128.39599999999999</v>
      </c>
      <c r="J130" s="17">
        <v>0</v>
      </c>
    </row>
    <row r="133" spans="1:10">
      <c r="C133" s="79" t="s">
        <v>6</v>
      </c>
      <c r="D133" s="80"/>
      <c r="E133" s="80"/>
      <c r="F133" s="81"/>
      <c r="G133" s="79" t="s">
        <v>7</v>
      </c>
      <c r="H133" s="80"/>
      <c r="I133" s="80"/>
      <c r="J133" s="81"/>
    </row>
    <row r="134" spans="1:10">
      <c r="A134" s="1" t="s">
        <v>41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759.15300000000002</v>
      </c>
      <c r="D135" s="10">
        <v>171.119</v>
      </c>
      <c r="E135" s="10">
        <v>310.83100000000002</v>
      </c>
      <c r="F135" s="11">
        <v>805.899</v>
      </c>
      <c r="G135" s="9">
        <v>175.18899999999999</v>
      </c>
      <c r="H135" s="10">
        <v>128.34</v>
      </c>
      <c r="I135" s="10">
        <v>124.33199999999999</v>
      </c>
      <c r="J135" s="10">
        <v>128.34</v>
      </c>
    </row>
    <row r="136" spans="1:10">
      <c r="B136" s="3">
        <v>1</v>
      </c>
      <c r="C136" s="12">
        <v>58.859900000000003</v>
      </c>
      <c r="D136" s="13">
        <v>87.395899999999997</v>
      </c>
      <c r="E136" s="13">
        <v>187.328</v>
      </c>
      <c r="F136" s="14">
        <v>514.07500000000005</v>
      </c>
      <c r="G136" s="12">
        <v>58.859900000000003</v>
      </c>
      <c r="H136" s="13">
        <v>0</v>
      </c>
      <c r="I136" s="13">
        <v>62.442500000000003</v>
      </c>
      <c r="J136" s="13">
        <v>0</v>
      </c>
    </row>
    <row r="137" spans="1:10">
      <c r="B137" s="3">
        <v>2</v>
      </c>
      <c r="C137" s="12">
        <v>118.66200000000001</v>
      </c>
      <c r="D137" s="13">
        <v>0</v>
      </c>
      <c r="E137" s="13">
        <v>188.16399999999999</v>
      </c>
      <c r="F137" s="14">
        <v>432.71100000000001</v>
      </c>
      <c r="G137" s="12">
        <v>59.331099999999999</v>
      </c>
      <c r="H137" s="13">
        <v>0</v>
      </c>
      <c r="I137" s="13">
        <v>0</v>
      </c>
      <c r="J137" s="13">
        <v>0</v>
      </c>
    </row>
    <row r="138" spans="1:10">
      <c r="B138" s="3">
        <v>3</v>
      </c>
      <c r="C138" s="12">
        <v>0</v>
      </c>
      <c r="D138" s="13">
        <v>45.657600000000002</v>
      </c>
      <c r="E138" s="13">
        <v>252.01</v>
      </c>
      <c r="F138" s="14">
        <v>174.839</v>
      </c>
      <c r="G138" s="12">
        <v>0</v>
      </c>
      <c r="H138" s="13">
        <v>0</v>
      </c>
      <c r="I138" s="13">
        <v>0</v>
      </c>
      <c r="J138" s="13">
        <v>0</v>
      </c>
    </row>
    <row r="139" spans="1:10">
      <c r="B139" s="3">
        <v>4</v>
      </c>
      <c r="C139" s="12">
        <v>241.185</v>
      </c>
      <c r="D139" s="13">
        <v>0</v>
      </c>
      <c r="E139" s="13">
        <v>253.14500000000001</v>
      </c>
      <c r="F139" s="14">
        <v>309.101</v>
      </c>
      <c r="G139" s="12">
        <v>180.88800000000001</v>
      </c>
      <c r="H139" s="13">
        <v>0</v>
      </c>
      <c r="I139" s="13">
        <v>0</v>
      </c>
      <c r="J139" s="13">
        <v>0</v>
      </c>
    </row>
    <row r="140" spans="1:10">
      <c r="B140" s="3">
        <v>5</v>
      </c>
      <c r="C140" s="12">
        <v>60.790599999999998</v>
      </c>
      <c r="D140" s="13">
        <v>0</v>
      </c>
      <c r="E140" s="13">
        <v>190.71899999999999</v>
      </c>
      <c r="F140" s="14">
        <v>267.685</v>
      </c>
      <c r="G140" s="12">
        <v>0</v>
      </c>
      <c r="H140" s="13">
        <v>0</v>
      </c>
      <c r="I140" s="13">
        <v>63.572800000000001</v>
      </c>
      <c r="J140" s="13">
        <v>0</v>
      </c>
    </row>
    <row r="141" spans="1:10">
      <c r="B141" s="3">
        <v>6</v>
      </c>
      <c r="C141" s="12">
        <v>122.586</v>
      </c>
      <c r="D141" s="13">
        <v>293.702</v>
      </c>
      <c r="E141" s="13">
        <v>510.89499999999998</v>
      </c>
      <c r="F141" s="14">
        <v>45.080399999999997</v>
      </c>
      <c r="G141" s="12">
        <v>61.292999999999999</v>
      </c>
      <c r="H141" s="13">
        <v>97.900700000000001</v>
      </c>
      <c r="I141" s="13">
        <v>63.861800000000002</v>
      </c>
      <c r="J141" s="13">
        <v>97.900700000000001</v>
      </c>
    </row>
    <row r="142" spans="1:10">
      <c r="B142" s="4">
        <v>7</v>
      </c>
      <c r="C142" s="15">
        <v>61.804099999999998</v>
      </c>
      <c r="D142" s="16">
        <v>1153.5899999999999</v>
      </c>
      <c r="E142" s="16">
        <v>833.995</v>
      </c>
      <c r="F142" s="17">
        <v>182.227</v>
      </c>
      <c r="G142" s="15">
        <v>61.804099999999998</v>
      </c>
      <c r="H142" s="16">
        <v>150.46799999999999</v>
      </c>
      <c r="I142" s="16">
        <v>192.46</v>
      </c>
      <c r="J142" s="16">
        <v>150.46799999999999</v>
      </c>
    </row>
    <row r="145" spans="1:10">
      <c r="C145" s="79" t="s">
        <v>6</v>
      </c>
      <c r="D145" s="80"/>
      <c r="E145" s="80"/>
      <c r="F145" s="81"/>
      <c r="G145" s="79" t="s">
        <v>7</v>
      </c>
      <c r="H145" s="80"/>
      <c r="I145" s="80"/>
      <c r="J145" s="81"/>
    </row>
    <row r="146" spans="1:10">
      <c r="A146" s="1" t="s">
        <v>42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549.39400000000001</v>
      </c>
      <c r="D147" s="10">
        <v>65.037300000000002</v>
      </c>
      <c r="E147" s="10">
        <v>676.86099999999999</v>
      </c>
      <c r="F147" s="11">
        <v>901.73199999999997</v>
      </c>
      <c r="G147" s="9">
        <v>0</v>
      </c>
      <c r="H147" s="10">
        <v>65.037300000000002</v>
      </c>
      <c r="I147" s="10">
        <v>0</v>
      </c>
      <c r="J147" s="11">
        <v>257.63799999999998</v>
      </c>
    </row>
    <row r="148" spans="1:10">
      <c r="B148" s="3">
        <v>1</v>
      </c>
      <c r="C148" s="12">
        <v>448.447</v>
      </c>
      <c r="D148" s="13">
        <v>133.23500000000001</v>
      </c>
      <c r="E148" s="13">
        <v>341.18200000000002</v>
      </c>
      <c r="F148" s="14">
        <v>1683.58</v>
      </c>
      <c r="G148" s="12">
        <v>89.689400000000006</v>
      </c>
      <c r="H148" s="13">
        <v>0</v>
      </c>
      <c r="I148" s="13">
        <v>0</v>
      </c>
      <c r="J148" s="14">
        <v>259.012</v>
      </c>
    </row>
    <row r="149" spans="1:10">
      <c r="B149" s="3">
        <v>2</v>
      </c>
      <c r="C149" s="12">
        <v>87.888199999999998</v>
      </c>
      <c r="D149" s="13">
        <v>0</v>
      </c>
      <c r="E149" s="13">
        <v>515.96799999999996</v>
      </c>
      <c r="F149" s="14">
        <v>390.6</v>
      </c>
      <c r="G149" s="12">
        <v>0</v>
      </c>
      <c r="H149" s="13">
        <v>0</v>
      </c>
      <c r="I149" s="13">
        <v>0</v>
      </c>
      <c r="J149" s="14">
        <v>130.19999999999999</v>
      </c>
    </row>
    <row r="150" spans="1:10">
      <c r="B150" s="3">
        <v>3</v>
      </c>
      <c r="C150" s="12">
        <v>0</v>
      </c>
      <c r="D150" s="13">
        <v>70.02</v>
      </c>
      <c r="E150" s="13">
        <v>346.82100000000003</v>
      </c>
      <c r="F150" s="14">
        <v>785.41</v>
      </c>
      <c r="G150" s="12">
        <v>0</v>
      </c>
      <c r="H150" s="13">
        <v>0</v>
      </c>
      <c r="I150" s="13">
        <v>0</v>
      </c>
      <c r="J150" s="14">
        <v>0</v>
      </c>
    </row>
    <row r="151" spans="1:10">
      <c r="B151" s="3">
        <v>4</v>
      </c>
      <c r="C151" s="12">
        <v>0</v>
      </c>
      <c r="D151" s="13">
        <v>0</v>
      </c>
      <c r="E151" s="13">
        <v>349.71100000000001</v>
      </c>
      <c r="F151" s="14">
        <v>263.22199999999998</v>
      </c>
      <c r="G151" s="12">
        <v>0</v>
      </c>
      <c r="H151" s="13">
        <v>0</v>
      </c>
      <c r="I151" s="13">
        <v>0</v>
      </c>
      <c r="J151" s="14">
        <v>131.61099999999999</v>
      </c>
    </row>
    <row r="152" spans="1:10">
      <c r="B152" s="3">
        <v>5</v>
      </c>
      <c r="C152" s="12">
        <v>0</v>
      </c>
      <c r="D152" s="13">
        <v>73.788799999999995</v>
      </c>
      <c r="E152" s="13">
        <v>352.65</v>
      </c>
      <c r="F152" s="14">
        <v>661.64099999999996</v>
      </c>
      <c r="G152" s="12">
        <v>0</v>
      </c>
      <c r="H152" s="13">
        <v>0</v>
      </c>
      <c r="I152" s="13">
        <v>0</v>
      </c>
      <c r="J152" s="14">
        <v>0</v>
      </c>
    </row>
    <row r="153" spans="1:10">
      <c r="B153" s="3">
        <v>6</v>
      </c>
      <c r="C153" s="12">
        <v>0</v>
      </c>
      <c r="D153" s="13">
        <v>0</v>
      </c>
      <c r="E153" s="13">
        <v>177.81899999999999</v>
      </c>
      <c r="F153" s="14">
        <v>133.053</v>
      </c>
      <c r="G153" s="12">
        <v>0</v>
      </c>
      <c r="H153" s="13">
        <v>0</v>
      </c>
      <c r="I153" s="13">
        <v>0</v>
      </c>
      <c r="J153" s="14">
        <v>0</v>
      </c>
    </row>
    <row r="154" spans="1:10">
      <c r="B154" s="4">
        <v>7</v>
      </c>
      <c r="C154" s="15">
        <v>159.738</v>
      </c>
      <c r="D154" s="16">
        <v>701.87800000000004</v>
      </c>
      <c r="E154" s="16">
        <v>358.678</v>
      </c>
      <c r="F154" s="17">
        <v>267.572</v>
      </c>
      <c r="G154" s="15">
        <v>0</v>
      </c>
      <c r="H154" s="16">
        <v>155.97300000000001</v>
      </c>
      <c r="I154" s="16">
        <v>0</v>
      </c>
      <c r="J154" s="17">
        <v>0</v>
      </c>
    </row>
    <row r="157" spans="1:10">
      <c r="C157" s="79" t="s">
        <v>6</v>
      </c>
      <c r="D157" s="80"/>
      <c r="E157" s="80"/>
      <c r="F157" s="81"/>
      <c r="G157" s="79" t="s">
        <v>7</v>
      </c>
      <c r="H157" s="80"/>
      <c r="I157" s="80"/>
      <c r="J157" s="81"/>
    </row>
    <row r="158" spans="1:10">
      <c r="A158" s="1" t="s">
        <v>44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563.34699999999998</v>
      </c>
      <c r="D159" s="10">
        <v>74.449799999999996</v>
      </c>
      <c r="E159" s="10">
        <v>244.68799999999999</v>
      </c>
      <c r="F159" s="11">
        <v>461.38099999999997</v>
      </c>
      <c r="G159" s="9">
        <v>140.83699999999999</v>
      </c>
      <c r="H159" s="10">
        <v>0</v>
      </c>
      <c r="I159" s="10">
        <v>0</v>
      </c>
      <c r="J159" s="11">
        <v>0</v>
      </c>
    </row>
    <row r="160" spans="1:10">
      <c r="B160" s="3">
        <v>1</v>
      </c>
      <c r="C160" s="12">
        <v>0</v>
      </c>
      <c r="D160" s="13">
        <v>76.532399999999996</v>
      </c>
      <c r="E160" s="13">
        <v>244.83699999999999</v>
      </c>
      <c r="F160" s="14">
        <v>347.44</v>
      </c>
      <c r="G160" s="12">
        <v>0</v>
      </c>
      <c r="H160" s="13">
        <v>76.532399999999996</v>
      </c>
      <c r="I160" s="13">
        <v>0</v>
      </c>
      <c r="J160" s="14">
        <v>0</v>
      </c>
    </row>
    <row r="161" spans="1:10">
      <c r="B161" s="3">
        <v>2</v>
      </c>
      <c r="C161" s="12">
        <v>0</v>
      </c>
      <c r="D161" s="13">
        <v>0</v>
      </c>
      <c r="E161" s="13">
        <v>0</v>
      </c>
      <c r="F161" s="14">
        <v>465.14100000000002</v>
      </c>
      <c r="G161" s="12">
        <v>0</v>
      </c>
      <c r="H161" s="13">
        <v>0</v>
      </c>
      <c r="I161" s="13">
        <v>0</v>
      </c>
      <c r="J161" s="14">
        <v>232.571</v>
      </c>
    </row>
    <row r="162" spans="1:10">
      <c r="B162" s="3">
        <v>3</v>
      </c>
      <c r="C162" s="12">
        <v>0</v>
      </c>
      <c r="D162" s="13">
        <v>0</v>
      </c>
      <c r="E162" s="13">
        <v>490.279</v>
      </c>
      <c r="F162" s="14">
        <v>233.52199999999999</v>
      </c>
      <c r="G162" s="12">
        <v>0</v>
      </c>
      <c r="H162" s="13">
        <v>0</v>
      </c>
      <c r="I162" s="13">
        <v>0</v>
      </c>
      <c r="J162" s="14">
        <v>0</v>
      </c>
    </row>
    <row r="163" spans="1:10">
      <c r="B163" s="3">
        <v>4</v>
      </c>
      <c r="C163" s="12">
        <v>0</v>
      </c>
      <c r="D163" s="13">
        <v>0</v>
      </c>
      <c r="E163" s="13">
        <v>981.16399999999999</v>
      </c>
      <c r="F163" s="14">
        <v>234.482</v>
      </c>
      <c r="G163" s="12">
        <v>0</v>
      </c>
      <c r="H163" s="13">
        <v>0</v>
      </c>
      <c r="I163" s="13">
        <v>0</v>
      </c>
      <c r="J163" s="14">
        <v>117.241</v>
      </c>
    </row>
    <row r="164" spans="1:10">
      <c r="B164" s="3">
        <v>5</v>
      </c>
      <c r="C164" s="12">
        <v>0</v>
      </c>
      <c r="D164" s="13">
        <v>0</v>
      </c>
      <c r="E164" s="13">
        <v>245.44200000000001</v>
      </c>
      <c r="F164" s="14">
        <v>353.17399999999998</v>
      </c>
      <c r="G164" s="12">
        <v>0</v>
      </c>
      <c r="H164" s="13">
        <v>0</v>
      </c>
      <c r="I164" s="13">
        <v>0</v>
      </c>
      <c r="J164" s="14">
        <v>0</v>
      </c>
    </row>
    <row r="165" spans="1:10">
      <c r="B165" s="3">
        <v>6</v>
      </c>
      <c r="C165" s="12">
        <v>136.864</v>
      </c>
      <c r="D165" s="13">
        <v>800.798</v>
      </c>
      <c r="E165" s="13">
        <v>245.59299999999999</v>
      </c>
      <c r="F165" s="14">
        <v>236.42500000000001</v>
      </c>
      <c r="G165" s="12">
        <v>0</v>
      </c>
      <c r="H165" s="13">
        <v>444.88799999999998</v>
      </c>
      <c r="I165" s="13">
        <v>0</v>
      </c>
      <c r="J165" s="14">
        <v>0</v>
      </c>
    </row>
    <row r="166" spans="1:10">
      <c r="B166" s="4">
        <v>7</v>
      </c>
      <c r="C166" s="15">
        <v>136.22399999999999</v>
      </c>
      <c r="D166" s="16">
        <v>1103.6199999999999</v>
      </c>
      <c r="E166" s="16">
        <v>491.49</v>
      </c>
      <c r="F166" s="17">
        <v>237.40799999999999</v>
      </c>
      <c r="G166" s="15">
        <v>0</v>
      </c>
      <c r="H166" s="16">
        <v>275.90600000000001</v>
      </c>
      <c r="I166" s="16">
        <v>245.745</v>
      </c>
      <c r="J166" s="17">
        <v>0</v>
      </c>
    </row>
    <row r="169" spans="1:10">
      <c r="C169" s="79" t="s">
        <v>6</v>
      </c>
      <c r="D169" s="80"/>
      <c r="E169" s="80"/>
      <c r="F169" s="81"/>
      <c r="G169" s="79" t="s">
        <v>7</v>
      </c>
      <c r="H169" s="80"/>
      <c r="I169" s="80"/>
      <c r="J169" s="81"/>
    </row>
    <row r="170" spans="1:10">
      <c r="A170" s="1" t="s">
        <v>45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471.322</v>
      </c>
      <c r="D171" s="10">
        <v>138.40299999999999</v>
      </c>
      <c r="E171" s="10">
        <v>414.81599999999997</v>
      </c>
      <c r="F171" s="11">
        <v>901.17600000000004</v>
      </c>
      <c r="G171" s="9">
        <v>269.327</v>
      </c>
      <c r="H171" s="10">
        <v>0</v>
      </c>
      <c r="I171" s="10">
        <v>0</v>
      </c>
      <c r="J171" s="11">
        <v>53.010300000000001</v>
      </c>
    </row>
    <row r="172" spans="1:10">
      <c r="B172" s="3">
        <v>1</v>
      </c>
      <c r="C172" s="12">
        <v>401.04300000000001</v>
      </c>
      <c r="D172" s="13">
        <v>94.1173</v>
      </c>
      <c r="E172" s="13">
        <v>238.70500000000001</v>
      </c>
      <c r="F172" s="14">
        <v>266.81099999999998</v>
      </c>
      <c r="G172" s="12">
        <v>66.840400000000002</v>
      </c>
      <c r="H172" s="13">
        <v>47.058700000000002</v>
      </c>
      <c r="I172" s="13">
        <v>0</v>
      </c>
      <c r="J172" s="14">
        <v>53.362200000000001</v>
      </c>
    </row>
    <row r="173" spans="1:10">
      <c r="B173" s="3">
        <v>2</v>
      </c>
      <c r="C173" s="12">
        <v>0</v>
      </c>
      <c r="D173" s="13">
        <v>48.020600000000002</v>
      </c>
      <c r="E173" s="13">
        <v>480.79500000000002</v>
      </c>
      <c r="F173" s="14">
        <v>107.437</v>
      </c>
      <c r="G173" s="12">
        <v>0</v>
      </c>
      <c r="H173" s="13">
        <v>0</v>
      </c>
      <c r="I173" s="13">
        <v>60.099400000000003</v>
      </c>
      <c r="J173" s="14">
        <v>53.718600000000002</v>
      </c>
    </row>
    <row r="174" spans="1:10">
      <c r="B174" s="3">
        <v>3</v>
      </c>
      <c r="C174" s="12">
        <v>0</v>
      </c>
      <c r="D174" s="13">
        <v>49.0227</v>
      </c>
      <c r="E174" s="13">
        <v>544.73699999999997</v>
      </c>
      <c r="F174" s="14">
        <v>162.24</v>
      </c>
      <c r="G174" s="12">
        <v>0</v>
      </c>
      <c r="H174" s="13">
        <v>0</v>
      </c>
      <c r="I174" s="13">
        <v>121.053</v>
      </c>
      <c r="J174" s="14">
        <v>0</v>
      </c>
    </row>
    <row r="175" spans="1:10">
      <c r="B175" s="3">
        <v>4</v>
      </c>
      <c r="C175" s="12">
        <v>0</v>
      </c>
      <c r="D175" s="13">
        <v>0</v>
      </c>
      <c r="E175" s="13">
        <v>426.721</v>
      </c>
      <c r="F175" s="14">
        <v>381.12299999999999</v>
      </c>
      <c r="G175" s="12">
        <v>0</v>
      </c>
      <c r="H175" s="13">
        <v>0</v>
      </c>
      <c r="I175" s="13">
        <v>60.9602</v>
      </c>
      <c r="J175" s="14">
        <v>0</v>
      </c>
    </row>
    <row r="176" spans="1:10">
      <c r="B176" s="3">
        <v>5</v>
      </c>
      <c r="C176" s="12">
        <v>0</v>
      </c>
      <c r="D176" s="13">
        <v>0</v>
      </c>
      <c r="E176" s="13">
        <v>61.3996</v>
      </c>
      <c r="F176" s="14">
        <v>219.26900000000001</v>
      </c>
      <c r="G176" s="12">
        <v>0</v>
      </c>
      <c r="H176" s="13">
        <v>0</v>
      </c>
      <c r="I176" s="13">
        <v>0</v>
      </c>
      <c r="J176" s="14">
        <v>0</v>
      </c>
    </row>
    <row r="177" spans="1:10">
      <c r="B177" s="3">
        <v>6</v>
      </c>
      <c r="C177" s="12">
        <v>64.488399999999999</v>
      </c>
      <c r="D177" s="13">
        <v>104.59399999999999</v>
      </c>
      <c r="E177" s="13">
        <v>371.072</v>
      </c>
      <c r="F177" s="14">
        <v>165.58099999999999</v>
      </c>
      <c r="G177" s="12">
        <v>0</v>
      </c>
      <c r="H177" s="13">
        <v>104.59399999999999</v>
      </c>
      <c r="I177" s="13">
        <v>61.845399999999998</v>
      </c>
      <c r="J177" s="14">
        <v>0</v>
      </c>
    </row>
    <row r="178" spans="1:10">
      <c r="B178" s="4">
        <v>7</v>
      </c>
      <c r="C178" s="15">
        <v>128.07599999999999</v>
      </c>
      <c r="D178" s="16">
        <v>962.77499999999998</v>
      </c>
      <c r="E178" s="16">
        <v>498.38400000000001</v>
      </c>
      <c r="F178" s="17">
        <v>389.024</v>
      </c>
      <c r="G178" s="15">
        <v>128.07599999999999</v>
      </c>
      <c r="H178" s="16">
        <v>267.43700000000001</v>
      </c>
      <c r="I178" s="16">
        <v>62.298000000000002</v>
      </c>
      <c r="J178" s="17">
        <v>111.15</v>
      </c>
    </row>
    <row r="181" spans="1:10">
      <c r="C181" s="79" t="s">
        <v>6</v>
      </c>
      <c r="D181" s="80"/>
      <c r="E181" s="80"/>
      <c r="F181" s="81"/>
      <c r="G181" s="79" t="s">
        <v>7</v>
      </c>
      <c r="H181" s="80"/>
      <c r="I181" s="80"/>
      <c r="J181" s="81"/>
    </row>
    <row r="182" spans="1:10">
      <c r="A182" s="1" t="s">
        <v>46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314.49</v>
      </c>
      <c r="D183" s="10">
        <v>187.45099999999999</v>
      </c>
      <c r="E183" s="10">
        <v>202.184</v>
      </c>
      <c r="F183" s="11">
        <v>683.54</v>
      </c>
      <c r="G183" s="9">
        <v>0</v>
      </c>
      <c r="H183" s="10">
        <v>0</v>
      </c>
      <c r="I183" s="10">
        <v>0</v>
      </c>
      <c r="J183" s="11">
        <v>341.77</v>
      </c>
    </row>
    <row r="184" spans="1:10">
      <c r="B184" s="3">
        <v>1</v>
      </c>
      <c r="C184" s="12">
        <v>156.45099999999999</v>
      </c>
      <c r="D184" s="13">
        <v>0</v>
      </c>
      <c r="E184" s="13">
        <v>194.36699999999999</v>
      </c>
      <c r="F184" s="14">
        <v>862.94</v>
      </c>
      <c r="G184" s="12">
        <v>0</v>
      </c>
      <c r="H184" s="13">
        <v>0</v>
      </c>
      <c r="I184" s="13">
        <v>194.36699999999999</v>
      </c>
      <c r="J184" s="14">
        <v>0</v>
      </c>
    </row>
    <row r="185" spans="1:10">
      <c r="B185" s="3">
        <v>2</v>
      </c>
      <c r="C185" s="12">
        <v>0</v>
      </c>
      <c r="D185" s="13">
        <v>187.97900000000001</v>
      </c>
      <c r="E185" s="13">
        <v>183.27099999999999</v>
      </c>
      <c r="F185" s="14">
        <v>522.976</v>
      </c>
      <c r="G185" s="12">
        <v>0</v>
      </c>
      <c r="H185" s="13">
        <v>93.9893</v>
      </c>
      <c r="I185" s="13">
        <v>0</v>
      </c>
      <c r="J185" s="14">
        <v>348.65</v>
      </c>
    </row>
    <row r="186" spans="1:10">
      <c r="B186" s="3">
        <v>3</v>
      </c>
      <c r="C186" s="12">
        <v>0</v>
      </c>
      <c r="D186" s="13">
        <v>188.244</v>
      </c>
      <c r="E186" s="13">
        <v>513.93299999999999</v>
      </c>
      <c r="F186" s="14">
        <v>880.48900000000003</v>
      </c>
      <c r="G186" s="12">
        <v>0</v>
      </c>
      <c r="H186" s="13">
        <v>0</v>
      </c>
      <c r="I186" s="13">
        <v>0</v>
      </c>
      <c r="J186" s="14">
        <v>0</v>
      </c>
    </row>
    <row r="187" spans="1:10">
      <c r="B187" s="3">
        <v>4</v>
      </c>
      <c r="C187" s="12">
        <v>154.096</v>
      </c>
      <c r="D187" s="13">
        <v>94.2547</v>
      </c>
      <c r="E187" s="13">
        <v>475.78899999999999</v>
      </c>
      <c r="F187" s="14">
        <v>355.81400000000002</v>
      </c>
      <c r="G187" s="12">
        <v>0</v>
      </c>
      <c r="H187" s="13">
        <v>0</v>
      </c>
      <c r="I187" s="13">
        <v>158.596</v>
      </c>
      <c r="J187" s="14">
        <v>0</v>
      </c>
    </row>
    <row r="188" spans="1:10">
      <c r="B188" s="3">
        <v>5</v>
      </c>
      <c r="C188" s="12">
        <v>0</v>
      </c>
      <c r="D188" s="13">
        <v>188.77600000000001</v>
      </c>
      <c r="E188" s="13">
        <v>882.79600000000005</v>
      </c>
      <c r="F188" s="14">
        <v>179.48</v>
      </c>
      <c r="G188" s="12">
        <v>0</v>
      </c>
      <c r="H188" s="13">
        <v>0</v>
      </c>
      <c r="I188" s="13">
        <v>0</v>
      </c>
      <c r="J188" s="14">
        <v>0</v>
      </c>
    </row>
    <row r="189" spans="1:10">
      <c r="B189" s="3">
        <v>6</v>
      </c>
      <c r="C189" s="12">
        <v>76.279399999999995</v>
      </c>
      <c r="D189" s="13">
        <v>472.608</v>
      </c>
      <c r="E189" s="13">
        <v>136.65799999999999</v>
      </c>
      <c r="F189" s="14">
        <v>0</v>
      </c>
      <c r="G189" s="12">
        <v>0</v>
      </c>
      <c r="H189" s="13">
        <v>189.04300000000001</v>
      </c>
      <c r="I189" s="13">
        <v>0</v>
      </c>
      <c r="J189" s="14">
        <v>0</v>
      </c>
    </row>
    <row r="190" spans="1:10">
      <c r="B190" s="4">
        <v>7</v>
      </c>
      <c r="C190" s="15">
        <v>75.900899999999993</v>
      </c>
      <c r="D190" s="16">
        <v>473.279</v>
      </c>
      <c r="E190" s="16">
        <v>888.50199999999995</v>
      </c>
      <c r="F190" s="17">
        <v>180.27600000000001</v>
      </c>
      <c r="G190" s="15">
        <v>0</v>
      </c>
      <c r="H190" s="16">
        <v>0</v>
      </c>
      <c r="I190" s="16">
        <v>126.929</v>
      </c>
      <c r="J190" s="17">
        <v>0</v>
      </c>
    </row>
    <row r="193" spans="1:10">
      <c r="C193" s="79" t="s">
        <v>6</v>
      </c>
      <c r="D193" s="80"/>
      <c r="E193" s="80"/>
      <c r="F193" s="81"/>
      <c r="G193" s="79" t="s">
        <v>7</v>
      </c>
      <c r="H193" s="80"/>
      <c r="I193" s="80"/>
      <c r="J193" s="81"/>
    </row>
    <row r="194" spans="1:10">
      <c r="A194" s="1" t="s">
        <v>47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859.07100000000003</v>
      </c>
      <c r="D195" s="10">
        <v>133.816</v>
      </c>
      <c r="E195" s="10">
        <v>351.82600000000002</v>
      </c>
      <c r="F195" s="11">
        <v>735.798</v>
      </c>
      <c r="G195" s="9">
        <v>368.173</v>
      </c>
      <c r="H195" s="10">
        <v>0</v>
      </c>
      <c r="I195" s="10">
        <v>0</v>
      </c>
      <c r="J195" s="11">
        <v>105.114</v>
      </c>
    </row>
    <row r="196" spans="1:10">
      <c r="B196" s="3">
        <v>1</v>
      </c>
      <c r="C196" s="12">
        <v>122.232</v>
      </c>
      <c r="D196" s="13">
        <v>69.469300000000004</v>
      </c>
      <c r="E196" s="13">
        <v>176.47900000000001</v>
      </c>
      <c r="F196" s="14">
        <v>526.77099999999996</v>
      </c>
      <c r="G196" s="12">
        <v>0</v>
      </c>
      <c r="H196" s="13">
        <v>0</v>
      </c>
      <c r="I196" s="13">
        <v>0</v>
      </c>
      <c r="J196" s="14">
        <v>316.06299999999999</v>
      </c>
    </row>
    <row r="197" spans="1:10">
      <c r="B197" s="3">
        <v>2</v>
      </c>
      <c r="C197" s="12">
        <v>121.744</v>
      </c>
      <c r="D197" s="13">
        <v>0</v>
      </c>
      <c r="E197" s="13">
        <v>177.048</v>
      </c>
      <c r="F197" s="14">
        <v>422.38200000000001</v>
      </c>
      <c r="G197" s="12">
        <v>0</v>
      </c>
      <c r="H197" s="13">
        <v>0</v>
      </c>
      <c r="I197" s="13">
        <v>0</v>
      </c>
      <c r="J197" s="14">
        <v>105.595</v>
      </c>
    </row>
    <row r="198" spans="1:10">
      <c r="B198" s="3">
        <v>3</v>
      </c>
      <c r="C198" s="12">
        <v>0</v>
      </c>
      <c r="D198" s="13">
        <v>75.228899999999996</v>
      </c>
      <c r="E198" s="13">
        <v>0</v>
      </c>
      <c r="F198" s="14">
        <v>529.18399999999997</v>
      </c>
      <c r="G198" s="12">
        <v>0</v>
      </c>
      <c r="H198" s="13">
        <v>0</v>
      </c>
      <c r="I198" s="13">
        <v>0</v>
      </c>
      <c r="J198" s="14">
        <v>105.837</v>
      </c>
    </row>
    <row r="199" spans="1:10">
      <c r="B199" s="3">
        <v>4</v>
      </c>
      <c r="C199" s="12">
        <v>0</v>
      </c>
      <c r="D199" s="13">
        <v>0</v>
      </c>
      <c r="E199" s="13">
        <v>712.79100000000005</v>
      </c>
      <c r="F199" s="14">
        <v>530.40599999999995</v>
      </c>
      <c r="G199" s="12">
        <v>0</v>
      </c>
      <c r="H199" s="13">
        <v>0</v>
      </c>
      <c r="I199" s="13">
        <v>356.39600000000002</v>
      </c>
      <c r="J199" s="14">
        <v>212.16300000000001</v>
      </c>
    </row>
    <row r="200" spans="1:10">
      <c r="B200" s="3">
        <v>5</v>
      </c>
      <c r="C200" s="12">
        <v>120.30200000000001</v>
      </c>
      <c r="D200" s="13">
        <v>0</v>
      </c>
      <c r="E200" s="13">
        <v>357.55700000000002</v>
      </c>
      <c r="F200" s="14">
        <v>106.32599999999999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119.82899999999999</v>
      </c>
      <c r="D201" s="13">
        <v>171.827</v>
      </c>
      <c r="E201" s="13">
        <v>358.72699999999998</v>
      </c>
      <c r="F201" s="14">
        <v>426.28699999999998</v>
      </c>
      <c r="G201" s="12">
        <v>0</v>
      </c>
      <c r="H201" s="13">
        <v>0</v>
      </c>
      <c r="I201" s="13">
        <v>179.363</v>
      </c>
      <c r="J201" s="14">
        <v>319.71499999999997</v>
      </c>
    </row>
    <row r="202" spans="1:10">
      <c r="B202" s="4">
        <v>7</v>
      </c>
      <c r="C202" s="15">
        <v>0</v>
      </c>
      <c r="D202" s="16">
        <v>721.46199999999999</v>
      </c>
      <c r="E202" s="16">
        <v>179.95099999999999</v>
      </c>
      <c r="F202" s="17">
        <v>106.819</v>
      </c>
      <c r="G202" s="15">
        <v>0</v>
      </c>
      <c r="H202" s="16">
        <v>180.36500000000001</v>
      </c>
      <c r="I202" s="16">
        <v>0</v>
      </c>
      <c r="J202" s="17">
        <v>0</v>
      </c>
    </row>
    <row r="205" spans="1:10">
      <c r="C205" s="79" t="s">
        <v>6</v>
      </c>
      <c r="D205" s="80"/>
      <c r="E205" s="80"/>
      <c r="F205" s="81"/>
      <c r="G205" s="79" t="s">
        <v>7</v>
      </c>
      <c r="H205" s="80"/>
      <c r="I205" s="80"/>
      <c r="J205" s="81"/>
    </row>
    <row r="206" spans="1:10">
      <c r="A206" s="1" t="s">
        <v>48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55">
        <v>593.18899999999996</v>
      </c>
      <c r="D207" s="56">
        <v>220.41200000000001</v>
      </c>
      <c r="E207" s="56">
        <v>397.745</v>
      </c>
      <c r="F207" s="57">
        <v>903.1</v>
      </c>
      <c r="G207" s="55">
        <v>263.63900000000001</v>
      </c>
      <c r="H207" s="56">
        <v>110.206</v>
      </c>
      <c r="I207" s="56">
        <v>49.7181</v>
      </c>
      <c r="J207" s="57">
        <v>96.7607</v>
      </c>
    </row>
    <row r="208" spans="1:10">
      <c r="B208" s="3">
        <v>1</v>
      </c>
      <c r="C208" s="58">
        <v>521.87</v>
      </c>
      <c r="D208" s="59">
        <v>152.64699999999999</v>
      </c>
      <c r="E208" s="59">
        <v>252.52500000000001</v>
      </c>
      <c r="F208" s="60">
        <v>814.61099999999999</v>
      </c>
      <c r="G208" s="58">
        <v>260.935</v>
      </c>
      <c r="H208" s="59">
        <v>76.323499999999996</v>
      </c>
      <c r="I208" s="59">
        <v>0</v>
      </c>
      <c r="J208" s="60">
        <v>65.168899999999994</v>
      </c>
    </row>
    <row r="209" spans="1:10">
      <c r="B209" s="3">
        <v>2</v>
      </c>
      <c r="C209" s="58">
        <v>193.714</v>
      </c>
      <c r="D209" s="59">
        <v>79.406800000000004</v>
      </c>
      <c r="E209" s="59">
        <v>513.17100000000005</v>
      </c>
      <c r="F209" s="60">
        <v>493.83199999999999</v>
      </c>
      <c r="G209" s="58">
        <v>64.571399999999997</v>
      </c>
      <c r="H209" s="59">
        <v>0</v>
      </c>
      <c r="I209" s="59">
        <v>0</v>
      </c>
      <c r="J209" s="60">
        <v>32.9221</v>
      </c>
    </row>
    <row r="210" spans="1:10">
      <c r="B210" s="3">
        <v>3</v>
      </c>
      <c r="C210" s="58">
        <v>63.9223</v>
      </c>
      <c r="D210" s="59">
        <v>41.374899999999997</v>
      </c>
      <c r="E210" s="59">
        <v>469.40300000000002</v>
      </c>
      <c r="F210" s="60">
        <v>532.27099999999996</v>
      </c>
      <c r="G210" s="58">
        <v>0</v>
      </c>
      <c r="H210" s="59">
        <v>41.374899999999997</v>
      </c>
      <c r="I210" s="59">
        <v>0</v>
      </c>
      <c r="J210" s="60">
        <v>133.06800000000001</v>
      </c>
    </row>
    <row r="211" spans="1:10">
      <c r="B211" s="3">
        <v>4</v>
      </c>
      <c r="C211" s="58">
        <v>126.572</v>
      </c>
      <c r="D211" s="59">
        <v>43.193100000000001</v>
      </c>
      <c r="E211" s="59">
        <v>265.11200000000002</v>
      </c>
      <c r="F211" s="60">
        <v>403.428</v>
      </c>
      <c r="G211" s="58">
        <v>63.286200000000001</v>
      </c>
      <c r="H211" s="59">
        <v>0</v>
      </c>
      <c r="I211" s="59">
        <v>53.022399999999998</v>
      </c>
      <c r="J211" s="60">
        <v>33.619</v>
      </c>
    </row>
    <row r="212" spans="1:10">
      <c r="B212" s="3">
        <v>5</v>
      </c>
      <c r="C212" s="58">
        <v>62.662599999999998</v>
      </c>
      <c r="D212" s="59">
        <v>90.357200000000006</v>
      </c>
      <c r="E212" s="59">
        <v>377.428</v>
      </c>
      <c r="F212" s="60">
        <v>339.786</v>
      </c>
      <c r="G212" s="58">
        <v>0</v>
      </c>
      <c r="H212" s="59">
        <v>0</v>
      </c>
      <c r="I212" s="59">
        <v>53.918300000000002</v>
      </c>
      <c r="J212" s="60">
        <v>0</v>
      </c>
    </row>
    <row r="213" spans="1:10">
      <c r="B213" s="3">
        <v>6</v>
      </c>
      <c r="C213" s="58">
        <v>124.102</v>
      </c>
      <c r="D213" s="59">
        <v>378.84399999999999</v>
      </c>
      <c r="E213" s="59">
        <v>603.29399999999998</v>
      </c>
      <c r="F213" s="60">
        <v>377.80599999999998</v>
      </c>
      <c r="G213" s="58">
        <v>124.102</v>
      </c>
      <c r="H213" s="59">
        <v>94.710999999999999</v>
      </c>
      <c r="I213" s="59">
        <v>109.69</v>
      </c>
      <c r="J213" s="60">
        <v>34.345999999999997</v>
      </c>
    </row>
    <row r="214" spans="1:10">
      <c r="B214" s="4">
        <v>7</v>
      </c>
      <c r="C214" s="61">
        <v>0</v>
      </c>
      <c r="D214" s="62">
        <v>796.04300000000001</v>
      </c>
      <c r="E214" s="62">
        <v>502.23200000000003</v>
      </c>
      <c r="F214" s="63">
        <v>520.822</v>
      </c>
      <c r="G214" s="61">
        <v>0</v>
      </c>
      <c r="H214" s="62">
        <v>99.505300000000005</v>
      </c>
      <c r="I214" s="62">
        <v>111.607</v>
      </c>
      <c r="J214" s="63">
        <v>0</v>
      </c>
    </row>
    <row r="217" spans="1:10">
      <c r="C217" s="79" t="s">
        <v>6</v>
      </c>
      <c r="D217" s="80"/>
      <c r="E217" s="80"/>
      <c r="F217" s="81"/>
      <c r="G217" s="79" t="s">
        <v>7</v>
      </c>
      <c r="H217" s="80"/>
      <c r="I217" s="80"/>
      <c r="J217" s="81"/>
    </row>
    <row r="218" spans="1:10">
      <c r="A218" s="1" t="s">
        <v>50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9">
        <v>386.95699999999999</v>
      </c>
      <c r="D219" s="10">
        <v>0</v>
      </c>
      <c r="E219" s="10">
        <v>212.70400000000001</v>
      </c>
      <c r="F219" s="11">
        <v>800.38499999999999</v>
      </c>
      <c r="G219" s="9">
        <v>128.98599999999999</v>
      </c>
      <c r="H219" s="10">
        <v>0</v>
      </c>
      <c r="I219" s="10">
        <v>212.70400000000001</v>
      </c>
      <c r="J219" s="11">
        <v>400.19299999999998</v>
      </c>
    </row>
    <row r="220" spans="1:10">
      <c r="B220" s="3">
        <v>1</v>
      </c>
      <c r="C220" s="12">
        <v>244.71899999999999</v>
      </c>
      <c r="D220" s="13">
        <v>0</v>
      </c>
      <c r="E220" s="13">
        <v>426.58199999999999</v>
      </c>
      <c r="F220" s="14">
        <v>532.67700000000002</v>
      </c>
      <c r="G220" s="12">
        <v>122.36</v>
      </c>
      <c r="H220" s="13">
        <v>0</v>
      </c>
      <c r="I220" s="13">
        <v>213.291</v>
      </c>
      <c r="J220" s="14">
        <v>0</v>
      </c>
    </row>
    <row r="221" spans="1:10">
      <c r="B221" s="3">
        <v>2</v>
      </c>
      <c r="C221" s="12">
        <v>232.762</v>
      </c>
      <c r="D221" s="13">
        <v>0</v>
      </c>
      <c r="E221" s="13">
        <v>427.76100000000002</v>
      </c>
      <c r="F221" s="14">
        <v>265.88400000000001</v>
      </c>
      <c r="G221" s="12">
        <v>232.762</v>
      </c>
      <c r="H221" s="13">
        <v>0</v>
      </c>
      <c r="I221" s="13">
        <v>0</v>
      </c>
      <c r="J221" s="14">
        <v>0</v>
      </c>
    </row>
    <row r="222" spans="1:10">
      <c r="B222" s="3">
        <v>3</v>
      </c>
      <c r="C222" s="12">
        <v>0</v>
      </c>
      <c r="D222" s="13">
        <v>0</v>
      </c>
      <c r="E222" s="13">
        <v>0</v>
      </c>
      <c r="F222" s="14">
        <v>663.577</v>
      </c>
      <c r="G222" s="12">
        <v>0</v>
      </c>
      <c r="H222" s="13">
        <v>0</v>
      </c>
      <c r="I222" s="13">
        <v>0</v>
      </c>
      <c r="J222" s="14">
        <v>0</v>
      </c>
    </row>
    <row r="223" spans="1:10">
      <c r="B223" s="3">
        <v>4</v>
      </c>
      <c r="C223" s="12">
        <v>0</v>
      </c>
      <c r="D223" s="13">
        <v>0</v>
      </c>
      <c r="E223" s="13">
        <v>0</v>
      </c>
      <c r="F223" s="14">
        <v>132.49</v>
      </c>
      <c r="G223" s="12">
        <v>0</v>
      </c>
      <c r="H223" s="13">
        <v>0</v>
      </c>
      <c r="I223" s="13">
        <v>0</v>
      </c>
      <c r="J223" s="14">
        <v>0</v>
      </c>
    </row>
    <row r="224" spans="1:10">
      <c r="B224" s="3">
        <v>5</v>
      </c>
      <c r="C224" s="12">
        <v>101.502</v>
      </c>
      <c r="D224" s="13">
        <v>0</v>
      </c>
      <c r="E224" s="13">
        <v>862.678</v>
      </c>
      <c r="F224" s="14">
        <v>0</v>
      </c>
      <c r="G224" s="12">
        <v>101.502</v>
      </c>
      <c r="H224" s="13">
        <v>0</v>
      </c>
      <c r="I224" s="13">
        <v>431.339</v>
      </c>
      <c r="J224" s="14">
        <v>0</v>
      </c>
    </row>
    <row r="225" spans="1:10">
      <c r="B225" s="3">
        <v>6</v>
      </c>
      <c r="C225" s="12">
        <v>0</v>
      </c>
      <c r="D225" s="13">
        <v>100.294</v>
      </c>
      <c r="E225" s="13">
        <v>648.81799999999998</v>
      </c>
      <c r="F225" s="14">
        <v>264.08</v>
      </c>
      <c r="G225" s="12">
        <v>0</v>
      </c>
      <c r="H225" s="13">
        <v>100.294</v>
      </c>
      <c r="I225" s="13">
        <v>432.54500000000002</v>
      </c>
      <c r="J225" s="14">
        <v>0</v>
      </c>
    </row>
    <row r="226" spans="1:10">
      <c r="B226" s="4">
        <v>7</v>
      </c>
      <c r="C226" s="15">
        <v>0</v>
      </c>
      <c r="D226" s="16">
        <v>510.16800000000001</v>
      </c>
      <c r="E226" s="16">
        <v>433.75799999999998</v>
      </c>
      <c r="F226" s="17">
        <v>263.63299999999998</v>
      </c>
      <c r="G226" s="15">
        <v>0</v>
      </c>
      <c r="H226" s="16">
        <v>408.13499999999999</v>
      </c>
      <c r="I226" s="16">
        <v>0</v>
      </c>
      <c r="J226" s="17">
        <v>0</v>
      </c>
    </row>
    <row r="229" spans="1:10">
      <c r="C229" s="79" t="s">
        <v>6</v>
      </c>
      <c r="D229" s="80"/>
      <c r="E229" s="80"/>
      <c r="F229" s="81"/>
      <c r="G229" s="79" t="s">
        <v>7</v>
      </c>
      <c r="H229" s="80"/>
      <c r="I229" s="80"/>
      <c r="J229" s="81"/>
    </row>
    <row r="230" spans="1:10">
      <c r="A230" s="1" t="s">
        <v>52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139.744</v>
      </c>
      <c r="D231" s="10">
        <v>178.042</v>
      </c>
      <c r="E231" s="10">
        <v>0</v>
      </c>
      <c r="F231" s="11">
        <v>658</v>
      </c>
      <c r="G231" s="9">
        <v>139.744</v>
      </c>
      <c r="H231" s="10">
        <v>89.021199999999993</v>
      </c>
      <c r="I231" s="10">
        <v>0</v>
      </c>
      <c r="J231" s="11">
        <v>0</v>
      </c>
    </row>
    <row r="232" spans="1:10">
      <c r="B232" s="3">
        <v>1</v>
      </c>
      <c r="C232" s="12">
        <v>139.352</v>
      </c>
      <c r="D232" s="13">
        <v>0</v>
      </c>
      <c r="E232" s="13">
        <v>0</v>
      </c>
      <c r="F232" s="14">
        <v>331.31</v>
      </c>
      <c r="G232" s="12">
        <v>0</v>
      </c>
      <c r="H232" s="13">
        <v>0</v>
      </c>
      <c r="I232" s="13">
        <v>0</v>
      </c>
      <c r="J232" s="14">
        <v>0</v>
      </c>
    </row>
    <row r="233" spans="1:10">
      <c r="B233" s="3">
        <v>2</v>
      </c>
      <c r="C233" s="12">
        <v>0</v>
      </c>
      <c r="D233" s="13">
        <v>0</v>
      </c>
      <c r="E233" s="13">
        <v>0</v>
      </c>
      <c r="F233" s="14">
        <v>166.82599999999999</v>
      </c>
      <c r="G233" s="12">
        <v>0</v>
      </c>
      <c r="H233" s="13">
        <v>0</v>
      </c>
      <c r="I233" s="13">
        <v>0</v>
      </c>
      <c r="J233" s="14">
        <v>0</v>
      </c>
    </row>
    <row r="234" spans="1:10">
      <c r="B234" s="3">
        <v>3</v>
      </c>
      <c r="C234" s="12">
        <v>0</v>
      </c>
      <c r="D234" s="13">
        <v>0</v>
      </c>
      <c r="E234" s="13">
        <v>240.672</v>
      </c>
      <c r="F234" s="14">
        <v>168.01400000000001</v>
      </c>
      <c r="G234" s="12">
        <v>0</v>
      </c>
      <c r="H234" s="13">
        <v>0</v>
      </c>
      <c r="I234" s="13">
        <v>240.672</v>
      </c>
      <c r="J234" s="14">
        <v>168.01400000000001</v>
      </c>
    </row>
    <row r="235" spans="1:10">
      <c r="B235" s="3">
        <v>4</v>
      </c>
      <c r="C235" s="12">
        <v>0</v>
      </c>
      <c r="D235" s="13">
        <v>0</v>
      </c>
      <c r="E235" s="13">
        <v>484.46699999999998</v>
      </c>
      <c r="F235" s="14">
        <v>169.21899999999999</v>
      </c>
      <c r="G235" s="12">
        <v>0</v>
      </c>
      <c r="H235" s="13">
        <v>0</v>
      </c>
      <c r="I235" s="13">
        <v>242.233</v>
      </c>
      <c r="J235" s="14">
        <v>0</v>
      </c>
    </row>
    <row r="236" spans="1:10">
      <c r="B236" s="3">
        <v>5</v>
      </c>
      <c r="C236" s="12">
        <v>0</v>
      </c>
      <c r="D236" s="13">
        <v>0</v>
      </c>
      <c r="E236" s="13">
        <v>243.816</v>
      </c>
      <c r="F236" s="14">
        <v>0</v>
      </c>
      <c r="G236" s="12">
        <v>0</v>
      </c>
      <c r="H236" s="13">
        <v>0</v>
      </c>
      <c r="I236" s="13">
        <v>0</v>
      </c>
      <c r="J236" s="14">
        <v>0</v>
      </c>
    </row>
    <row r="237" spans="1:10">
      <c r="B237" s="3">
        <v>6</v>
      </c>
      <c r="C237" s="12">
        <v>0</v>
      </c>
      <c r="D237" s="13">
        <v>230.16200000000001</v>
      </c>
      <c r="E237" s="13">
        <v>1227.0999999999999</v>
      </c>
      <c r="F237" s="14">
        <v>0</v>
      </c>
      <c r="G237" s="12">
        <v>0</v>
      </c>
      <c r="H237" s="13">
        <v>115.081</v>
      </c>
      <c r="I237" s="13">
        <v>981.67700000000002</v>
      </c>
      <c r="J237" s="14">
        <v>0</v>
      </c>
    </row>
    <row r="238" spans="1:10">
      <c r="B238" s="4">
        <v>7</v>
      </c>
      <c r="C238" s="15">
        <v>0</v>
      </c>
      <c r="D238" s="16">
        <v>846.88699999999994</v>
      </c>
      <c r="E238" s="16">
        <v>247.04400000000001</v>
      </c>
      <c r="F238" s="17">
        <v>172.93899999999999</v>
      </c>
      <c r="G238" s="15">
        <v>0</v>
      </c>
      <c r="H238" s="16">
        <v>604.91999999999996</v>
      </c>
      <c r="I238" s="16">
        <v>0</v>
      </c>
      <c r="J238" s="17">
        <v>0</v>
      </c>
    </row>
    <row r="241" spans="1:10">
      <c r="C241" s="20" t="s">
        <v>6</v>
      </c>
      <c r="D241" s="21"/>
      <c r="E241" s="21"/>
      <c r="F241" s="22"/>
      <c r="G241" s="20" t="s">
        <v>7</v>
      </c>
      <c r="H241" s="21"/>
      <c r="I241" s="21"/>
      <c r="J241" s="22"/>
    </row>
    <row r="242" spans="1:10">
      <c r="A242" s="1" t="s">
        <v>54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566.52499999999998</v>
      </c>
      <c r="D243" s="10">
        <v>40.910499999999999</v>
      </c>
      <c r="E243" s="10">
        <v>109.14100000000001</v>
      </c>
      <c r="F243" s="11">
        <v>621.27</v>
      </c>
      <c r="G243" s="9">
        <v>323.72899999999998</v>
      </c>
      <c r="H243" s="10">
        <v>0</v>
      </c>
      <c r="I243" s="10">
        <v>0</v>
      </c>
      <c r="J243" s="11">
        <v>98.095299999999995</v>
      </c>
    </row>
    <row r="244" spans="1:10">
      <c r="B244" s="3">
        <v>1</v>
      </c>
      <c r="C244" s="12">
        <v>164.59299999999999</v>
      </c>
      <c r="D244" s="13">
        <v>84.634399999999999</v>
      </c>
      <c r="E244" s="13">
        <v>0</v>
      </c>
      <c r="F244" s="14">
        <v>298.53699999999998</v>
      </c>
      <c r="G244" s="12">
        <v>82.296700000000001</v>
      </c>
      <c r="H244" s="13">
        <v>42.3172</v>
      </c>
      <c r="I244" s="13">
        <v>0</v>
      </c>
      <c r="J244" s="14">
        <v>33.1708</v>
      </c>
    </row>
    <row r="245" spans="1:10">
      <c r="B245" s="3">
        <v>2</v>
      </c>
      <c r="C245" s="12">
        <v>0</v>
      </c>
      <c r="D245" s="13">
        <v>43.824199999999998</v>
      </c>
      <c r="E245" s="13">
        <v>110.65900000000001</v>
      </c>
      <c r="F245" s="14">
        <v>269.25700000000001</v>
      </c>
      <c r="G245" s="12">
        <v>0</v>
      </c>
      <c r="H245" s="13">
        <v>0</v>
      </c>
      <c r="I245" s="13">
        <v>0</v>
      </c>
      <c r="J245" s="14">
        <v>67.3142</v>
      </c>
    </row>
    <row r="246" spans="1:10">
      <c r="B246" s="3">
        <v>3</v>
      </c>
      <c r="C246" s="12">
        <v>85.168899999999994</v>
      </c>
      <c r="D246" s="13">
        <v>0</v>
      </c>
      <c r="E246" s="13">
        <v>278.584</v>
      </c>
      <c r="F246" s="14">
        <v>204.947</v>
      </c>
      <c r="G246" s="12">
        <v>0</v>
      </c>
      <c r="H246" s="13">
        <v>0</v>
      </c>
      <c r="I246" s="13">
        <v>55.716700000000003</v>
      </c>
      <c r="J246" s="14">
        <v>34.157800000000002</v>
      </c>
    </row>
    <row r="247" spans="1:10">
      <c r="B247" s="3">
        <v>4</v>
      </c>
      <c r="C247" s="12">
        <v>86.681399999999996</v>
      </c>
      <c r="D247" s="13">
        <v>94.369399999999999</v>
      </c>
      <c r="E247" s="13">
        <v>112.21899999999999</v>
      </c>
      <c r="F247" s="14">
        <v>242.71600000000001</v>
      </c>
      <c r="G247" s="12">
        <v>0</v>
      </c>
      <c r="H247" s="13">
        <v>0</v>
      </c>
      <c r="I247" s="13">
        <v>0</v>
      </c>
      <c r="J247" s="14">
        <v>34.673699999999997</v>
      </c>
    </row>
    <row r="248" spans="1:10">
      <c r="B248" s="3">
        <v>5</v>
      </c>
      <c r="C248" s="12">
        <v>0</v>
      </c>
      <c r="D248" s="13">
        <v>49.066000000000003</v>
      </c>
      <c r="E248" s="13">
        <v>282.53899999999999</v>
      </c>
      <c r="F248" s="14">
        <v>176.02699999999999</v>
      </c>
      <c r="G248" s="12">
        <v>0</v>
      </c>
      <c r="H248" s="13">
        <v>0</v>
      </c>
      <c r="I248" s="13">
        <v>169.523</v>
      </c>
      <c r="J248" s="14">
        <v>0</v>
      </c>
    </row>
    <row r="249" spans="1:10">
      <c r="B249" s="3">
        <v>6</v>
      </c>
      <c r="C249" s="12">
        <v>0</v>
      </c>
      <c r="D249" s="13">
        <v>562.13800000000003</v>
      </c>
      <c r="E249" s="13">
        <v>512.20600000000002</v>
      </c>
      <c r="F249" s="14">
        <v>107.261</v>
      </c>
      <c r="G249" s="12">
        <v>0</v>
      </c>
      <c r="H249" s="13">
        <v>255.517</v>
      </c>
      <c r="I249" s="13">
        <v>113.824</v>
      </c>
      <c r="J249" s="14">
        <v>0</v>
      </c>
    </row>
    <row r="250" spans="1:10">
      <c r="B250" s="4">
        <v>7</v>
      </c>
      <c r="C250" s="15">
        <v>0</v>
      </c>
      <c r="D250" s="16">
        <v>319.90499999999997</v>
      </c>
      <c r="E250" s="16">
        <v>974.46799999999996</v>
      </c>
      <c r="F250" s="17">
        <v>217.91499999999999</v>
      </c>
      <c r="G250" s="15">
        <v>0</v>
      </c>
      <c r="H250" s="16">
        <v>53.317500000000003</v>
      </c>
      <c r="I250" s="16">
        <v>114.643</v>
      </c>
      <c r="J250" s="17">
        <v>36.319200000000002</v>
      </c>
    </row>
    <row r="253" spans="1:10">
      <c r="C253" s="20" t="s">
        <v>6</v>
      </c>
      <c r="D253" s="21"/>
      <c r="E253" s="21"/>
      <c r="F253" s="22"/>
      <c r="G253" s="20" t="s">
        <v>7</v>
      </c>
      <c r="H253" s="21"/>
      <c r="I253" s="21"/>
      <c r="J253" s="22"/>
    </row>
    <row r="254" spans="1:10">
      <c r="A254" s="1" t="s">
        <v>55</v>
      </c>
      <c r="C254" s="6" t="s">
        <v>2</v>
      </c>
      <c r="D254" s="7" t="s">
        <v>3</v>
      </c>
      <c r="E254" s="7" t="s">
        <v>4</v>
      </c>
      <c r="F254" s="8" t="s">
        <v>5</v>
      </c>
      <c r="G254" s="6" t="s">
        <v>2</v>
      </c>
      <c r="H254" s="7" t="s">
        <v>3</v>
      </c>
      <c r="I254" s="7" t="s">
        <v>4</v>
      </c>
      <c r="J254" s="8" t="s">
        <v>5</v>
      </c>
    </row>
    <row r="255" spans="1:10">
      <c r="A255" t="s">
        <v>1</v>
      </c>
      <c r="B255" s="5">
        <v>0</v>
      </c>
      <c r="C255" s="9">
        <v>535.48900000000003</v>
      </c>
      <c r="D255" s="10">
        <v>68.202600000000004</v>
      </c>
      <c r="E255" s="10">
        <v>337.67200000000003</v>
      </c>
      <c r="F255" s="11">
        <v>898.89099999999996</v>
      </c>
      <c r="G255" s="9">
        <v>321.29300000000001</v>
      </c>
      <c r="H255" s="10">
        <v>0</v>
      </c>
      <c r="I255" s="10">
        <v>0</v>
      </c>
      <c r="J255" s="11">
        <v>513.65200000000004</v>
      </c>
    </row>
    <row r="256" spans="1:10">
      <c r="B256" s="3">
        <v>1</v>
      </c>
      <c r="C256" s="12">
        <v>305.48099999999999</v>
      </c>
      <c r="D256" s="13">
        <v>69.539900000000003</v>
      </c>
      <c r="E256" s="13">
        <v>0</v>
      </c>
      <c r="F256" s="14">
        <v>257.221</v>
      </c>
      <c r="G256" s="12">
        <v>0</v>
      </c>
      <c r="H256" s="13">
        <v>0</v>
      </c>
      <c r="I256" s="13">
        <v>0</v>
      </c>
      <c r="J256" s="14">
        <v>0</v>
      </c>
    </row>
    <row r="257" spans="1:10">
      <c r="B257" s="3">
        <v>2</v>
      </c>
      <c r="C257" s="12">
        <v>97.050899999999999</v>
      </c>
      <c r="D257" s="13">
        <v>0</v>
      </c>
      <c r="E257" s="13">
        <v>170.60400000000001</v>
      </c>
      <c r="F257" s="14">
        <v>644.048</v>
      </c>
      <c r="G257" s="12">
        <v>0</v>
      </c>
      <c r="H257" s="13">
        <v>0</v>
      </c>
      <c r="I257" s="13">
        <v>0</v>
      </c>
      <c r="J257" s="14">
        <v>257.61900000000003</v>
      </c>
    </row>
    <row r="258" spans="1:10">
      <c r="B258" s="3">
        <v>3</v>
      </c>
      <c r="C258" s="12">
        <v>0</v>
      </c>
      <c r="D258" s="13">
        <v>0</v>
      </c>
      <c r="E258" s="13">
        <v>343.00299999999999</v>
      </c>
      <c r="F258" s="14">
        <v>0</v>
      </c>
      <c r="G258" s="12">
        <v>0</v>
      </c>
      <c r="H258" s="13">
        <v>0</v>
      </c>
      <c r="I258" s="13">
        <v>171.50200000000001</v>
      </c>
      <c r="J258" s="14">
        <v>0</v>
      </c>
    </row>
    <row r="259" spans="1:10">
      <c r="B259" s="3">
        <v>4</v>
      </c>
      <c r="C259" s="12">
        <v>88.727199999999996</v>
      </c>
      <c r="D259" s="13">
        <v>73.886200000000002</v>
      </c>
      <c r="E259" s="13">
        <v>172.40899999999999</v>
      </c>
      <c r="F259" s="14">
        <v>129.209</v>
      </c>
      <c r="G259" s="12">
        <v>0</v>
      </c>
      <c r="H259" s="13">
        <v>73.886200000000002</v>
      </c>
      <c r="I259" s="13">
        <v>0</v>
      </c>
      <c r="J259" s="14">
        <v>0</v>
      </c>
    </row>
    <row r="260" spans="1:10">
      <c r="B260" s="3">
        <v>5</v>
      </c>
      <c r="C260" s="12">
        <v>0</v>
      </c>
      <c r="D260" s="13">
        <v>150.917</v>
      </c>
      <c r="E260" s="13">
        <v>0</v>
      </c>
      <c r="F260" s="14">
        <v>258.81799999999998</v>
      </c>
      <c r="G260" s="12">
        <v>0</v>
      </c>
      <c r="H260" s="13">
        <v>75.458299999999994</v>
      </c>
      <c r="I260" s="13">
        <v>0</v>
      </c>
      <c r="J260" s="14">
        <v>0</v>
      </c>
    </row>
    <row r="261" spans="1:10">
      <c r="B261" s="3">
        <v>6</v>
      </c>
      <c r="C261" s="12">
        <v>0</v>
      </c>
      <c r="D261" s="13">
        <v>231.29599999999999</v>
      </c>
      <c r="E261" s="13">
        <v>871.26599999999996</v>
      </c>
      <c r="F261" s="14">
        <v>259.22000000000003</v>
      </c>
      <c r="G261" s="12">
        <v>0</v>
      </c>
      <c r="H261" s="13">
        <v>77.098699999999994</v>
      </c>
      <c r="I261" s="13">
        <v>0</v>
      </c>
      <c r="J261" s="14">
        <v>0</v>
      </c>
    </row>
    <row r="262" spans="1:10">
      <c r="B262" s="4">
        <v>7</v>
      </c>
      <c r="C262" s="15">
        <v>157.227</v>
      </c>
      <c r="D262" s="16">
        <v>788.12</v>
      </c>
      <c r="E262" s="16">
        <v>350.37900000000002</v>
      </c>
      <c r="F262" s="17">
        <v>0</v>
      </c>
      <c r="G262" s="15">
        <v>78.613699999999994</v>
      </c>
      <c r="H262" s="16">
        <v>157.624</v>
      </c>
      <c r="I262" s="16">
        <v>175.18899999999999</v>
      </c>
      <c r="J262" s="17">
        <v>0</v>
      </c>
    </row>
    <row r="265" spans="1:10">
      <c r="C265" s="20" t="s">
        <v>6</v>
      </c>
      <c r="D265" s="21"/>
      <c r="E265" s="21"/>
      <c r="F265" s="22"/>
      <c r="G265" s="20" t="s">
        <v>7</v>
      </c>
      <c r="H265" s="21"/>
      <c r="I265" s="21"/>
      <c r="J265" s="22"/>
    </row>
    <row r="266" spans="1:10">
      <c r="A266" s="1" t="s">
        <v>56</v>
      </c>
      <c r="C266" s="6" t="s">
        <v>2</v>
      </c>
      <c r="D266" s="7" t="s">
        <v>3</v>
      </c>
      <c r="E266" s="7" t="s">
        <v>4</v>
      </c>
      <c r="F266" s="8" t="s">
        <v>5</v>
      </c>
      <c r="G266" s="6" t="s">
        <v>2</v>
      </c>
      <c r="H266" s="7" t="s">
        <v>3</v>
      </c>
      <c r="I266" s="7" t="s">
        <v>4</v>
      </c>
      <c r="J266" s="8" t="s">
        <v>5</v>
      </c>
    </row>
    <row r="267" spans="1:10">
      <c r="A267" t="s">
        <v>1</v>
      </c>
      <c r="B267" s="5">
        <v>0</v>
      </c>
      <c r="C267" s="9">
        <v>412.70699999999999</v>
      </c>
      <c r="D267" s="10">
        <v>54.846699999999998</v>
      </c>
      <c r="E267" s="10">
        <v>0</v>
      </c>
      <c r="F267" s="11">
        <v>680.43899999999996</v>
      </c>
      <c r="G267" s="9">
        <v>206.35300000000001</v>
      </c>
      <c r="H267" s="10">
        <v>0</v>
      </c>
      <c r="I267" s="10">
        <v>0</v>
      </c>
      <c r="J267" s="11">
        <v>97.205600000000004</v>
      </c>
    </row>
    <row r="268" spans="1:10">
      <c r="B268" s="3">
        <v>1</v>
      </c>
      <c r="C268" s="12">
        <v>0</v>
      </c>
      <c r="D268" s="13">
        <v>57.280099999999997</v>
      </c>
      <c r="E268" s="13">
        <v>218.06800000000001</v>
      </c>
      <c r="F268" s="14">
        <v>98.007300000000001</v>
      </c>
      <c r="G268" s="12">
        <v>0</v>
      </c>
      <c r="H268" s="13">
        <v>0</v>
      </c>
      <c r="I268" s="13">
        <v>0</v>
      </c>
      <c r="J268" s="14">
        <v>0</v>
      </c>
    </row>
    <row r="269" spans="1:10">
      <c r="B269" s="3">
        <v>2</v>
      </c>
      <c r="C269" s="12">
        <v>0</v>
      </c>
      <c r="D269" s="13">
        <v>0</v>
      </c>
      <c r="E269" s="13">
        <v>0</v>
      </c>
      <c r="F269" s="14">
        <v>592.93399999999997</v>
      </c>
      <c r="G269" s="12">
        <v>0</v>
      </c>
      <c r="H269" s="13">
        <v>0</v>
      </c>
      <c r="I269" s="13">
        <v>0</v>
      </c>
      <c r="J269" s="14">
        <v>0</v>
      </c>
    </row>
    <row r="270" spans="1:10">
      <c r="B270" s="3">
        <v>3</v>
      </c>
      <c r="C270" s="12">
        <v>0</v>
      </c>
      <c r="D270" s="13">
        <v>62.857599999999998</v>
      </c>
      <c r="E270" s="13">
        <v>0</v>
      </c>
      <c r="F270" s="14">
        <v>298.85300000000001</v>
      </c>
      <c r="G270" s="12">
        <v>0</v>
      </c>
      <c r="H270" s="13">
        <v>0</v>
      </c>
      <c r="I270" s="13">
        <v>0</v>
      </c>
      <c r="J270" s="14">
        <v>99.617699999999999</v>
      </c>
    </row>
    <row r="271" spans="1:10">
      <c r="B271" s="3">
        <v>4</v>
      </c>
      <c r="C271" s="12">
        <v>0</v>
      </c>
      <c r="D271" s="13">
        <v>132.149</v>
      </c>
      <c r="E271" s="13">
        <v>218.68100000000001</v>
      </c>
      <c r="F271" s="14">
        <v>301.22699999999998</v>
      </c>
      <c r="G271" s="12">
        <v>0</v>
      </c>
      <c r="H271" s="13">
        <v>0</v>
      </c>
      <c r="I271" s="13">
        <v>0</v>
      </c>
      <c r="J271" s="14">
        <v>0</v>
      </c>
    </row>
    <row r="272" spans="1:10">
      <c r="B272" s="3">
        <v>5</v>
      </c>
      <c r="C272" s="12">
        <v>111.033</v>
      </c>
      <c r="D272" s="13">
        <v>0</v>
      </c>
      <c r="E272" s="13">
        <v>0</v>
      </c>
      <c r="F272" s="14">
        <v>101.21299999999999</v>
      </c>
      <c r="G272" s="12">
        <v>111.033</v>
      </c>
      <c r="H272" s="13">
        <v>0</v>
      </c>
      <c r="I272" s="13">
        <v>0</v>
      </c>
      <c r="J272" s="14">
        <v>101.21299999999999</v>
      </c>
    </row>
    <row r="273" spans="1:10">
      <c r="B273" s="3">
        <v>6</v>
      </c>
      <c r="C273" s="12">
        <v>112.75</v>
      </c>
      <c r="D273" s="13">
        <v>441.654</v>
      </c>
      <c r="E273" s="13">
        <v>657.27800000000002</v>
      </c>
      <c r="F273" s="14">
        <v>102.03</v>
      </c>
      <c r="G273" s="12">
        <v>112.75</v>
      </c>
      <c r="H273" s="13">
        <v>220.827</v>
      </c>
      <c r="I273" s="13">
        <v>219.09299999999999</v>
      </c>
      <c r="J273" s="14">
        <v>0</v>
      </c>
    </row>
    <row r="274" spans="1:10">
      <c r="B274" s="4">
        <v>7</v>
      </c>
      <c r="C274" s="15">
        <v>229.042</v>
      </c>
      <c r="D274" s="16">
        <v>1327.01</v>
      </c>
      <c r="E274" s="16">
        <v>657.89599999999996</v>
      </c>
      <c r="F274" s="17">
        <v>102.86</v>
      </c>
      <c r="G274" s="15">
        <v>114.521</v>
      </c>
      <c r="H274" s="16">
        <v>546.41600000000005</v>
      </c>
      <c r="I274" s="16">
        <v>0</v>
      </c>
      <c r="J274" s="17">
        <v>102.86</v>
      </c>
    </row>
    <row r="277" spans="1:10">
      <c r="C277" s="79" t="s">
        <v>6</v>
      </c>
      <c r="D277" s="80"/>
      <c r="E277" s="80"/>
      <c r="F277" s="81"/>
      <c r="G277" s="79" t="s">
        <v>7</v>
      </c>
      <c r="H277" s="80"/>
      <c r="I277" s="80"/>
      <c r="J277" s="81"/>
    </row>
    <row r="278" spans="1:10">
      <c r="A278" s="1" t="s">
        <v>57</v>
      </c>
      <c r="C278" s="6" t="s">
        <v>2</v>
      </c>
      <c r="D278" s="7" t="s">
        <v>3</v>
      </c>
      <c r="E278" s="7" t="s">
        <v>4</v>
      </c>
      <c r="F278" s="8" t="s">
        <v>5</v>
      </c>
      <c r="G278" s="6" t="s">
        <v>2</v>
      </c>
      <c r="H278" s="7" t="s">
        <v>3</v>
      </c>
      <c r="I278" s="7" t="s">
        <v>4</v>
      </c>
      <c r="J278" s="8" t="s">
        <v>5</v>
      </c>
    </row>
    <row r="279" spans="1:10">
      <c r="A279" t="s">
        <v>1</v>
      </c>
      <c r="B279" s="5">
        <v>0</v>
      </c>
      <c r="C279" s="9">
        <v>502.613</v>
      </c>
      <c r="D279" s="10">
        <v>38.103400000000001</v>
      </c>
      <c r="E279" s="10">
        <v>259.846</v>
      </c>
      <c r="F279" s="11">
        <v>988.55200000000002</v>
      </c>
      <c r="G279" s="9">
        <v>182.768</v>
      </c>
      <c r="H279" s="10">
        <v>0</v>
      </c>
      <c r="I279" s="10">
        <v>0</v>
      </c>
      <c r="J279" s="11">
        <v>152.08500000000001</v>
      </c>
    </row>
    <row r="280" spans="1:10">
      <c r="B280" s="3">
        <v>1</v>
      </c>
      <c r="C280" s="12">
        <v>94.639300000000006</v>
      </c>
      <c r="D280" s="13">
        <v>0</v>
      </c>
      <c r="E280" s="13">
        <v>131.131</v>
      </c>
      <c r="F280" s="14">
        <v>347.29300000000001</v>
      </c>
      <c r="G280" s="12">
        <v>94.639300000000006</v>
      </c>
      <c r="H280" s="13">
        <v>0</v>
      </c>
      <c r="I280" s="13">
        <v>0</v>
      </c>
      <c r="J280" s="14">
        <v>0</v>
      </c>
    </row>
    <row r="281" spans="1:10">
      <c r="B281" s="3">
        <v>2</v>
      </c>
      <c r="C281" s="12">
        <v>0</v>
      </c>
      <c r="D281" s="13">
        <v>0</v>
      </c>
      <c r="E281" s="13">
        <v>88.241</v>
      </c>
      <c r="F281" s="14">
        <v>470.06599999999997</v>
      </c>
      <c r="G281" s="12">
        <v>0</v>
      </c>
      <c r="H281" s="13">
        <v>0</v>
      </c>
      <c r="I281" s="13">
        <v>0</v>
      </c>
      <c r="J281" s="14">
        <v>117.51600000000001</v>
      </c>
    </row>
    <row r="282" spans="1:10">
      <c r="B282" s="3">
        <v>3</v>
      </c>
      <c r="C282" s="12">
        <v>0</v>
      </c>
      <c r="D282" s="13">
        <v>0</v>
      </c>
      <c r="E282" s="13">
        <v>267.23099999999999</v>
      </c>
      <c r="F282" s="14">
        <v>198.87</v>
      </c>
      <c r="G282" s="12">
        <v>0</v>
      </c>
      <c r="H282" s="13">
        <v>0</v>
      </c>
      <c r="I282" s="13">
        <v>44.538499999999999</v>
      </c>
      <c r="J282" s="14">
        <v>39.774099999999997</v>
      </c>
    </row>
    <row r="283" spans="1:10">
      <c r="B283" s="3">
        <v>4</v>
      </c>
      <c r="C283" s="12">
        <v>52.981299999999997</v>
      </c>
      <c r="D283" s="13">
        <v>0</v>
      </c>
      <c r="E283" s="13">
        <v>179.858</v>
      </c>
      <c r="F283" s="14">
        <v>363.55399999999997</v>
      </c>
      <c r="G283" s="12">
        <v>0</v>
      </c>
      <c r="H283" s="13">
        <v>0</v>
      </c>
      <c r="I283" s="13">
        <v>0</v>
      </c>
      <c r="J283" s="14">
        <v>0</v>
      </c>
    </row>
    <row r="284" spans="1:10">
      <c r="B284" s="3">
        <v>5</v>
      </c>
      <c r="C284" s="12">
        <v>55.182000000000002</v>
      </c>
      <c r="D284" s="13">
        <v>101.41</v>
      </c>
      <c r="E284" s="13">
        <v>363.19</v>
      </c>
      <c r="F284" s="14">
        <v>328.28300000000002</v>
      </c>
      <c r="G284" s="12">
        <v>55.182000000000002</v>
      </c>
      <c r="H284" s="13">
        <v>101.41</v>
      </c>
      <c r="I284" s="13">
        <v>0</v>
      </c>
      <c r="J284" s="14">
        <v>0</v>
      </c>
    </row>
    <row r="285" spans="1:10">
      <c r="B285" s="3">
        <v>6</v>
      </c>
      <c r="C285" s="12">
        <v>57.573399999999999</v>
      </c>
      <c r="D285" s="13">
        <v>380.07499999999999</v>
      </c>
      <c r="E285" s="13">
        <v>183.36600000000001</v>
      </c>
      <c r="F285" s="14">
        <v>125.089</v>
      </c>
      <c r="G285" s="12">
        <v>57.573399999999999</v>
      </c>
      <c r="H285" s="13">
        <v>108.593</v>
      </c>
      <c r="I285" s="13">
        <v>0</v>
      </c>
      <c r="J285" s="14">
        <v>0</v>
      </c>
    </row>
    <row r="286" spans="1:10">
      <c r="B286" s="4">
        <v>7</v>
      </c>
      <c r="C286" s="15">
        <v>60.181699999999999</v>
      </c>
      <c r="D286" s="16">
        <v>1227.1400000000001</v>
      </c>
      <c r="E286" s="16">
        <v>416.63499999999999</v>
      </c>
      <c r="F286" s="17">
        <v>42.379100000000001</v>
      </c>
      <c r="G286" s="15">
        <v>0</v>
      </c>
      <c r="H286" s="16">
        <v>292.17599999999999</v>
      </c>
      <c r="I286" s="16">
        <v>185.17099999999999</v>
      </c>
      <c r="J286" s="17">
        <v>0</v>
      </c>
    </row>
    <row r="288" spans="1:10">
      <c r="A288" s="26"/>
      <c r="B288" s="26"/>
      <c r="C288" s="26"/>
      <c r="D288" s="26"/>
      <c r="E288" s="26"/>
      <c r="F288" s="26"/>
      <c r="G288" s="26"/>
      <c r="H288" s="26"/>
      <c r="I288" s="26"/>
      <c r="J288" s="26"/>
    </row>
    <row r="292" spans="1:10">
      <c r="C292" s="79" t="s">
        <v>6</v>
      </c>
      <c r="D292" s="80"/>
      <c r="E292" s="80"/>
      <c r="F292" s="81"/>
      <c r="G292" s="79" t="s">
        <v>7</v>
      </c>
      <c r="H292" s="80"/>
      <c r="I292" s="80"/>
      <c r="J292" s="81"/>
    </row>
    <row r="293" spans="1:10">
      <c r="A293" s="1" t="s">
        <v>37</v>
      </c>
      <c r="C293" s="6" t="s">
        <v>2</v>
      </c>
      <c r="D293" s="7" t="s">
        <v>3</v>
      </c>
      <c r="E293" s="7" t="s">
        <v>4</v>
      </c>
      <c r="F293" s="8" t="s">
        <v>5</v>
      </c>
      <c r="G293" s="6" t="s">
        <v>2</v>
      </c>
      <c r="H293" s="7" t="s">
        <v>3</v>
      </c>
      <c r="I293" s="7" t="s">
        <v>4</v>
      </c>
      <c r="J293" s="8" t="s">
        <v>5</v>
      </c>
    </row>
    <row r="294" spans="1:10">
      <c r="A294" t="s">
        <v>1</v>
      </c>
      <c r="B294" s="5">
        <v>0</v>
      </c>
      <c r="C294" s="9">
        <v>647.03599999999994</v>
      </c>
      <c r="D294" s="10">
        <v>277.77800000000002</v>
      </c>
      <c r="E294" s="10">
        <v>74.341700000000003</v>
      </c>
      <c r="F294" s="11">
        <v>277.77800000000002</v>
      </c>
      <c r="G294" s="9">
        <v>117.643</v>
      </c>
      <c r="H294" s="10">
        <v>0</v>
      </c>
      <c r="I294" s="10">
        <v>55.960599999999999</v>
      </c>
      <c r="J294" s="11">
        <v>65.770099999999999</v>
      </c>
    </row>
    <row r="295" spans="1:10">
      <c r="B295" s="3">
        <v>1</v>
      </c>
      <c r="C295" s="12">
        <v>413.94400000000002</v>
      </c>
      <c r="D295" s="13">
        <v>187.23599999999999</v>
      </c>
      <c r="E295" s="13">
        <v>36.731200000000001</v>
      </c>
      <c r="F295" s="14">
        <v>187.23599999999999</v>
      </c>
      <c r="G295" s="12">
        <v>177.405</v>
      </c>
      <c r="H295" s="13">
        <v>0</v>
      </c>
      <c r="I295" s="13">
        <v>0</v>
      </c>
      <c r="J295" s="14">
        <v>0</v>
      </c>
    </row>
    <row r="296" spans="1:10">
      <c r="B296" s="3">
        <v>2</v>
      </c>
      <c r="C296" s="12">
        <v>0</v>
      </c>
      <c r="D296" s="13">
        <v>94.665999999999997</v>
      </c>
      <c r="E296" s="13">
        <v>36.293399999999998</v>
      </c>
      <c r="F296" s="14">
        <v>94.665999999999997</v>
      </c>
      <c r="G296" s="12">
        <v>59.451599999999999</v>
      </c>
      <c r="H296" s="13">
        <v>0</v>
      </c>
      <c r="I296" s="13">
        <v>0</v>
      </c>
      <c r="J296" s="14">
        <v>0</v>
      </c>
    </row>
    <row r="297" spans="1:10">
      <c r="B297" s="3">
        <v>3</v>
      </c>
      <c r="C297" s="12">
        <v>59.771900000000002</v>
      </c>
      <c r="D297" s="13">
        <v>0</v>
      </c>
      <c r="E297" s="13">
        <v>71.668800000000005</v>
      </c>
      <c r="F297" s="14">
        <v>0</v>
      </c>
      <c r="G297" s="12">
        <v>0</v>
      </c>
      <c r="H297" s="13">
        <v>47.868899999999996</v>
      </c>
      <c r="I297" s="13">
        <v>54.085799999999999</v>
      </c>
      <c r="J297" s="14">
        <v>37.545400000000001</v>
      </c>
    </row>
    <row r="298" spans="1:10">
      <c r="B298" s="3">
        <v>4</v>
      </c>
      <c r="C298" s="12">
        <v>120.191</v>
      </c>
      <c r="D298" s="13">
        <v>48.417000000000002</v>
      </c>
      <c r="E298" s="13">
        <v>212.25</v>
      </c>
      <c r="F298" s="14">
        <v>48.417000000000002</v>
      </c>
      <c r="G298" s="12">
        <v>0</v>
      </c>
      <c r="H298" s="13">
        <v>0</v>
      </c>
      <c r="I298" s="13">
        <v>0</v>
      </c>
      <c r="J298" s="14">
        <v>78.783299999999997</v>
      </c>
    </row>
    <row r="299" spans="1:10">
      <c r="B299" s="3">
        <v>5</v>
      </c>
      <c r="C299" s="12">
        <v>120.845</v>
      </c>
      <c r="D299" s="13">
        <v>48.977899999999998</v>
      </c>
      <c r="E299" s="13">
        <v>244.49</v>
      </c>
      <c r="F299" s="14">
        <v>48.977899999999998</v>
      </c>
      <c r="G299" s="12">
        <v>60.422499999999999</v>
      </c>
      <c r="H299" s="13">
        <v>0</v>
      </c>
      <c r="I299" s="13">
        <v>52.7395</v>
      </c>
      <c r="J299" s="14">
        <v>0</v>
      </c>
    </row>
    <row r="300" spans="1:10">
      <c r="B300" s="3">
        <v>6</v>
      </c>
      <c r="C300" s="12">
        <v>60.7532</v>
      </c>
      <c r="D300" s="13">
        <v>198.208</v>
      </c>
      <c r="E300" s="13">
        <v>275.72399999999999</v>
      </c>
      <c r="F300" s="14">
        <v>198.208</v>
      </c>
      <c r="G300" s="12">
        <v>60.7532</v>
      </c>
      <c r="H300" s="13">
        <v>99.103899999999996</v>
      </c>
      <c r="I300" s="13">
        <v>52.050600000000003</v>
      </c>
      <c r="J300" s="14">
        <v>0</v>
      </c>
    </row>
    <row r="301" spans="1:10">
      <c r="B301" s="4">
        <v>7</v>
      </c>
      <c r="C301" s="15">
        <v>183.26300000000001</v>
      </c>
      <c r="D301" s="16">
        <v>701.952</v>
      </c>
      <c r="E301" s="16">
        <v>476.09199999999998</v>
      </c>
      <c r="F301" s="17">
        <v>701.952</v>
      </c>
      <c r="G301" s="15">
        <v>122.175</v>
      </c>
      <c r="H301" s="16">
        <v>100.279</v>
      </c>
      <c r="I301" s="16">
        <v>0</v>
      </c>
      <c r="J301" s="17">
        <v>0</v>
      </c>
    </row>
    <row r="304" spans="1:10">
      <c r="C304" s="79" t="s">
        <v>6</v>
      </c>
      <c r="D304" s="80"/>
      <c r="E304" s="80"/>
      <c r="F304" s="81"/>
      <c r="G304" s="79" t="s">
        <v>7</v>
      </c>
      <c r="H304" s="80"/>
      <c r="I304" s="80"/>
      <c r="J304" s="81"/>
    </row>
    <row r="305" spans="1:10">
      <c r="A305" s="1" t="s">
        <v>39</v>
      </c>
      <c r="C305" s="6" t="s">
        <v>2</v>
      </c>
      <c r="D305" s="7" t="s">
        <v>3</v>
      </c>
      <c r="E305" s="7" t="s">
        <v>4</v>
      </c>
      <c r="F305" s="8" t="s">
        <v>5</v>
      </c>
      <c r="G305" s="6" t="s">
        <v>2</v>
      </c>
      <c r="H305" s="7" t="s">
        <v>3</v>
      </c>
      <c r="I305" s="7" t="s">
        <v>4</v>
      </c>
      <c r="J305" s="8" t="s">
        <v>5</v>
      </c>
    </row>
    <row r="306" spans="1:10">
      <c r="A306" t="s">
        <v>1</v>
      </c>
      <c r="B306" s="5">
        <v>0</v>
      </c>
      <c r="C306" s="9">
        <v>815.976</v>
      </c>
      <c r="D306" s="10">
        <v>117.331</v>
      </c>
      <c r="E306" s="10">
        <v>111.151</v>
      </c>
      <c r="F306" s="11">
        <v>711.45699999999999</v>
      </c>
      <c r="G306" s="9">
        <v>407.988</v>
      </c>
      <c r="H306" s="10">
        <v>0</v>
      </c>
      <c r="I306" s="10">
        <v>0</v>
      </c>
      <c r="J306" s="11">
        <v>203.273</v>
      </c>
    </row>
    <row r="307" spans="1:10">
      <c r="B307" s="3">
        <v>1</v>
      </c>
      <c r="C307" s="12">
        <v>0</v>
      </c>
      <c r="D307" s="13">
        <v>124.53100000000001</v>
      </c>
      <c r="E307" s="13">
        <v>0</v>
      </c>
      <c r="F307" s="14">
        <v>597.06899999999996</v>
      </c>
      <c r="G307" s="12">
        <v>0</v>
      </c>
      <c r="H307" s="13">
        <v>62.265500000000003</v>
      </c>
      <c r="I307" s="13">
        <v>0</v>
      </c>
      <c r="J307" s="14">
        <v>99.511499999999998</v>
      </c>
    </row>
    <row r="308" spans="1:10">
      <c r="B308" s="3">
        <v>2</v>
      </c>
      <c r="C308" s="12">
        <v>0</v>
      </c>
      <c r="D308" s="13">
        <v>66.334699999999998</v>
      </c>
      <c r="E308" s="13">
        <v>244.66499999999999</v>
      </c>
      <c r="F308" s="14">
        <v>291.99700000000001</v>
      </c>
      <c r="G308" s="12">
        <v>0</v>
      </c>
      <c r="H308" s="13">
        <v>66.334699999999998</v>
      </c>
      <c r="I308" s="13">
        <v>0</v>
      </c>
      <c r="J308" s="14">
        <v>0</v>
      </c>
    </row>
    <row r="309" spans="1:10">
      <c r="B309" s="3">
        <v>3</v>
      </c>
      <c r="C309" s="12">
        <v>0</v>
      </c>
      <c r="D309" s="13">
        <v>0</v>
      </c>
      <c r="E309" s="13">
        <v>386.43299999999999</v>
      </c>
      <c r="F309" s="14">
        <v>379.88299999999998</v>
      </c>
      <c r="G309" s="12">
        <v>129.352</v>
      </c>
      <c r="H309" s="13">
        <v>0</v>
      </c>
      <c r="I309" s="13">
        <v>0</v>
      </c>
      <c r="J309" s="14">
        <v>0</v>
      </c>
    </row>
    <row r="310" spans="1:10">
      <c r="B310" s="3">
        <v>4</v>
      </c>
      <c r="C310" s="12">
        <v>127.28</v>
      </c>
      <c r="D310" s="13">
        <v>76.308099999999996</v>
      </c>
      <c r="E310" s="13">
        <v>135.417</v>
      </c>
      <c r="F310" s="14">
        <v>184.66800000000001</v>
      </c>
      <c r="G310" s="12">
        <v>0</v>
      </c>
      <c r="H310" s="13">
        <v>0</v>
      </c>
      <c r="I310" s="13">
        <v>0</v>
      </c>
      <c r="J310" s="14">
        <v>92.333799999999997</v>
      </c>
    </row>
    <row r="311" spans="1:10">
      <c r="B311" s="3">
        <v>5</v>
      </c>
      <c r="C311" s="12">
        <v>0</v>
      </c>
      <c r="D311" s="13">
        <v>0</v>
      </c>
      <c r="E311" s="13">
        <v>279.63900000000001</v>
      </c>
      <c r="F311" s="14">
        <v>179.06700000000001</v>
      </c>
      <c r="G311" s="12">
        <v>0</v>
      </c>
      <c r="H311" s="13">
        <v>0</v>
      </c>
      <c r="I311" s="13">
        <v>0</v>
      </c>
      <c r="J311" s="14">
        <v>0</v>
      </c>
    </row>
    <row r="312" spans="1:10">
      <c r="B312" s="3">
        <v>6</v>
      </c>
      <c r="C312" s="12">
        <v>0</v>
      </c>
      <c r="D312" s="13">
        <v>359.24599999999998</v>
      </c>
      <c r="E312" s="13">
        <v>0</v>
      </c>
      <c r="F312" s="14">
        <v>517.45399999999995</v>
      </c>
      <c r="G312" s="12">
        <v>0</v>
      </c>
      <c r="H312" s="13">
        <v>179.62299999999999</v>
      </c>
      <c r="I312" s="13">
        <v>0</v>
      </c>
      <c r="J312" s="14">
        <v>86.2423</v>
      </c>
    </row>
    <row r="313" spans="1:10">
      <c r="B313" s="4">
        <v>7</v>
      </c>
      <c r="C313" s="15">
        <v>116.098</v>
      </c>
      <c r="D313" s="16">
        <v>886.76499999999999</v>
      </c>
      <c r="E313" s="16">
        <v>716.09</v>
      </c>
      <c r="F313" s="17">
        <v>165.74799999999999</v>
      </c>
      <c r="G313" s="15">
        <v>0</v>
      </c>
      <c r="H313" s="16">
        <v>197.059</v>
      </c>
      <c r="I313" s="16">
        <v>286.43599999999998</v>
      </c>
      <c r="J313" s="17">
        <v>0</v>
      </c>
    </row>
    <row r="316" spans="1:10">
      <c r="C316" s="79" t="s">
        <v>6</v>
      </c>
      <c r="D316" s="80"/>
      <c r="E316" s="80"/>
      <c r="F316" s="81"/>
      <c r="G316" s="79" t="s">
        <v>7</v>
      </c>
      <c r="H316" s="80"/>
      <c r="I316" s="80"/>
      <c r="J316" s="81"/>
    </row>
    <row r="317" spans="1:10">
      <c r="A317" s="1" t="s">
        <v>43</v>
      </c>
      <c r="C317" s="6" t="s">
        <v>2</v>
      </c>
      <c r="D317" s="7" t="s">
        <v>3</v>
      </c>
      <c r="E317" s="7" t="s">
        <v>4</v>
      </c>
      <c r="F317" s="8" t="s">
        <v>5</v>
      </c>
      <c r="G317" s="6" t="s">
        <v>2</v>
      </c>
      <c r="H317" s="7" t="s">
        <v>3</v>
      </c>
      <c r="I317" s="7" t="s">
        <v>4</v>
      </c>
      <c r="J317" s="8" t="s">
        <v>5</v>
      </c>
    </row>
    <row r="318" spans="1:10">
      <c r="A318" t="s">
        <v>1</v>
      </c>
      <c r="B318" s="5">
        <v>0</v>
      </c>
      <c r="C318" s="9">
        <v>635.06299999999999</v>
      </c>
      <c r="D318" s="10">
        <v>79.304299999999998</v>
      </c>
      <c r="E318" s="10">
        <v>0</v>
      </c>
      <c r="F318" s="11">
        <v>629.702</v>
      </c>
      <c r="G318" s="9">
        <v>0</v>
      </c>
      <c r="H318" s="10">
        <v>0</v>
      </c>
      <c r="I318" s="10">
        <v>0</v>
      </c>
      <c r="J318" s="11">
        <v>0</v>
      </c>
    </row>
    <row r="319" spans="1:10">
      <c r="B319" s="3">
        <v>1</v>
      </c>
      <c r="C319" s="12">
        <v>0</v>
      </c>
      <c r="D319" s="13">
        <v>161.34899999999999</v>
      </c>
      <c r="E319" s="13">
        <v>0</v>
      </c>
      <c r="F319" s="14">
        <v>786.61400000000003</v>
      </c>
      <c r="G319" s="12">
        <v>90.277199999999993</v>
      </c>
      <c r="H319" s="13">
        <v>0</v>
      </c>
      <c r="I319" s="13">
        <v>159.684</v>
      </c>
      <c r="J319" s="14">
        <v>0</v>
      </c>
    </row>
    <row r="320" spans="1:10">
      <c r="B320" s="3">
        <v>2</v>
      </c>
      <c r="C320" s="12">
        <v>89.835700000000003</v>
      </c>
      <c r="D320" s="13">
        <v>0</v>
      </c>
      <c r="E320" s="13">
        <v>160.97999999999999</v>
      </c>
      <c r="F320" s="14">
        <v>135.63399999999999</v>
      </c>
      <c r="G320" s="12">
        <v>0</v>
      </c>
      <c r="H320" s="13">
        <v>0</v>
      </c>
      <c r="I320" s="13">
        <v>0</v>
      </c>
      <c r="J320" s="14">
        <v>135.63399999999999</v>
      </c>
    </row>
    <row r="321" spans="1:10">
      <c r="B321" s="3">
        <v>3</v>
      </c>
      <c r="C321" s="12">
        <v>0</v>
      </c>
      <c r="D321" s="13">
        <v>83.561499999999995</v>
      </c>
      <c r="E321" s="13">
        <v>320.30599999999998</v>
      </c>
      <c r="F321" s="14">
        <v>417.39299999999997</v>
      </c>
      <c r="G321" s="12">
        <v>0</v>
      </c>
      <c r="H321" s="13">
        <v>0</v>
      </c>
      <c r="I321" s="13">
        <v>160.15299999999999</v>
      </c>
      <c r="J321" s="14">
        <v>0</v>
      </c>
    </row>
    <row r="322" spans="1:10">
      <c r="B322" s="3">
        <v>4</v>
      </c>
      <c r="C322" s="12">
        <v>0</v>
      </c>
      <c r="D322" s="13">
        <v>0</v>
      </c>
      <c r="E322" s="13">
        <v>0</v>
      </c>
      <c r="F322" s="14">
        <v>0</v>
      </c>
      <c r="G322" s="12">
        <v>0</v>
      </c>
      <c r="H322" s="13">
        <v>0</v>
      </c>
      <c r="I322" s="13">
        <v>0</v>
      </c>
      <c r="J322" s="14">
        <v>0</v>
      </c>
    </row>
    <row r="323" spans="1:10">
      <c r="B323" s="3">
        <v>5</v>
      </c>
      <c r="C323" s="12">
        <v>88.497200000000007</v>
      </c>
      <c r="D323" s="13">
        <v>86.662800000000004</v>
      </c>
      <c r="E323" s="13">
        <v>0</v>
      </c>
      <c r="F323" s="14">
        <v>287.75799999999998</v>
      </c>
      <c r="G323" s="12">
        <v>0</v>
      </c>
      <c r="H323" s="13">
        <v>0</v>
      </c>
      <c r="I323" s="13">
        <v>0</v>
      </c>
      <c r="J323" s="14">
        <v>0</v>
      </c>
    </row>
    <row r="324" spans="1:10">
      <c r="B324" s="3">
        <v>6</v>
      </c>
      <c r="C324" s="12">
        <v>176.11500000000001</v>
      </c>
      <c r="D324" s="13">
        <v>706.32500000000005</v>
      </c>
      <c r="E324" s="13">
        <v>147.63499999999999</v>
      </c>
      <c r="F324" s="14">
        <v>145.66300000000001</v>
      </c>
      <c r="G324" s="12">
        <v>88.057299999999998</v>
      </c>
      <c r="H324" s="13">
        <v>88.290599999999998</v>
      </c>
      <c r="I324" s="13">
        <v>147.63499999999999</v>
      </c>
      <c r="J324" s="14">
        <v>145.66300000000001</v>
      </c>
    </row>
    <row r="325" spans="1:10">
      <c r="B325" s="4">
        <v>7</v>
      </c>
      <c r="C325" s="15">
        <v>0</v>
      </c>
      <c r="D325" s="16">
        <v>359.88</v>
      </c>
      <c r="E325" s="16">
        <v>285.61200000000002</v>
      </c>
      <c r="F325" s="17">
        <v>147.49199999999999</v>
      </c>
      <c r="G325" s="15">
        <v>0</v>
      </c>
      <c r="H325" s="16">
        <v>89.97</v>
      </c>
      <c r="I325" s="16">
        <v>0</v>
      </c>
      <c r="J325" s="17">
        <v>0</v>
      </c>
    </row>
    <row r="328" spans="1:10">
      <c r="C328" s="79" t="s">
        <v>6</v>
      </c>
      <c r="D328" s="80"/>
      <c r="E328" s="80"/>
      <c r="F328" s="81"/>
      <c r="G328" s="79" t="s">
        <v>7</v>
      </c>
      <c r="H328" s="80"/>
      <c r="I328" s="80"/>
      <c r="J328" s="81"/>
    </row>
    <row r="329" spans="1:10">
      <c r="A329" s="1" t="s">
        <v>49</v>
      </c>
      <c r="C329" s="6" t="s">
        <v>2</v>
      </c>
      <c r="D329" s="7" t="s">
        <v>3</v>
      </c>
      <c r="E329" s="7" t="s">
        <v>4</v>
      </c>
      <c r="F329" s="8" t="s">
        <v>5</v>
      </c>
      <c r="G329" s="6" t="s">
        <v>2</v>
      </c>
      <c r="H329" s="7" t="s">
        <v>3</v>
      </c>
      <c r="I329" s="7" t="s">
        <v>4</v>
      </c>
      <c r="J329" s="8" t="s">
        <v>5</v>
      </c>
    </row>
    <row r="330" spans="1:10">
      <c r="A330" t="s">
        <v>1</v>
      </c>
      <c r="B330" s="5">
        <v>0</v>
      </c>
      <c r="C330" s="9">
        <v>123.012</v>
      </c>
      <c r="D330" s="10">
        <v>100.471</v>
      </c>
      <c r="E330" s="10">
        <v>0</v>
      </c>
      <c r="F330" s="11">
        <v>366.80700000000002</v>
      </c>
      <c r="G330" s="9">
        <v>0</v>
      </c>
      <c r="H330" s="10">
        <v>100.471</v>
      </c>
      <c r="I330" s="10">
        <v>0</v>
      </c>
      <c r="J330" s="11">
        <v>183.40299999999999</v>
      </c>
    </row>
    <row r="331" spans="1:10">
      <c r="B331" s="3">
        <v>1</v>
      </c>
      <c r="C331" s="12">
        <v>118.145</v>
      </c>
      <c r="D331" s="13">
        <v>0</v>
      </c>
      <c r="E331" s="13">
        <v>0</v>
      </c>
      <c r="F331" s="14">
        <v>549.43600000000004</v>
      </c>
      <c r="G331" s="12">
        <v>0</v>
      </c>
      <c r="H331" s="13">
        <v>0</v>
      </c>
      <c r="I331" s="13">
        <v>0</v>
      </c>
      <c r="J331" s="14">
        <v>183.14500000000001</v>
      </c>
    </row>
    <row r="332" spans="1:10">
      <c r="B332" s="3">
        <v>2</v>
      </c>
      <c r="C332" s="12">
        <v>0</v>
      </c>
      <c r="D332" s="13">
        <v>0</v>
      </c>
      <c r="E332" s="13">
        <v>0</v>
      </c>
      <c r="F332" s="14">
        <v>0</v>
      </c>
      <c r="G332" s="12">
        <v>0</v>
      </c>
      <c r="H332" s="13">
        <v>0</v>
      </c>
      <c r="I332" s="13">
        <v>0</v>
      </c>
      <c r="J332" s="14">
        <v>0</v>
      </c>
    </row>
    <row r="333" spans="1:10">
      <c r="B333" s="3">
        <v>3</v>
      </c>
      <c r="C333" s="12">
        <v>109.48</v>
      </c>
      <c r="D333" s="13">
        <v>0</v>
      </c>
      <c r="E333" s="13">
        <v>0</v>
      </c>
      <c r="F333" s="14">
        <v>365.26299999999998</v>
      </c>
      <c r="G333" s="12">
        <v>109.48</v>
      </c>
      <c r="H333" s="13">
        <v>0</v>
      </c>
      <c r="I333" s="13">
        <v>0</v>
      </c>
      <c r="J333" s="14">
        <v>182.631</v>
      </c>
    </row>
    <row r="334" spans="1:10">
      <c r="B334" s="3">
        <v>4</v>
      </c>
      <c r="C334" s="12">
        <v>0</v>
      </c>
      <c r="D334" s="13">
        <v>0</v>
      </c>
      <c r="E334" s="13">
        <v>190.59700000000001</v>
      </c>
      <c r="F334" s="14">
        <v>182.376</v>
      </c>
      <c r="G334" s="12">
        <v>0</v>
      </c>
      <c r="H334" s="13">
        <v>0</v>
      </c>
      <c r="I334" s="13">
        <v>0</v>
      </c>
      <c r="J334" s="14">
        <v>0</v>
      </c>
    </row>
    <row r="335" spans="1:10">
      <c r="B335" s="3">
        <v>5</v>
      </c>
      <c r="C335" s="12">
        <v>0</v>
      </c>
      <c r="D335" s="13">
        <v>218.36699999999999</v>
      </c>
      <c r="E335" s="13">
        <v>379.839</v>
      </c>
      <c r="F335" s="14">
        <v>182.12</v>
      </c>
      <c r="G335" s="12">
        <v>0</v>
      </c>
      <c r="H335" s="13">
        <v>0</v>
      </c>
      <c r="I335" s="13">
        <v>0</v>
      </c>
      <c r="J335" s="14">
        <v>0</v>
      </c>
    </row>
    <row r="336" spans="1:10">
      <c r="B336" s="3">
        <v>6</v>
      </c>
      <c r="C336" s="12">
        <v>0</v>
      </c>
      <c r="D336" s="13">
        <v>222.221</v>
      </c>
      <c r="E336" s="13">
        <v>946.23400000000004</v>
      </c>
      <c r="F336" s="14">
        <v>363.73200000000003</v>
      </c>
      <c r="G336" s="12">
        <v>0</v>
      </c>
      <c r="H336" s="13">
        <v>0</v>
      </c>
      <c r="I336" s="13">
        <v>378.49400000000003</v>
      </c>
      <c r="J336" s="14">
        <v>0</v>
      </c>
    </row>
    <row r="337" spans="1:10">
      <c r="B337" s="4">
        <v>7</v>
      </c>
      <c r="C337" s="15">
        <v>0</v>
      </c>
      <c r="D337" s="16">
        <v>565.53599999999994</v>
      </c>
      <c r="E337" s="16">
        <v>565.73699999999997</v>
      </c>
      <c r="F337" s="17">
        <v>181.61199999999999</v>
      </c>
      <c r="G337" s="15">
        <v>0</v>
      </c>
      <c r="H337" s="16">
        <v>0</v>
      </c>
      <c r="I337" s="16">
        <v>188.57900000000001</v>
      </c>
      <c r="J337" s="17">
        <v>0</v>
      </c>
    </row>
    <row r="340" spans="1:10">
      <c r="C340" s="79" t="s">
        <v>6</v>
      </c>
      <c r="D340" s="80"/>
      <c r="E340" s="80"/>
      <c r="F340" s="81"/>
      <c r="G340" s="79" t="s">
        <v>7</v>
      </c>
      <c r="H340" s="80"/>
      <c r="I340" s="80"/>
      <c r="J340" s="81"/>
    </row>
    <row r="341" spans="1:10">
      <c r="A341" s="1" t="s">
        <v>51</v>
      </c>
      <c r="C341" s="6" t="s">
        <v>2</v>
      </c>
      <c r="D341" s="7" t="s">
        <v>3</v>
      </c>
      <c r="E341" s="7" t="s">
        <v>4</v>
      </c>
      <c r="F341" s="8" t="s">
        <v>5</v>
      </c>
      <c r="G341" s="6" t="s">
        <v>2</v>
      </c>
      <c r="H341" s="7" t="s">
        <v>3</v>
      </c>
      <c r="I341" s="7" t="s">
        <v>4</v>
      </c>
      <c r="J341" s="8" t="s">
        <v>5</v>
      </c>
    </row>
    <row r="342" spans="1:10">
      <c r="A342" t="s">
        <v>1</v>
      </c>
      <c r="B342" s="5">
        <v>0</v>
      </c>
      <c r="C342" s="9">
        <v>161.32</v>
      </c>
      <c r="D342" s="10">
        <v>112.934</v>
      </c>
      <c r="E342" s="10">
        <v>0</v>
      </c>
      <c r="F342" s="11">
        <v>1535.15</v>
      </c>
      <c r="G342" s="9">
        <v>0</v>
      </c>
      <c r="H342" s="10">
        <v>112.934</v>
      </c>
      <c r="I342" s="10">
        <v>0</v>
      </c>
      <c r="J342" s="11">
        <v>191.893</v>
      </c>
    </row>
    <row r="343" spans="1:10">
      <c r="B343" s="3">
        <v>1</v>
      </c>
      <c r="C343" s="12">
        <v>160.80500000000001</v>
      </c>
      <c r="D343" s="13">
        <v>0</v>
      </c>
      <c r="E343" s="13">
        <v>240.114</v>
      </c>
      <c r="F343" s="14">
        <v>771.56700000000001</v>
      </c>
      <c r="G343" s="12">
        <v>160.80500000000001</v>
      </c>
      <c r="H343" s="13">
        <v>0</v>
      </c>
      <c r="I343" s="13">
        <v>0</v>
      </c>
      <c r="J343" s="14">
        <v>192.892</v>
      </c>
    </row>
    <row r="344" spans="1:10">
      <c r="B344" s="3">
        <v>2</v>
      </c>
      <c r="C344" s="12">
        <v>160.29300000000001</v>
      </c>
      <c r="D344" s="13">
        <v>0</v>
      </c>
      <c r="E344" s="13">
        <v>0</v>
      </c>
      <c r="F344" s="14">
        <v>0</v>
      </c>
      <c r="G344" s="12">
        <v>160.29300000000001</v>
      </c>
      <c r="H344" s="13">
        <v>0</v>
      </c>
      <c r="I344" s="13">
        <v>0</v>
      </c>
      <c r="J344" s="14">
        <v>0</v>
      </c>
    </row>
    <row r="345" spans="1:10">
      <c r="B345" s="3">
        <v>3</v>
      </c>
      <c r="C345" s="12">
        <v>0</v>
      </c>
      <c r="D345" s="13">
        <v>0</v>
      </c>
      <c r="E345" s="13">
        <v>0</v>
      </c>
      <c r="F345" s="14">
        <v>194.92</v>
      </c>
      <c r="G345" s="12">
        <v>0</v>
      </c>
      <c r="H345" s="13">
        <v>0</v>
      </c>
      <c r="I345" s="13">
        <v>0</v>
      </c>
      <c r="J345" s="14">
        <v>0</v>
      </c>
    </row>
    <row r="346" spans="1:10">
      <c r="B346" s="3">
        <v>4</v>
      </c>
      <c r="C346" s="12">
        <v>159.279</v>
      </c>
      <c r="D346" s="13">
        <v>0</v>
      </c>
      <c r="E346" s="13">
        <v>0</v>
      </c>
      <c r="F346" s="14">
        <v>195.95</v>
      </c>
      <c r="G346" s="12">
        <v>159.279</v>
      </c>
      <c r="H346" s="13">
        <v>0</v>
      </c>
      <c r="I346" s="13">
        <v>0</v>
      </c>
      <c r="J346" s="14">
        <v>0</v>
      </c>
    </row>
    <row r="347" spans="1:10">
      <c r="B347" s="3">
        <v>5</v>
      </c>
      <c r="C347" s="12">
        <v>0</v>
      </c>
      <c r="D347" s="13">
        <v>132.52099999999999</v>
      </c>
      <c r="E347" s="13">
        <v>0</v>
      </c>
      <c r="F347" s="14">
        <v>0</v>
      </c>
      <c r="G347" s="12">
        <v>0</v>
      </c>
      <c r="H347" s="13">
        <v>132.52099999999999</v>
      </c>
      <c r="I347" s="13">
        <v>0</v>
      </c>
      <c r="J347" s="14">
        <v>0</v>
      </c>
    </row>
    <row r="348" spans="1:10">
      <c r="B348" s="3">
        <v>6</v>
      </c>
      <c r="C348" s="12">
        <v>0</v>
      </c>
      <c r="D348" s="13">
        <v>0</v>
      </c>
      <c r="E348" s="13">
        <v>0</v>
      </c>
      <c r="F348" s="14">
        <v>198.04</v>
      </c>
      <c r="G348" s="12">
        <v>0</v>
      </c>
      <c r="H348" s="13">
        <v>0</v>
      </c>
      <c r="I348" s="13">
        <v>0</v>
      </c>
      <c r="J348" s="14">
        <v>0</v>
      </c>
    </row>
    <row r="349" spans="1:10">
      <c r="B349" s="4">
        <v>7</v>
      </c>
      <c r="C349" s="15">
        <v>0</v>
      </c>
      <c r="D349" s="16">
        <v>569.60199999999998</v>
      </c>
      <c r="E349" s="16">
        <v>727.28499999999997</v>
      </c>
      <c r="F349" s="17">
        <v>199.066</v>
      </c>
      <c r="G349" s="15">
        <v>0</v>
      </c>
      <c r="H349" s="16">
        <v>142.4</v>
      </c>
      <c r="I349" s="16">
        <v>242.428</v>
      </c>
      <c r="J349" s="17">
        <v>0</v>
      </c>
    </row>
    <row r="352" spans="1:10">
      <c r="C352" s="79" t="s">
        <v>6</v>
      </c>
      <c r="D352" s="80"/>
      <c r="E352" s="80"/>
      <c r="F352" s="81"/>
      <c r="G352" s="79" t="s">
        <v>7</v>
      </c>
      <c r="H352" s="80"/>
      <c r="I352" s="80"/>
      <c r="J352" s="81"/>
    </row>
    <row r="353" spans="1:10">
      <c r="A353" s="1" t="s">
        <v>53</v>
      </c>
      <c r="C353" s="6" t="s">
        <v>2</v>
      </c>
      <c r="D353" s="7" t="s">
        <v>3</v>
      </c>
      <c r="E353" s="7" t="s">
        <v>4</v>
      </c>
      <c r="F353" s="8" t="s">
        <v>5</v>
      </c>
      <c r="G353" s="6" t="s">
        <v>2</v>
      </c>
      <c r="H353" s="7" t="s">
        <v>3</v>
      </c>
      <c r="I353" s="7" t="s">
        <v>4</v>
      </c>
      <c r="J353" s="8" t="s">
        <v>5</v>
      </c>
    </row>
    <row r="354" spans="1:10">
      <c r="A354" t="s">
        <v>1</v>
      </c>
      <c r="B354" s="5">
        <v>0</v>
      </c>
      <c r="C354" s="9">
        <v>434.96899999999999</v>
      </c>
      <c r="D354" s="10">
        <v>54.134599999999999</v>
      </c>
      <c r="E354" s="10">
        <v>57.755800000000001</v>
      </c>
      <c r="F354" s="11">
        <v>638.18299999999999</v>
      </c>
      <c r="G354" s="9">
        <v>72.494900000000001</v>
      </c>
      <c r="H354" s="10">
        <v>54.134599999999999</v>
      </c>
      <c r="I354" s="10">
        <v>0</v>
      </c>
      <c r="J354" s="11">
        <v>147.273</v>
      </c>
    </row>
    <row r="355" spans="1:10">
      <c r="B355" s="3">
        <v>1</v>
      </c>
      <c r="C355" s="12">
        <v>144.82599999999999</v>
      </c>
      <c r="D355" s="13">
        <v>0</v>
      </c>
      <c r="E355" s="13">
        <v>174.63300000000001</v>
      </c>
      <c r="F355" s="14">
        <v>296.37599999999998</v>
      </c>
      <c r="G355" s="12">
        <v>144.82599999999999</v>
      </c>
      <c r="H355" s="13">
        <v>0</v>
      </c>
      <c r="I355" s="13">
        <v>0</v>
      </c>
      <c r="J355" s="14">
        <v>98.792100000000005</v>
      </c>
    </row>
    <row r="356" spans="1:10">
      <c r="B356" s="3">
        <v>2</v>
      </c>
      <c r="C356" s="12">
        <v>0</v>
      </c>
      <c r="D356" s="13">
        <v>0</v>
      </c>
      <c r="E356" s="13">
        <v>234.68700000000001</v>
      </c>
      <c r="F356" s="14">
        <v>149.11500000000001</v>
      </c>
      <c r="G356" s="12">
        <v>0</v>
      </c>
      <c r="H356" s="13">
        <v>0</v>
      </c>
      <c r="I356" s="13">
        <v>117.34399999999999</v>
      </c>
      <c r="J356" s="14">
        <v>0</v>
      </c>
    </row>
    <row r="357" spans="1:10">
      <c r="B357" s="3">
        <v>3</v>
      </c>
      <c r="C357" s="12">
        <v>0</v>
      </c>
      <c r="D357" s="13">
        <v>0</v>
      </c>
      <c r="E357" s="13">
        <v>118.279</v>
      </c>
      <c r="F357" s="14">
        <v>200.072</v>
      </c>
      <c r="G357" s="12">
        <v>0</v>
      </c>
      <c r="H357" s="13">
        <v>0</v>
      </c>
      <c r="I357" s="13">
        <v>0</v>
      </c>
      <c r="J357" s="14">
        <v>0</v>
      </c>
    </row>
    <row r="358" spans="1:10">
      <c r="B358" s="3">
        <v>4</v>
      </c>
      <c r="C358" s="12">
        <v>0</v>
      </c>
      <c r="D358" s="13">
        <v>0</v>
      </c>
      <c r="E358" s="13">
        <v>59.615400000000001</v>
      </c>
      <c r="F358" s="14">
        <v>50.334600000000002</v>
      </c>
      <c r="G358" s="12">
        <v>0</v>
      </c>
      <c r="H358" s="13">
        <v>0</v>
      </c>
      <c r="I358" s="13">
        <v>0</v>
      </c>
      <c r="J358" s="14">
        <v>0</v>
      </c>
    </row>
    <row r="359" spans="1:10">
      <c r="B359" s="3">
        <v>5</v>
      </c>
      <c r="C359" s="12">
        <v>0</v>
      </c>
      <c r="D359" s="13">
        <v>0</v>
      </c>
      <c r="E359" s="13">
        <v>120.197</v>
      </c>
      <c r="F359" s="14">
        <v>50.655500000000004</v>
      </c>
      <c r="G359" s="12">
        <v>0</v>
      </c>
      <c r="H359" s="13">
        <v>0</v>
      </c>
      <c r="I359" s="13">
        <v>0</v>
      </c>
      <c r="J359" s="14">
        <v>0</v>
      </c>
    </row>
    <row r="360" spans="1:10">
      <c r="B360" s="3">
        <v>6</v>
      </c>
      <c r="C360" s="12">
        <v>144.01400000000001</v>
      </c>
      <c r="D360" s="13">
        <v>63.3127</v>
      </c>
      <c r="E360" s="13">
        <v>60.589700000000001</v>
      </c>
      <c r="F360" s="14">
        <v>101.961</v>
      </c>
      <c r="G360" s="12">
        <v>72.007099999999994</v>
      </c>
      <c r="H360" s="13">
        <v>63.3127</v>
      </c>
      <c r="I360" s="13">
        <v>0</v>
      </c>
      <c r="J360" s="14">
        <v>0</v>
      </c>
    </row>
    <row r="361" spans="1:10">
      <c r="B361" s="4">
        <v>7</v>
      </c>
      <c r="C361" s="15">
        <v>71.926299999999998</v>
      </c>
      <c r="D361" s="16">
        <v>325.76900000000001</v>
      </c>
      <c r="E361" s="16">
        <v>488.71199999999999</v>
      </c>
      <c r="F361" s="17">
        <v>102.619</v>
      </c>
      <c r="G361" s="15">
        <v>0</v>
      </c>
      <c r="H361" s="16">
        <v>130.30699999999999</v>
      </c>
      <c r="I361" s="16">
        <v>305.44499999999999</v>
      </c>
      <c r="J361" s="17">
        <v>51.309600000000003</v>
      </c>
    </row>
  </sheetData>
  <mergeCells count="70">
    <mergeCell ref="G61:J61"/>
    <mergeCell ref="C1:F1"/>
    <mergeCell ref="G1:J1"/>
    <mergeCell ref="C13:F13"/>
    <mergeCell ref="G13:J13"/>
    <mergeCell ref="C25:F25"/>
    <mergeCell ref="G25:J25"/>
    <mergeCell ref="AC37:AF37"/>
    <mergeCell ref="N37:Q37"/>
    <mergeCell ref="R37:U37"/>
    <mergeCell ref="N1:Q1"/>
    <mergeCell ref="R1:U1"/>
    <mergeCell ref="N13:Q13"/>
    <mergeCell ref="R13:U13"/>
    <mergeCell ref="N25:Q25"/>
    <mergeCell ref="R25:U25"/>
    <mergeCell ref="Y1:AB1"/>
    <mergeCell ref="AC1:AF1"/>
    <mergeCell ref="Y13:AB13"/>
    <mergeCell ref="AC13:AF13"/>
    <mergeCell ref="Y25:AB25"/>
    <mergeCell ref="AC25:AF25"/>
    <mergeCell ref="C109:F109"/>
    <mergeCell ref="G109:J109"/>
    <mergeCell ref="C304:F304"/>
    <mergeCell ref="G304:J304"/>
    <mergeCell ref="Y37:AB37"/>
    <mergeCell ref="C73:F73"/>
    <mergeCell ref="G73:J73"/>
    <mergeCell ref="C85:F85"/>
    <mergeCell ref="G85:J85"/>
    <mergeCell ref="C97:F97"/>
    <mergeCell ref="G97:J97"/>
    <mergeCell ref="C37:F37"/>
    <mergeCell ref="G37:J37"/>
    <mergeCell ref="C49:F49"/>
    <mergeCell ref="G49:J49"/>
    <mergeCell ref="C61:F61"/>
    <mergeCell ref="C157:F157"/>
    <mergeCell ref="G157:J157"/>
    <mergeCell ref="C169:F169"/>
    <mergeCell ref="G169:J169"/>
    <mergeCell ref="C121:F121"/>
    <mergeCell ref="G121:J121"/>
    <mergeCell ref="C133:F133"/>
    <mergeCell ref="G133:J133"/>
    <mergeCell ref="C145:F145"/>
    <mergeCell ref="G145:J145"/>
    <mergeCell ref="C181:F181"/>
    <mergeCell ref="G181:J181"/>
    <mergeCell ref="C193:F193"/>
    <mergeCell ref="G193:J193"/>
    <mergeCell ref="C205:F205"/>
    <mergeCell ref="G205:J205"/>
    <mergeCell ref="C352:F352"/>
    <mergeCell ref="G352:J352"/>
    <mergeCell ref="C328:F328"/>
    <mergeCell ref="G328:J328"/>
    <mergeCell ref="C217:F217"/>
    <mergeCell ref="G217:J217"/>
    <mergeCell ref="C316:F316"/>
    <mergeCell ref="G316:J316"/>
    <mergeCell ref="C292:F292"/>
    <mergeCell ref="G292:J292"/>
    <mergeCell ref="C340:F340"/>
    <mergeCell ref="G340:J340"/>
    <mergeCell ref="C277:F277"/>
    <mergeCell ref="G277:J277"/>
    <mergeCell ref="C229:F229"/>
    <mergeCell ref="G229:J22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50"/>
  <sheetViews>
    <sheetView tabSelected="1" topLeftCell="P1" workbookViewId="0">
      <selection activeCell="Z10" sqref="Z10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29">
      <c r="C1" s="79" t="s">
        <v>6</v>
      </c>
      <c r="D1" s="80"/>
      <c r="E1" s="80"/>
      <c r="F1" s="81"/>
      <c r="G1" s="79" t="s">
        <v>20</v>
      </c>
      <c r="H1" s="80"/>
      <c r="I1" s="80"/>
      <c r="J1" s="81"/>
      <c r="N1" s="36" t="s">
        <v>6</v>
      </c>
      <c r="O1" s="37"/>
      <c r="P1" s="37"/>
      <c r="Q1" s="38"/>
      <c r="R1" s="36" t="s">
        <v>20</v>
      </c>
      <c r="S1" s="37"/>
      <c r="T1" s="37"/>
      <c r="U1" s="38"/>
      <c r="Y1" s="79" t="s">
        <v>20</v>
      </c>
      <c r="Z1" s="81"/>
      <c r="AB1" t="s">
        <v>90</v>
      </c>
      <c r="AC1" s="78" t="s">
        <v>20</v>
      </c>
    </row>
    <row r="2" spans="1:29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71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39" t="s">
        <v>80</v>
      </c>
      <c r="Y2" s="6" t="s">
        <v>75</v>
      </c>
      <c r="Z2" s="8" t="s">
        <v>76</v>
      </c>
      <c r="AC2" s="6" t="s">
        <v>75</v>
      </c>
    </row>
    <row r="3" spans="1:29">
      <c r="B3" s="5">
        <v>0</v>
      </c>
      <c r="C3" s="9">
        <v>0</v>
      </c>
      <c r="D3" s="10">
        <v>3</v>
      </c>
      <c r="E3" s="10">
        <v>2</v>
      </c>
      <c r="F3" s="11">
        <v>13</v>
      </c>
      <c r="G3" s="9">
        <v>0</v>
      </c>
      <c r="H3" s="10">
        <v>1</v>
      </c>
      <c r="I3" s="10">
        <v>1</v>
      </c>
      <c r="J3" s="11">
        <v>2</v>
      </c>
      <c r="L3" t="s">
        <v>70</v>
      </c>
      <c r="M3" s="5">
        <v>0</v>
      </c>
      <c r="N3" s="9">
        <f>SUM(C3,C39,C75,C111,C147,C183,C219)</f>
        <v>29</v>
      </c>
      <c r="O3" s="10">
        <f t="shared" ref="O3:U10" si="0">SUM(D3,D39,D75,D111,D147,D183,D219)</f>
        <v>27</v>
      </c>
      <c r="P3" s="10">
        <f t="shared" si="0"/>
        <v>39</v>
      </c>
      <c r="Q3" s="11">
        <f t="shared" si="0"/>
        <v>184</v>
      </c>
      <c r="R3" s="9">
        <f t="shared" si="0"/>
        <v>0</v>
      </c>
      <c r="S3" s="10">
        <f t="shared" si="0"/>
        <v>1</v>
      </c>
      <c r="T3" s="10">
        <f t="shared" si="0"/>
        <v>8</v>
      </c>
      <c r="U3" s="11">
        <f t="shared" si="0"/>
        <v>16</v>
      </c>
      <c r="W3" s="40"/>
      <c r="X3" s="47" t="s">
        <v>79</v>
      </c>
      <c r="Y3" s="12">
        <f>R40/N40*100</f>
        <v>6.4327485380116958</v>
      </c>
      <c r="Z3" s="14">
        <f>T40/P40*100</f>
        <v>25.263157894736842</v>
      </c>
      <c r="AB3" s="47" t="s">
        <v>79</v>
      </c>
      <c r="AC3" s="12">
        <f>(U33+U34+U35+U36+U37+U38+T31+T32+T33+T34+T35+T36)/(T40)</f>
        <v>0.77777777777777779</v>
      </c>
    </row>
    <row r="4" spans="1:29">
      <c r="B4" s="3">
        <v>1</v>
      </c>
      <c r="C4" s="12">
        <v>0</v>
      </c>
      <c r="D4" s="13">
        <v>0</v>
      </c>
      <c r="E4" s="13">
        <v>4</v>
      </c>
      <c r="F4" s="14">
        <v>14</v>
      </c>
      <c r="G4" s="12">
        <v>0</v>
      </c>
      <c r="H4" s="13">
        <v>0</v>
      </c>
      <c r="I4" s="13">
        <v>0</v>
      </c>
      <c r="J4" s="14">
        <v>5</v>
      </c>
      <c r="M4" s="3">
        <v>1</v>
      </c>
      <c r="N4" s="12">
        <f t="shared" ref="N4:N10" si="1">SUM(C4,C40,C76,C112,C148,C184,C220)</f>
        <v>4</v>
      </c>
      <c r="O4" s="13">
        <f t="shared" si="0"/>
        <v>12</v>
      </c>
      <c r="P4" s="13">
        <f t="shared" si="0"/>
        <v>56</v>
      </c>
      <c r="Q4" s="14">
        <f t="shared" si="0"/>
        <v>109</v>
      </c>
      <c r="R4" s="12">
        <f t="shared" si="0"/>
        <v>0</v>
      </c>
      <c r="S4" s="13">
        <f t="shared" si="0"/>
        <v>0</v>
      </c>
      <c r="T4" s="13">
        <f t="shared" si="0"/>
        <v>16</v>
      </c>
      <c r="U4" s="14">
        <f t="shared" si="0"/>
        <v>20</v>
      </c>
      <c r="W4" s="40"/>
      <c r="X4" s="48" t="s">
        <v>78</v>
      </c>
      <c r="Y4" s="12">
        <f>R26/N26*100</f>
        <v>11.560693641618498</v>
      </c>
      <c r="Z4" s="14">
        <f>T26/P26*100</f>
        <v>29.859154929577464</v>
      </c>
      <c r="AB4" s="48" t="s">
        <v>78</v>
      </c>
      <c r="AC4" s="12">
        <f>(U19+U20+U21+U22+U23+U24+T17+T18+T19+T20+T21+T22)/(T26)</f>
        <v>0.79245283018867929</v>
      </c>
    </row>
    <row r="5" spans="1:29">
      <c r="B5" s="3">
        <v>2</v>
      </c>
      <c r="C5" s="12">
        <v>0</v>
      </c>
      <c r="D5" s="13">
        <v>0</v>
      </c>
      <c r="E5" s="13">
        <v>2</v>
      </c>
      <c r="F5" s="14">
        <v>3</v>
      </c>
      <c r="G5" s="12">
        <v>0</v>
      </c>
      <c r="H5" s="13">
        <v>0</v>
      </c>
      <c r="I5" s="13">
        <v>0</v>
      </c>
      <c r="J5" s="14">
        <v>2</v>
      </c>
      <c r="M5" s="3">
        <v>2</v>
      </c>
      <c r="N5" s="12">
        <f t="shared" si="1"/>
        <v>1</v>
      </c>
      <c r="O5" s="13">
        <f t="shared" si="0"/>
        <v>4</v>
      </c>
      <c r="P5" s="13">
        <f t="shared" si="0"/>
        <v>46</v>
      </c>
      <c r="Q5" s="14">
        <f t="shared" si="0"/>
        <v>80</v>
      </c>
      <c r="R5" s="12">
        <f t="shared" si="0"/>
        <v>0</v>
      </c>
      <c r="S5" s="13">
        <f t="shared" si="0"/>
        <v>0</v>
      </c>
      <c r="T5" s="13">
        <f t="shared" si="0"/>
        <v>14</v>
      </c>
      <c r="U5" s="14">
        <f t="shared" si="0"/>
        <v>31</v>
      </c>
      <c r="W5" s="40"/>
      <c r="X5" s="48" t="s">
        <v>77</v>
      </c>
      <c r="Y5" s="9">
        <f>R12/N12*100</f>
        <v>4.8245614035087714</v>
      </c>
      <c r="Z5" s="11">
        <f>T12/P12*100</f>
        <v>26.090750436300176</v>
      </c>
      <c r="AB5" s="48" t="s">
        <v>77</v>
      </c>
      <c r="AC5" s="9">
        <f>(U5+U6+U7+U8+U9+U10+T3+T4+T5+T6+T7+T8)/(T12)</f>
        <v>0.83946488294314381</v>
      </c>
    </row>
    <row r="6" spans="1:29">
      <c r="B6" s="3">
        <v>3</v>
      </c>
      <c r="C6" s="12">
        <v>0</v>
      </c>
      <c r="D6" s="13">
        <v>0</v>
      </c>
      <c r="E6" s="13">
        <v>4</v>
      </c>
      <c r="F6" s="14">
        <v>7</v>
      </c>
      <c r="G6" s="12">
        <v>0</v>
      </c>
      <c r="H6" s="13">
        <v>0</v>
      </c>
      <c r="I6" s="13">
        <v>2</v>
      </c>
      <c r="J6" s="14">
        <v>2</v>
      </c>
      <c r="M6" s="3">
        <v>3</v>
      </c>
      <c r="N6" s="12">
        <f t="shared" si="1"/>
        <v>6</v>
      </c>
      <c r="O6" s="13">
        <f t="shared" si="0"/>
        <v>4</v>
      </c>
      <c r="P6" s="13">
        <f t="shared" si="0"/>
        <v>44</v>
      </c>
      <c r="Q6" s="14">
        <f t="shared" si="0"/>
        <v>84</v>
      </c>
      <c r="R6" s="12">
        <f t="shared" si="0"/>
        <v>0</v>
      </c>
      <c r="S6" s="13">
        <f t="shared" si="0"/>
        <v>0</v>
      </c>
      <c r="T6" s="13">
        <f t="shared" si="0"/>
        <v>15</v>
      </c>
      <c r="U6" s="14">
        <f t="shared" si="0"/>
        <v>23</v>
      </c>
      <c r="W6" s="40"/>
      <c r="X6" s="6" t="s">
        <v>74</v>
      </c>
      <c r="Y6" s="15">
        <f>AVERAGE(Y3,Y4,Y5)</f>
        <v>7.6060011943796546</v>
      </c>
      <c r="Z6" s="15">
        <f>AVERAGE(Z3,Z4,Z5)</f>
        <v>27.071021086871497</v>
      </c>
      <c r="AB6" s="6" t="s">
        <v>74</v>
      </c>
      <c r="AC6" s="15">
        <f>AVERAGE(AC3,AC4,AC5)</f>
        <v>0.80323183030320033</v>
      </c>
    </row>
    <row r="7" spans="1:29">
      <c r="B7" s="3">
        <v>4</v>
      </c>
      <c r="C7" s="12">
        <v>0</v>
      </c>
      <c r="D7" s="13">
        <v>0</v>
      </c>
      <c r="E7" s="13">
        <v>1</v>
      </c>
      <c r="F7" s="14">
        <v>5</v>
      </c>
      <c r="G7" s="12">
        <v>0</v>
      </c>
      <c r="H7" s="13">
        <v>0</v>
      </c>
      <c r="I7" s="13">
        <v>0</v>
      </c>
      <c r="J7" s="14">
        <v>2</v>
      </c>
      <c r="M7" s="3">
        <v>4</v>
      </c>
      <c r="N7" s="12">
        <f t="shared" si="1"/>
        <v>0</v>
      </c>
      <c r="O7" s="13">
        <f t="shared" si="0"/>
        <v>2</v>
      </c>
      <c r="P7" s="13">
        <f t="shared" si="0"/>
        <v>51</v>
      </c>
      <c r="Q7" s="14">
        <f t="shared" si="0"/>
        <v>73</v>
      </c>
      <c r="R7" s="12">
        <f t="shared" si="0"/>
        <v>0</v>
      </c>
      <c r="S7" s="13">
        <f t="shared" si="0"/>
        <v>0</v>
      </c>
      <c r="T7" s="13">
        <f t="shared" si="0"/>
        <v>16</v>
      </c>
      <c r="U7" s="14">
        <f t="shared" si="0"/>
        <v>26</v>
      </c>
      <c r="W7" s="13"/>
      <c r="X7" s="18"/>
      <c r="Y7" s="13"/>
      <c r="Z7" s="13"/>
      <c r="AA7" s="18"/>
    </row>
    <row r="8" spans="1:29">
      <c r="B8" s="3">
        <v>5</v>
      </c>
      <c r="C8" s="12">
        <v>0</v>
      </c>
      <c r="D8" s="13">
        <v>0</v>
      </c>
      <c r="E8" s="13">
        <v>3</v>
      </c>
      <c r="F8" s="14">
        <v>5</v>
      </c>
      <c r="G8" s="12">
        <v>0</v>
      </c>
      <c r="H8" s="13">
        <v>0</v>
      </c>
      <c r="I8" s="13">
        <v>0</v>
      </c>
      <c r="J8" s="14">
        <v>2</v>
      </c>
      <c r="M8" s="3">
        <v>5</v>
      </c>
      <c r="N8" s="12">
        <f t="shared" si="1"/>
        <v>3</v>
      </c>
      <c r="O8" s="13">
        <f t="shared" si="0"/>
        <v>13</v>
      </c>
      <c r="P8" s="13">
        <f t="shared" si="0"/>
        <v>29</v>
      </c>
      <c r="Q8" s="14">
        <f t="shared" si="0"/>
        <v>71</v>
      </c>
      <c r="R8" s="12">
        <f t="shared" si="0"/>
        <v>0</v>
      </c>
      <c r="S8" s="13">
        <f t="shared" si="0"/>
        <v>0</v>
      </c>
      <c r="T8" s="13">
        <f t="shared" si="0"/>
        <v>6</v>
      </c>
      <c r="U8" s="14">
        <f t="shared" si="0"/>
        <v>34</v>
      </c>
      <c r="W8" s="13"/>
      <c r="X8" s="18"/>
      <c r="Y8" s="13"/>
      <c r="Z8" s="13"/>
      <c r="AA8" s="18"/>
    </row>
    <row r="9" spans="1:29">
      <c r="B9" s="3">
        <v>6</v>
      </c>
      <c r="C9" s="12">
        <v>1</v>
      </c>
      <c r="D9" s="13">
        <v>2</v>
      </c>
      <c r="E9" s="13">
        <v>5</v>
      </c>
      <c r="F9" s="14">
        <v>4</v>
      </c>
      <c r="G9" s="12">
        <v>1</v>
      </c>
      <c r="H9" s="13">
        <v>1</v>
      </c>
      <c r="I9" s="13">
        <v>2</v>
      </c>
      <c r="J9" s="14">
        <v>2</v>
      </c>
      <c r="M9" s="3">
        <v>6</v>
      </c>
      <c r="N9" s="12">
        <f t="shared" si="1"/>
        <v>2</v>
      </c>
      <c r="O9" s="13">
        <f t="shared" si="0"/>
        <v>40</v>
      </c>
      <c r="P9" s="13">
        <f t="shared" si="0"/>
        <v>65</v>
      </c>
      <c r="Q9" s="14">
        <f t="shared" si="0"/>
        <v>71</v>
      </c>
      <c r="R9" s="12">
        <f t="shared" si="0"/>
        <v>1</v>
      </c>
      <c r="S9" s="13">
        <f t="shared" si="0"/>
        <v>3</v>
      </c>
      <c r="T9" s="13">
        <f t="shared" si="0"/>
        <v>6</v>
      </c>
      <c r="U9" s="14">
        <f t="shared" si="0"/>
        <v>27</v>
      </c>
      <c r="W9" s="13"/>
      <c r="X9" s="18"/>
      <c r="Y9" s="13"/>
      <c r="Z9" s="13"/>
      <c r="AA9" s="18"/>
    </row>
    <row r="10" spans="1:29">
      <c r="B10" s="4">
        <v>7</v>
      </c>
      <c r="C10" s="15">
        <v>1</v>
      </c>
      <c r="D10" s="16">
        <v>2</v>
      </c>
      <c r="E10" s="16">
        <v>4</v>
      </c>
      <c r="F10" s="17">
        <v>5</v>
      </c>
      <c r="G10" s="15">
        <v>0</v>
      </c>
      <c r="H10" s="16">
        <v>1</v>
      </c>
      <c r="I10" s="16">
        <v>1</v>
      </c>
      <c r="J10" s="17">
        <v>2</v>
      </c>
      <c r="M10" s="4">
        <v>7</v>
      </c>
      <c r="N10" s="12">
        <f t="shared" si="1"/>
        <v>4</v>
      </c>
      <c r="O10" s="13">
        <f t="shared" si="0"/>
        <v>77</v>
      </c>
      <c r="P10" s="13">
        <f t="shared" si="0"/>
        <v>82</v>
      </c>
      <c r="Q10" s="14">
        <f t="shared" si="0"/>
        <v>62</v>
      </c>
      <c r="R10" s="12">
        <f t="shared" si="0"/>
        <v>0</v>
      </c>
      <c r="S10" s="13">
        <f t="shared" si="0"/>
        <v>6</v>
      </c>
      <c r="T10" s="13">
        <f t="shared" si="0"/>
        <v>6</v>
      </c>
      <c r="U10" s="14">
        <f t="shared" si="0"/>
        <v>35</v>
      </c>
      <c r="W10" s="13"/>
      <c r="X10" s="18"/>
      <c r="Y10" s="13"/>
      <c r="Z10" s="13"/>
      <c r="AA10" s="18"/>
    </row>
    <row r="11" spans="1:29">
      <c r="M11" s="46"/>
      <c r="N11" s="43">
        <f>SUM(N3:N10)</f>
        <v>49</v>
      </c>
      <c r="O11" s="44">
        <f t="shared" ref="O11:U11" si="2">SUM(O3:O10)</f>
        <v>179</v>
      </c>
      <c r="P11" s="44">
        <f t="shared" si="2"/>
        <v>412</v>
      </c>
      <c r="Q11" s="44">
        <f t="shared" si="2"/>
        <v>734</v>
      </c>
      <c r="R11" s="43">
        <f t="shared" si="2"/>
        <v>1</v>
      </c>
      <c r="S11" s="44">
        <f t="shared" si="2"/>
        <v>10</v>
      </c>
      <c r="T11" s="44">
        <f t="shared" si="2"/>
        <v>87</v>
      </c>
      <c r="U11" s="45">
        <f t="shared" si="2"/>
        <v>212</v>
      </c>
      <c r="W11" s="13"/>
      <c r="X11" s="18"/>
      <c r="Y11" s="18"/>
      <c r="Z11" s="18"/>
      <c r="AA11" s="18"/>
    </row>
    <row r="12" spans="1:29">
      <c r="N12" s="41">
        <f>N11+O11</f>
        <v>228</v>
      </c>
      <c r="P12" s="42">
        <f>P11+Q11</f>
        <v>1146</v>
      </c>
      <c r="R12" s="41">
        <f>R11+S11</f>
        <v>11</v>
      </c>
      <c r="T12" s="42">
        <f>T11+U11</f>
        <v>299</v>
      </c>
      <c r="W12" s="13"/>
      <c r="X12" s="18"/>
      <c r="Y12" s="18"/>
      <c r="Z12" s="18"/>
      <c r="AA12" s="18"/>
    </row>
    <row r="13" spans="1:29">
      <c r="C13" s="79" t="s">
        <v>6</v>
      </c>
      <c r="D13" s="80"/>
      <c r="E13" s="80"/>
      <c r="F13" s="81"/>
      <c r="G13" s="79" t="s">
        <v>20</v>
      </c>
      <c r="H13" s="80"/>
      <c r="I13" s="80"/>
      <c r="J13" s="81"/>
      <c r="W13" s="49"/>
      <c r="X13" s="18"/>
      <c r="Y13" s="82"/>
      <c r="Z13" s="82"/>
      <c r="AA13" s="18"/>
    </row>
    <row r="14" spans="1:29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W14" s="49"/>
      <c r="X14" s="18"/>
      <c r="Y14" s="2"/>
      <c r="Z14" s="2"/>
      <c r="AA14" s="18"/>
    </row>
    <row r="15" spans="1:29">
      <c r="B15" s="5">
        <v>0</v>
      </c>
      <c r="C15" s="9">
        <v>8</v>
      </c>
      <c r="D15" s="10">
        <v>1</v>
      </c>
      <c r="E15" s="10">
        <v>7</v>
      </c>
      <c r="F15" s="11">
        <v>13</v>
      </c>
      <c r="G15" s="9">
        <v>1</v>
      </c>
      <c r="H15" s="10">
        <v>0</v>
      </c>
      <c r="I15" s="10">
        <v>3</v>
      </c>
      <c r="J15" s="11">
        <v>2</v>
      </c>
      <c r="N15" s="36" t="s">
        <v>6</v>
      </c>
      <c r="O15" s="37"/>
      <c r="P15" s="37"/>
      <c r="Q15" s="38"/>
      <c r="R15" s="36" t="s">
        <v>20</v>
      </c>
      <c r="S15" s="37"/>
      <c r="T15" s="37"/>
      <c r="U15" s="38"/>
      <c r="W15" s="13"/>
      <c r="X15" s="18"/>
      <c r="Y15" s="13"/>
      <c r="Z15" s="13"/>
      <c r="AA15" s="18"/>
    </row>
    <row r="16" spans="1:29">
      <c r="B16" s="3">
        <v>1</v>
      </c>
      <c r="C16" s="12">
        <v>1</v>
      </c>
      <c r="D16" s="13">
        <v>0</v>
      </c>
      <c r="E16" s="13">
        <v>4</v>
      </c>
      <c r="F16" s="14">
        <v>4</v>
      </c>
      <c r="G16" s="12">
        <v>0</v>
      </c>
      <c r="H16" s="13">
        <v>0</v>
      </c>
      <c r="I16" s="13">
        <v>1</v>
      </c>
      <c r="J16" s="14">
        <v>1</v>
      </c>
      <c r="L16" s="1" t="s">
        <v>72</v>
      </c>
      <c r="N16" s="6" t="s">
        <v>2</v>
      </c>
      <c r="O16" s="7" t="s">
        <v>3</v>
      </c>
      <c r="P16" s="7" t="s">
        <v>4</v>
      </c>
      <c r="Q16" s="8" t="s">
        <v>5</v>
      </c>
      <c r="R16" s="6" t="s">
        <v>2</v>
      </c>
      <c r="S16" s="7" t="s">
        <v>3</v>
      </c>
      <c r="T16" s="7" t="s">
        <v>4</v>
      </c>
      <c r="U16" s="8" t="s">
        <v>5</v>
      </c>
      <c r="W16" s="13"/>
      <c r="X16" s="18"/>
      <c r="Y16" s="13"/>
      <c r="Z16" s="13"/>
      <c r="AA16" s="18"/>
    </row>
    <row r="17" spans="1:27">
      <c r="B17" s="3">
        <v>2</v>
      </c>
      <c r="C17" s="12">
        <v>0</v>
      </c>
      <c r="D17" s="13">
        <v>1</v>
      </c>
      <c r="E17" s="13">
        <v>0</v>
      </c>
      <c r="F17" s="14">
        <v>3</v>
      </c>
      <c r="G17" s="12">
        <v>0</v>
      </c>
      <c r="H17" s="13">
        <v>0</v>
      </c>
      <c r="I17" s="13">
        <v>0</v>
      </c>
      <c r="J17" s="14">
        <v>2</v>
      </c>
      <c r="L17" t="s">
        <v>70</v>
      </c>
      <c r="M17" s="5">
        <v>0</v>
      </c>
      <c r="N17" s="9">
        <f>SUM(C15,C51,C87,C123,C159,C195,C231)</f>
        <v>41</v>
      </c>
      <c r="O17" s="10">
        <f t="shared" ref="O17:U24" si="3">SUM(D15,D51,D87,D123,D159,D195,D231)</f>
        <v>9</v>
      </c>
      <c r="P17" s="10">
        <f t="shared" si="3"/>
        <v>18</v>
      </c>
      <c r="Q17" s="11">
        <f t="shared" si="3"/>
        <v>64</v>
      </c>
      <c r="R17" s="9">
        <f t="shared" si="3"/>
        <v>4</v>
      </c>
      <c r="S17" s="10">
        <f t="shared" si="3"/>
        <v>0</v>
      </c>
      <c r="T17" s="10">
        <f t="shared" si="3"/>
        <v>6</v>
      </c>
      <c r="U17" s="11">
        <f t="shared" si="3"/>
        <v>8</v>
      </c>
      <c r="W17" s="13"/>
      <c r="X17" s="18"/>
      <c r="Y17" s="13"/>
      <c r="Z17" s="13"/>
      <c r="AA17" s="18"/>
    </row>
    <row r="18" spans="1:27">
      <c r="B18" s="3">
        <v>3</v>
      </c>
      <c r="C18" s="12">
        <v>0</v>
      </c>
      <c r="D18" s="13">
        <v>0</v>
      </c>
      <c r="E18" s="13">
        <v>2</v>
      </c>
      <c r="F18" s="14">
        <v>1</v>
      </c>
      <c r="G18" s="12">
        <v>0</v>
      </c>
      <c r="H18" s="13">
        <v>0</v>
      </c>
      <c r="I18" s="13">
        <v>2</v>
      </c>
      <c r="J18" s="14">
        <v>1</v>
      </c>
      <c r="M18" s="3">
        <v>1</v>
      </c>
      <c r="N18" s="12">
        <f t="shared" ref="N18:N24" si="4">SUM(C16,C52,C88,C124,C160,C196,C232)</f>
        <v>7</v>
      </c>
      <c r="O18" s="13">
        <f t="shared" si="3"/>
        <v>1</v>
      </c>
      <c r="P18" s="13">
        <f t="shared" si="3"/>
        <v>16</v>
      </c>
      <c r="Q18" s="14">
        <f t="shared" si="3"/>
        <v>35</v>
      </c>
      <c r="R18" s="12">
        <f t="shared" si="3"/>
        <v>1</v>
      </c>
      <c r="S18" s="13">
        <f t="shared" si="3"/>
        <v>0</v>
      </c>
      <c r="T18" s="13">
        <f t="shared" si="3"/>
        <v>6</v>
      </c>
      <c r="U18" s="14">
        <f t="shared" si="3"/>
        <v>10</v>
      </c>
      <c r="W18" s="13"/>
      <c r="X18" s="18"/>
      <c r="Y18" s="13"/>
      <c r="Z18" s="13"/>
      <c r="AA18" s="18"/>
    </row>
    <row r="19" spans="1:27">
      <c r="B19" s="3">
        <v>4</v>
      </c>
      <c r="C19" s="12">
        <v>0</v>
      </c>
      <c r="D19" s="13">
        <v>1</v>
      </c>
      <c r="E19" s="13">
        <v>2</v>
      </c>
      <c r="F19" s="14">
        <v>5</v>
      </c>
      <c r="G19" s="12">
        <v>0</v>
      </c>
      <c r="H19" s="13">
        <v>0</v>
      </c>
      <c r="I19" s="13">
        <v>1</v>
      </c>
      <c r="J19" s="14">
        <v>4</v>
      </c>
      <c r="M19" s="3">
        <v>2</v>
      </c>
      <c r="N19" s="12">
        <f t="shared" si="4"/>
        <v>3</v>
      </c>
      <c r="O19" s="13">
        <f t="shared" si="3"/>
        <v>3</v>
      </c>
      <c r="P19" s="13">
        <f t="shared" si="3"/>
        <v>7</v>
      </c>
      <c r="Q19" s="14">
        <f t="shared" si="3"/>
        <v>25</v>
      </c>
      <c r="R19" s="12">
        <f t="shared" si="3"/>
        <v>0</v>
      </c>
      <c r="S19" s="13">
        <f t="shared" si="3"/>
        <v>0</v>
      </c>
      <c r="T19" s="13">
        <f t="shared" si="3"/>
        <v>2</v>
      </c>
      <c r="U19" s="14">
        <f t="shared" si="3"/>
        <v>8</v>
      </c>
      <c r="W19" s="13"/>
      <c r="X19" s="18"/>
      <c r="Y19" s="13"/>
      <c r="Z19" s="13"/>
      <c r="AA19" s="18"/>
    </row>
    <row r="20" spans="1:27">
      <c r="B20" s="3">
        <v>5</v>
      </c>
      <c r="C20" s="12">
        <v>0</v>
      </c>
      <c r="D20" s="13">
        <v>1</v>
      </c>
      <c r="E20" s="13">
        <v>3</v>
      </c>
      <c r="F20" s="14">
        <v>4</v>
      </c>
      <c r="G20" s="12">
        <v>0</v>
      </c>
      <c r="H20" s="13">
        <v>0</v>
      </c>
      <c r="I20" s="13">
        <v>1</v>
      </c>
      <c r="J20" s="14">
        <v>1</v>
      </c>
      <c r="M20" s="3">
        <v>3</v>
      </c>
      <c r="N20" s="12">
        <f t="shared" si="4"/>
        <v>1</v>
      </c>
      <c r="O20" s="13">
        <f t="shared" si="3"/>
        <v>0</v>
      </c>
      <c r="P20" s="13">
        <f t="shared" si="3"/>
        <v>19</v>
      </c>
      <c r="Q20" s="14">
        <f t="shared" si="3"/>
        <v>17</v>
      </c>
      <c r="R20" s="12">
        <f t="shared" si="3"/>
        <v>1</v>
      </c>
      <c r="S20" s="13">
        <f t="shared" si="3"/>
        <v>0</v>
      </c>
      <c r="T20" s="13">
        <f t="shared" si="3"/>
        <v>6</v>
      </c>
      <c r="U20" s="14">
        <f t="shared" si="3"/>
        <v>9</v>
      </c>
      <c r="W20" s="13"/>
      <c r="X20" s="18"/>
      <c r="Y20" s="13"/>
      <c r="Z20" s="13"/>
      <c r="AA20" s="18"/>
    </row>
    <row r="21" spans="1:27">
      <c r="B21" s="3">
        <v>6</v>
      </c>
      <c r="C21" s="12">
        <v>0</v>
      </c>
      <c r="D21" s="13">
        <v>1</v>
      </c>
      <c r="E21" s="13">
        <v>3</v>
      </c>
      <c r="F21" s="14">
        <v>4</v>
      </c>
      <c r="G21" s="12">
        <v>0</v>
      </c>
      <c r="H21" s="13">
        <v>1</v>
      </c>
      <c r="I21" s="13">
        <v>1</v>
      </c>
      <c r="J21" s="14">
        <v>1</v>
      </c>
      <c r="M21" s="3">
        <v>4</v>
      </c>
      <c r="N21" s="12">
        <f t="shared" si="4"/>
        <v>0</v>
      </c>
      <c r="O21" s="13">
        <f t="shared" si="3"/>
        <v>2</v>
      </c>
      <c r="P21" s="13">
        <f t="shared" si="3"/>
        <v>10</v>
      </c>
      <c r="Q21" s="14">
        <f t="shared" si="3"/>
        <v>25</v>
      </c>
      <c r="R21" s="12">
        <f t="shared" si="3"/>
        <v>0</v>
      </c>
      <c r="S21" s="13">
        <f t="shared" si="3"/>
        <v>1</v>
      </c>
      <c r="T21" s="13">
        <f t="shared" si="3"/>
        <v>1</v>
      </c>
      <c r="U21" s="14">
        <f t="shared" si="3"/>
        <v>14</v>
      </c>
      <c r="W21" s="13"/>
      <c r="X21" s="18"/>
      <c r="Y21" s="13"/>
      <c r="Z21" s="13"/>
      <c r="AA21" s="18"/>
    </row>
    <row r="22" spans="1:27">
      <c r="B22" s="4">
        <v>7</v>
      </c>
      <c r="C22" s="15">
        <v>0</v>
      </c>
      <c r="D22" s="16">
        <v>10</v>
      </c>
      <c r="E22" s="16">
        <v>8</v>
      </c>
      <c r="F22" s="17">
        <v>2</v>
      </c>
      <c r="G22" s="15">
        <v>0</v>
      </c>
      <c r="H22" s="16">
        <v>3</v>
      </c>
      <c r="I22" s="16">
        <v>2</v>
      </c>
      <c r="J22" s="17">
        <v>0</v>
      </c>
      <c r="M22" s="3">
        <v>5</v>
      </c>
      <c r="N22" s="12">
        <f t="shared" si="4"/>
        <v>0</v>
      </c>
      <c r="O22" s="13">
        <f t="shared" si="3"/>
        <v>3</v>
      </c>
      <c r="P22" s="13">
        <f t="shared" si="3"/>
        <v>13</v>
      </c>
      <c r="Q22" s="14">
        <f t="shared" si="3"/>
        <v>20</v>
      </c>
      <c r="R22" s="12">
        <f t="shared" si="3"/>
        <v>0</v>
      </c>
      <c r="S22" s="13">
        <f t="shared" si="3"/>
        <v>0</v>
      </c>
      <c r="T22" s="13">
        <f t="shared" si="3"/>
        <v>3</v>
      </c>
      <c r="U22" s="14">
        <f t="shared" si="3"/>
        <v>6</v>
      </c>
      <c r="W22" s="13"/>
      <c r="X22" s="18"/>
      <c r="Y22" s="13"/>
      <c r="Z22" s="13"/>
      <c r="AA22" s="18"/>
    </row>
    <row r="23" spans="1:27">
      <c r="M23" s="3">
        <v>6</v>
      </c>
      <c r="N23" s="12">
        <f t="shared" si="4"/>
        <v>2</v>
      </c>
      <c r="O23" s="13">
        <f t="shared" si="3"/>
        <v>29</v>
      </c>
      <c r="P23" s="13">
        <f t="shared" si="3"/>
        <v>18</v>
      </c>
      <c r="Q23" s="14">
        <f t="shared" si="3"/>
        <v>17</v>
      </c>
      <c r="R23" s="12">
        <f t="shared" si="3"/>
        <v>0</v>
      </c>
      <c r="S23" s="13">
        <f t="shared" si="3"/>
        <v>7</v>
      </c>
      <c r="T23" s="13">
        <f t="shared" si="3"/>
        <v>2</v>
      </c>
      <c r="U23" s="14">
        <f t="shared" si="3"/>
        <v>9</v>
      </c>
      <c r="W23" s="13"/>
      <c r="X23" s="18"/>
      <c r="Y23" s="18"/>
      <c r="Z23" s="18"/>
      <c r="AA23" s="18"/>
    </row>
    <row r="24" spans="1:27">
      <c r="M24" s="4">
        <v>7</v>
      </c>
      <c r="N24" s="12">
        <f t="shared" si="4"/>
        <v>1</v>
      </c>
      <c r="O24" s="13">
        <f t="shared" si="3"/>
        <v>71</v>
      </c>
      <c r="P24" s="13">
        <f t="shared" si="3"/>
        <v>22</v>
      </c>
      <c r="Q24" s="14">
        <f t="shared" si="3"/>
        <v>29</v>
      </c>
      <c r="R24" s="12">
        <f t="shared" si="3"/>
        <v>0</v>
      </c>
      <c r="S24" s="13">
        <f t="shared" si="3"/>
        <v>6</v>
      </c>
      <c r="T24" s="13">
        <f t="shared" si="3"/>
        <v>2</v>
      </c>
      <c r="U24" s="14">
        <f t="shared" si="3"/>
        <v>14</v>
      </c>
      <c r="W24" s="13"/>
      <c r="X24" s="18"/>
      <c r="Y24" s="18"/>
      <c r="Z24" s="18"/>
      <c r="AA24" s="18"/>
    </row>
    <row r="25" spans="1:27">
      <c r="C25" s="79" t="s">
        <v>6</v>
      </c>
      <c r="D25" s="80"/>
      <c r="E25" s="80"/>
      <c r="F25" s="81"/>
      <c r="G25" s="79" t="s">
        <v>20</v>
      </c>
      <c r="H25" s="80"/>
      <c r="I25" s="80"/>
      <c r="J25" s="81"/>
      <c r="M25" s="46"/>
      <c r="N25" s="43">
        <f>SUM(N17:N24)</f>
        <v>55</v>
      </c>
      <c r="O25" s="44">
        <f t="shared" ref="O25:U25" si="5">SUM(O17:O24)</f>
        <v>118</v>
      </c>
      <c r="P25" s="44">
        <f t="shared" si="5"/>
        <v>123</v>
      </c>
      <c r="Q25" s="44">
        <f t="shared" si="5"/>
        <v>232</v>
      </c>
      <c r="R25" s="43">
        <f t="shared" si="5"/>
        <v>6</v>
      </c>
      <c r="S25" s="44">
        <f t="shared" si="5"/>
        <v>14</v>
      </c>
      <c r="T25" s="44">
        <f t="shared" si="5"/>
        <v>28</v>
      </c>
      <c r="U25" s="45">
        <f t="shared" si="5"/>
        <v>78</v>
      </c>
      <c r="W25" s="49"/>
      <c r="X25" s="18"/>
      <c r="Y25" s="82"/>
      <c r="Z25" s="82"/>
      <c r="AA25" s="18"/>
    </row>
    <row r="26" spans="1:27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N26" s="41">
        <f>N25+O25</f>
        <v>173</v>
      </c>
      <c r="P26" s="42">
        <f>P25+Q25</f>
        <v>355</v>
      </c>
      <c r="R26" s="41">
        <f>R25+S25</f>
        <v>20</v>
      </c>
      <c r="T26" s="42">
        <f>T25+U25</f>
        <v>106</v>
      </c>
      <c r="W26" s="49"/>
      <c r="X26" s="18"/>
      <c r="Y26" s="2"/>
      <c r="Z26" s="2"/>
      <c r="AA26" s="18"/>
    </row>
    <row r="27" spans="1:27">
      <c r="B27" s="5">
        <v>0</v>
      </c>
      <c r="C27" s="9">
        <v>7</v>
      </c>
      <c r="D27" s="10">
        <v>2</v>
      </c>
      <c r="E27" s="10">
        <v>3</v>
      </c>
      <c r="F27" s="11">
        <v>4</v>
      </c>
      <c r="G27" s="9">
        <v>0</v>
      </c>
      <c r="H27" s="10">
        <v>0</v>
      </c>
      <c r="I27" s="10">
        <v>0</v>
      </c>
      <c r="J27" s="11">
        <v>0</v>
      </c>
      <c r="W27" s="13"/>
      <c r="X27" s="18"/>
      <c r="Y27" s="13"/>
      <c r="Z27" s="13"/>
      <c r="AA27" s="18"/>
    </row>
    <row r="28" spans="1:27">
      <c r="B28" s="3">
        <v>1</v>
      </c>
      <c r="C28" s="12">
        <v>2</v>
      </c>
      <c r="D28" s="13">
        <v>1</v>
      </c>
      <c r="E28" s="13">
        <v>2</v>
      </c>
      <c r="F28" s="14">
        <v>5</v>
      </c>
      <c r="G28" s="12">
        <v>1</v>
      </c>
      <c r="H28" s="13">
        <v>0</v>
      </c>
      <c r="I28" s="13">
        <v>0</v>
      </c>
      <c r="J28" s="14">
        <v>1</v>
      </c>
      <c r="L28" s="1" t="s">
        <v>73</v>
      </c>
      <c r="W28" s="13"/>
      <c r="X28" s="18"/>
      <c r="Y28" s="13"/>
      <c r="Z28" s="13"/>
      <c r="AA28" s="18"/>
    </row>
    <row r="29" spans="1:27">
      <c r="B29" s="3">
        <v>2</v>
      </c>
      <c r="C29" s="12">
        <v>1</v>
      </c>
      <c r="D29" s="13">
        <v>0</v>
      </c>
      <c r="E29" s="13">
        <v>1</v>
      </c>
      <c r="F29" s="14">
        <v>4</v>
      </c>
      <c r="G29" s="12">
        <v>0</v>
      </c>
      <c r="H29" s="13">
        <v>0</v>
      </c>
      <c r="I29" s="13">
        <v>1</v>
      </c>
      <c r="J29" s="14">
        <v>1</v>
      </c>
      <c r="L29" t="s">
        <v>70</v>
      </c>
      <c r="N29" s="36" t="s">
        <v>6</v>
      </c>
      <c r="O29" s="37"/>
      <c r="P29" s="37"/>
      <c r="Q29" s="38"/>
      <c r="R29" s="36" t="s">
        <v>20</v>
      </c>
      <c r="S29" s="37"/>
      <c r="T29" s="37"/>
      <c r="U29" s="38"/>
      <c r="W29" s="13"/>
      <c r="X29" s="18"/>
      <c r="Y29" s="13"/>
      <c r="Z29" s="13"/>
      <c r="AA29" s="18"/>
    </row>
    <row r="30" spans="1:27">
      <c r="B30" s="3">
        <v>3</v>
      </c>
      <c r="C30" s="12">
        <v>0</v>
      </c>
      <c r="D30" s="13">
        <v>2</v>
      </c>
      <c r="E30" s="13">
        <v>2</v>
      </c>
      <c r="F30" s="14">
        <v>2</v>
      </c>
      <c r="G30" s="12">
        <v>0</v>
      </c>
      <c r="H30" s="13">
        <v>1</v>
      </c>
      <c r="I30" s="13">
        <v>1</v>
      </c>
      <c r="J30" s="14">
        <v>1</v>
      </c>
      <c r="N30" s="6" t="s">
        <v>2</v>
      </c>
      <c r="O30" s="7" t="s">
        <v>3</v>
      </c>
      <c r="P30" s="7" t="s">
        <v>4</v>
      </c>
      <c r="Q30" s="8" t="s">
        <v>5</v>
      </c>
      <c r="R30" s="6" t="s">
        <v>2</v>
      </c>
      <c r="S30" s="7" t="s">
        <v>3</v>
      </c>
      <c r="T30" s="7" t="s">
        <v>4</v>
      </c>
      <c r="U30" s="8" t="s">
        <v>5</v>
      </c>
      <c r="W30" s="13"/>
      <c r="X30" s="18"/>
      <c r="Y30" s="13"/>
      <c r="Z30" s="13"/>
      <c r="AA30" s="18"/>
    </row>
    <row r="31" spans="1:27">
      <c r="B31" s="3">
        <v>4</v>
      </c>
      <c r="C31" s="12">
        <v>0</v>
      </c>
      <c r="D31" s="13">
        <v>0</v>
      </c>
      <c r="E31" s="13">
        <v>2</v>
      </c>
      <c r="F31" s="14">
        <v>0</v>
      </c>
      <c r="G31" s="12">
        <v>0</v>
      </c>
      <c r="H31" s="13">
        <v>0</v>
      </c>
      <c r="I31" s="13">
        <v>0</v>
      </c>
      <c r="J31" s="14">
        <v>0</v>
      </c>
      <c r="M31" s="5">
        <v>0</v>
      </c>
      <c r="N31" s="9">
        <f>SUM(C27,C63,C99,C135,C171,C207,C243)</f>
        <v>29</v>
      </c>
      <c r="O31" s="10">
        <f t="shared" ref="O31:U38" si="6">SUM(D27,D63,D99,D135,D171,D207,D243)</f>
        <v>5</v>
      </c>
      <c r="P31" s="10">
        <f t="shared" si="6"/>
        <v>10</v>
      </c>
      <c r="Q31" s="11">
        <f t="shared" si="6"/>
        <v>45</v>
      </c>
      <c r="R31" s="9">
        <f t="shared" si="6"/>
        <v>1</v>
      </c>
      <c r="S31" s="10">
        <f t="shared" si="6"/>
        <v>0</v>
      </c>
      <c r="T31" s="10">
        <f t="shared" si="6"/>
        <v>2</v>
      </c>
      <c r="U31" s="11">
        <f t="shared" si="6"/>
        <v>3</v>
      </c>
      <c r="W31" s="13"/>
      <c r="X31" s="18"/>
      <c r="Y31" s="13"/>
      <c r="Z31" s="13"/>
      <c r="AA31" s="18"/>
    </row>
    <row r="32" spans="1:27">
      <c r="B32" s="3">
        <v>5</v>
      </c>
      <c r="C32" s="12">
        <v>1</v>
      </c>
      <c r="D32" s="13">
        <v>2</v>
      </c>
      <c r="E32" s="13">
        <v>2</v>
      </c>
      <c r="F32" s="14">
        <v>2</v>
      </c>
      <c r="G32" s="12">
        <v>0</v>
      </c>
      <c r="H32" s="13">
        <v>1</v>
      </c>
      <c r="I32" s="13">
        <v>1</v>
      </c>
      <c r="J32" s="14">
        <v>1</v>
      </c>
      <c r="M32" s="3">
        <v>1</v>
      </c>
      <c r="N32" s="12">
        <f t="shared" ref="N32:N38" si="7">SUM(C28,C64,C100,C136,C172,C208,C244)</f>
        <v>15</v>
      </c>
      <c r="O32" s="13">
        <f t="shared" si="6"/>
        <v>3</v>
      </c>
      <c r="P32" s="13">
        <f t="shared" si="6"/>
        <v>12</v>
      </c>
      <c r="Q32" s="14">
        <f t="shared" si="6"/>
        <v>25</v>
      </c>
      <c r="R32" s="12">
        <f t="shared" si="6"/>
        <v>2</v>
      </c>
      <c r="S32" s="13">
        <f t="shared" si="6"/>
        <v>0</v>
      </c>
      <c r="T32" s="13">
        <f t="shared" si="6"/>
        <v>3</v>
      </c>
      <c r="U32" s="14">
        <f t="shared" si="6"/>
        <v>4</v>
      </c>
      <c r="W32" s="13"/>
      <c r="X32" s="18"/>
      <c r="Y32" s="13"/>
      <c r="Z32" s="13"/>
      <c r="AA32" s="18"/>
    </row>
    <row r="33" spans="1:27">
      <c r="B33" s="3">
        <v>6</v>
      </c>
      <c r="C33" s="12">
        <v>0</v>
      </c>
      <c r="D33" s="13">
        <v>5</v>
      </c>
      <c r="E33" s="13">
        <v>2</v>
      </c>
      <c r="F33" s="14">
        <v>3</v>
      </c>
      <c r="G33" s="12">
        <v>0</v>
      </c>
      <c r="H33" s="13">
        <v>0</v>
      </c>
      <c r="I33" s="13">
        <v>0</v>
      </c>
      <c r="J33" s="14">
        <v>0</v>
      </c>
      <c r="M33" s="3">
        <v>2</v>
      </c>
      <c r="N33" s="12">
        <f t="shared" si="7"/>
        <v>8</v>
      </c>
      <c r="O33" s="13">
        <f t="shared" si="6"/>
        <v>2</v>
      </c>
      <c r="P33" s="13">
        <f t="shared" si="6"/>
        <v>6</v>
      </c>
      <c r="Q33" s="14">
        <f t="shared" si="6"/>
        <v>23</v>
      </c>
      <c r="R33" s="12">
        <f t="shared" si="6"/>
        <v>0</v>
      </c>
      <c r="S33" s="13">
        <f t="shared" si="6"/>
        <v>0</v>
      </c>
      <c r="T33" s="13">
        <f t="shared" si="6"/>
        <v>3</v>
      </c>
      <c r="U33" s="14">
        <f t="shared" si="6"/>
        <v>6</v>
      </c>
      <c r="W33" s="13"/>
      <c r="X33" s="18"/>
      <c r="Y33" s="13"/>
      <c r="Z33" s="13"/>
      <c r="AA33" s="18"/>
    </row>
    <row r="34" spans="1:27">
      <c r="B34" s="4">
        <v>7</v>
      </c>
      <c r="C34" s="15">
        <v>0</v>
      </c>
      <c r="D34" s="16">
        <v>15</v>
      </c>
      <c r="E34" s="16">
        <v>5</v>
      </c>
      <c r="F34" s="17">
        <v>4</v>
      </c>
      <c r="G34" s="15">
        <v>0</v>
      </c>
      <c r="H34" s="16">
        <v>0</v>
      </c>
      <c r="I34" s="16">
        <v>0</v>
      </c>
      <c r="J34" s="17">
        <v>2</v>
      </c>
      <c r="M34" s="3">
        <v>3</v>
      </c>
      <c r="N34" s="12">
        <f t="shared" si="7"/>
        <v>0</v>
      </c>
      <c r="O34" s="13">
        <f t="shared" si="6"/>
        <v>4</v>
      </c>
      <c r="P34" s="13">
        <f t="shared" si="6"/>
        <v>11</v>
      </c>
      <c r="Q34" s="14">
        <f t="shared" si="6"/>
        <v>16</v>
      </c>
      <c r="R34" s="12">
        <f t="shared" si="6"/>
        <v>0</v>
      </c>
      <c r="S34" s="13">
        <f t="shared" si="6"/>
        <v>1</v>
      </c>
      <c r="T34" s="13">
        <f t="shared" si="6"/>
        <v>3</v>
      </c>
      <c r="U34" s="14">
        <f t="shared" si="6"/>
        <v>7</v>
      </c>
      <c r="W34" s="13"/>
      <c r="X34" s="18"/>
      <c r="Y34" s="13"/>
      <c r="Z34" s="13"/>
      <c r="AA34" s="18"/>
    </row>
    <row r="35" spans="1:27">
      <c r="M35" s="3">
        <v>4</v>
      </c>
      <c r="N35" s="12">
        <f t="shared" si="7"/>
        <v>2</v>
      </c>
      <c r="O35" s="13">
        <f t="shared" si="6"/>
        <v>2</v>
      </c>
      <c r="P35" s="13">
        <f t="shared" si="6"/>
        <v>8</v>
      </c>
      <c r="Q35" s="14">
        <f t="shared" si="6"/>
        <v>16</v>
      </c>
      <c r="R35" s="12">
        <f t="shared" si="6"/>
        <v>0</v>
      </c>
      <c r="S35" s="13">
        <f t="shared" si="6"/>
        <v>0</v>
      </c>
      <c r="T35" s="13">
        <f t="shared" si="6"/>
        <v>1</v>
      </c>
      <c r="U35" s="14">
        <f t="shared" si="6"/>
        <v>4</v>
      </c>
      <c r="W35" s="13"/>
      <c r="X35" s="18"/>
      <c r="Y35" s="18"/>
      <c r="Z35" s="18"/>
      <c r="AA35" s="18"/>
    </row>
    <row r="36" spans="1:27">
      <c r="M36" s="3">
        <v>5</v>
      </c>
      <c r="N36" s="12">
        <f t="shared" si="7"/>
        <v>2</v>
      </c>
      <c r="O36" s="13">
        <f t="shared" si="6"/>
        <v>5</v>
      </c>
      <c r="P36" s="13">
        <f t="shared" si="6"/>
        <v>14</v>
      </c>
      <c r="Q36" s="14">
        <f t="shared" si="6"/>
        <v>18</v>
      </c>
      <c r="R36" s="12">
        <f t="shared" si="6"/>
        <v>0</v>
      </c>
      <c r="S36" s="13">
        <f t="shared" si="6"/>
        <v>1</v>
      </c>
      <c r="T36" s="13">
        <f t="shared" si="6"/>
        <v>6</v>
      </c>
      <c r="U36" s="14">
        <f t="shared" si="6"/>
        <v>7</v>
      </c>
      <c r="W36" s="13"/>
      <c r="X36" s="18"/>
      <c r="Y36" s="18"/>
      <c r="Z36" s="18"/>
      <c r="AA36" s="18"/>
    </row>
    <row r="37" spans="1:27">
      <c r="C37" s="79" t="s">
        <v>6</v>
      </c>
      <c r="D37" s="80"/>
      <c r="E37" s="80"/>
      <c r="F37" s="81"/>
      <c r="G37" s="79" t="s">
        <v>20</v>
      </c>
      <c r="H37" s="80"/>
      <c r="I37" s="80"/>
      <c r="J37" s="81"/>
      <c r="M37" s="3">
        <v>6</v>
      </c>
      <c r="N37" s="12">
        <f t="shared" si="7"/>
        <v>1</v>
      </c>
      <c r="O37" s="13">
        <f t="shared" si="6"/>
        <v>14</v>
      </c>
      <c r="P37" s="13">
        <f t="shared" si="6"/>
        <v>22</v>
      </c>
      <c r="Q37" s="14">
        <f t="shared" si="6"/>
        <v>17</v>
      </c>
      <c r="R37" s="12">
        <f t="shared" si="6"/>
        <v>0</v>
      </c>
      <c r="S37" s="13">
        <f t="shared" si="6"/>
        <v>0</v>
      </c>
      <c r="T37" s="13">
        <f t="shared" si="6"/>
        <v>7</v>
      </c>
      <c r="U37" s="14">
        <f t="shared" si="6"/>
        <v>6</v>
      </c>
      <c r="W37" s="49"/>
      <c r="X37" s="18"/>
      <c r="Y37" s="82"/>
      <c r="Z37" s="82"/>
      <c r="AA37" s="18"/>
    </row>
    <row r="38" spans="1:27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M38" s="4">
        <v>7</v>
      </c>
      <c r="N38" s="12">
        <f t="shared" si="7"/>
        <v>4</v>
      </c>
      <c r="O38" s="13">
        <f t="shared" si="6"/>
        <v>75</v>
      </c>
      <c r="P38" s="13">
        <f t="shared" si="6"/>
        <v>22</v>
      </c>
      <c r="Q38" s="14">
        <f t="shared" si="6"/>
        <v>20</v>
      </c>
      <c r="R38" s="12">
        <f t="shared" si="6"/>
        <v>1</v>
      </c>
      <c r="S38" s="13">
        <f t="shared" si="6"/>
        <v>5</v>
      </c>
      <c r="T38" s="13">
        <f t="shared" si="6"/>
        <v>2</v>
      </c>
      <c r="U38" s="14">
        <f t="shared" si="6"/>
        <v>8</v>
      </c>
      <c r="W38" s="50"/>
      <c r="X38" s="18"/>
      <c r="Y38" s="2"/>
      <c r="Z38" s="2"/>
      <c r="AA38" s="18"/>
    </row>
    <row r="39" spans="1:27">
      <c r="B39" s="5">
        <v>0</v>
      </c>
      <c r="C39" s="9">
        <v>2</v>
      </c>
      <c r="D39" s="10">
        <v>0</v>
      </c>
      <c r="E39" s="10">
        <v>13</v>
      </c>
      <c r="F39" s="11">
        <v>30</v>
      </c>
      <c r="G39" s="9">
        <v>0</v>
      </c>
      <c r="H39" s="10">
        <v>0</v>
      </c>
      <c r="I39" s="10">
        <v>1</v>
      </c>
      <c r="J39" s="11">
        <v>4</v>
      </c>
      <c r="M39" s="46"/>
      <c r="N39" s="43">
        <f>SUM(N31:N38)</f>
        <v>61</v>
      </c>
      <c r="O39" s="44">
        <f t="shared" ref="O39:U39" si="8">SUM(O31:O38)</f>
        <v>110</v>
      </c>
      <c r="P39" s="44">
        <f t="shared" si="8"/>
        <v>105</v>
      </c>
      <c r="Q39" s="44">
        <f t="shared" si="8"/>
        <v>180</v>
      </c>
      <c r="R39" s="43">
        <f t="shared" si="8"/>
        <v>4</v>
      </c>
      <c r="S39" s="44">
        <f t="shared" si="8"/>
        <v>7</v>
      </c>
      <c r="T39" s="44">
        <f t="shared" si="8"/>
        <v>27</v>
      </c>
      <c r="U39" s="45">
        <f t="shared" si="8"/>
        <v>45</v>
      </c>
      <c r="W39" s="18"/>
      <c r="X39" s="18"/>
      <c r="Y39" s="13"/>
      <c r="Z39" s="13"/>
      <c r="AA39" s="18"/>
    </row>
    <row r="40" spans="1:27">
      <c r="B40" s="3">
        <v>1</v>
      </c>
      <c r="C40" s="12">
        <v>0</v>
      </c>
      <c r="D40" s="13">
        <v>0</v>
      </c>
      <c r="E40" s="13">
        <v>17</v>
      </c>
      <c r="F40" s="14">
        <v>29</v>
      </c>
      <c r="G40" s="12">
        <v>0</v>
      </c>
      <c r="H40" s="13">
        <v>0</v>
      </c>
      <c r="I40" s="13">
        <v>2</v>
      </c>
      <c r="J40" s="14">
        <v>3</v>
      </c>
      <c r="L40" s="1" t="s">
        <v>74</v>
      </c>
      <c r="N40" s="41">
        <f>N39+O39</f>
        <v>171</v>
      </c>
      <c r="P40" s="42">
        <f>P39+Q39</f>
        <v>285</v>
      </c>
      <c r="R40" s="41">
        <f>R39+S39</f>
        <v>11</v>
      </c>
      <c r="T40" s="42">
        <f>T39+U39</f>
        <v>72</v>
      </c>
      <c r="W40" s="18"/>
      <c r="X40" s="18"/>
      <c r="Y40" s="13"/>
      <c r="Z40" s="13"/>
      <c r="AA40" s="18"/>
    </row>
    <row r="41" spans="1:27">
      <c r="B41" s="3">
        <v>2</v>
      </c>
      <c r="C41" s="12">
        <v>0</v>
      </c>
      <c r="D41" s="13">
        <v>1</v>
      </c>
      <c r="E41" s="13">
        <v>12</v>
      </c>
      <c r="F41" s="14">
        <v>21</v>
      </c>
      <c r="G41" s="12">
        <v>0</v>
      </c>
      <c r="H41" s="13">
        <v>0</v>
      </c>
      <c r="I41" s="13">
        <v>0</v>
      </c>
      <c r="J41" s="14">
        <v>3</v>
      </c>
      <c r="L41" t="s">
        <v>70</v>
      </c>
      <c r="W41" s="18"/>
      <c r="X41" s="18"/>
      <c r="Y41" s="13"/>
      <c r="Z41" s="13"/>
      <c r="AA41" s="18"/>
    </row>
    <row r="42" spans="1:27">
      <c r="B42" s="3">
        <v>3</v>
      </c>
      <c r="C42" s="12">
        <v>0</v>
      </c>
      <c r="D42" s="13">
        <v>0</v>
      </c>
      <c r="E42" s="13">
        <v>11</v>
      </c>
      <c r="F42" s="14">
        <v>25</v>
      </c>
      <c r="G42" s="12">
        <v>0</v>
      </c>
      <c r="H42" s="13">
        <v>0</v>
      </c>
      <c r="I42" s="13">
        <v>1</v>
      </c>
      <c r="J42" s="14">
        <v>2</v>
      </c>
      <c r="W42" s="18"/>
      <c r="X42" s="18"/>
      <c r="Y42" s="13"/>
      <c r="Z42" s="13"/>
      <c r="AA42" s="18"/>
    </row>
    <row r="43" spans="1:27">
      <c r="B43" s="3">
        <v>4</v>
      </c>
      <c r="C43" s="12">
        <v>0</v>
      </c>
      <c r="D43" s="13">
        <v>0</v>
      </c>
      <c r="E43" s="13">
        <v>14</v>
      </c>
      <c r="F43" s="14">
        <v>21</v>
      </c>
      <c r="G43" s="12">
        <v>0</v>
      </c>
      <c r="H43" s="13">
        <v>0</v>
      </c>
      <c r="I43" s="13">
        <v>2</v>
      </c>
      <c r="J43" s="14">
        <v>2</v>
      </c>
      <c r="N43" s="36" t="s">
        <v>6</v>
      </c>
      <c r="O43" s="37"/>
      <c r="P43" s="37"/>
      <c r="Q43" s="38"/>
      <c r="R43" s="36" t="s">
        <v>20</v>
      </c>
      <c r="S43" s="37"/>
      <c r="T43" s="37"/>
      <c r="U43" s="38"/>
      <c r="W43" s="18"/>
      <c r="X43" s="18"/>
      <c r="Y43" s="13"/>
      <c r="Z43" s="13"/>
      <c r="AA43" s="18"/>
    </row>
    <row r="44" spans="1:27">
      <c r="B44" s="3">
        <v>5</v>
      </c>
      <c r="C44" s="12">
        <v>0</v>
      </c>
      <c r="D44" s="13">
        <v>1</v>
      </c>
      <c r="E44" s="13">
        <v>10</v>
      </c>
      <c r="F44" s="14">
        <v>14</v>
      </c>
      <c r="G44" s="12">
        <v>0</v>
      </c>
      <c r="H44" s="13">
        <v>0</v>
      </c>
      <c r="I44" s="13">
        <v>0</v>
      </c>
      <c r="J44" s="14">
        <v>4</v>
      </c>
      <c r="N44" s="6" t="s">
        <v>2</v>
      </c>
      <c r="O44" s="7" t="s">
        <v>3</v>
      </c>
      <c r="P44" s="7" t="s">
        <v>4</v>
      </c>
      <c r="Q44" s="8" t="s">
        <v>5</v>
      </c>
      <c r="R44" s="6" t="s">
        <v>2</v>
      </c>
      <c r="S44" s="7" t="s">
        <v>3</v>
      </c>
      <c r="T44" s="7" t="s">
        <v>4</v>
      </c>
      <c r="U44" s="8" t="s">
        <v>5</v>
      </c>
      <c r="W44" s="18"/>
      <c r="X44" s="18"/>
      <c r="Y44" s="13"/>
      <c r="Z44" s="13"/>
      <c r="AA44" s="18"/>
    </row>
    <row r="45" spans="1:27">
      <c r="B45" s="3">
        <v>6</v>
      </c>
      <c r="C45" s="12">
        <v>0</v>
      </c>
      <c r="D45" s="13">
        <v>0</v>
      </c>
      <c r="E45" s="13">
        <v>17</v>
      </c>
      <c r="F45" s="14">
        <v>15</v>
      </c>
      <c r="G45" s="12">
        <v>0</v>
      </c>
      <c r="H45" s="13">
        <v>0</v>
      </c>
      <c r="I45" s="13">
        <v>0</v>
      </c>
      <c r="J45" s="14">
        <v>4</v>
      </c>
      <c r="M45" s="5">
        <v>0</v>
      </c>
      <c r="N45" s="9">
        <f t="shared" ref="N45:U52" si="9">SUM(N3,N17,N31)</f>
        <v>99</v>
      </c>
      <c r="O45" s="10">
        <f t="shared" si="9"/>
        <v>41</v>
      </c>
      <c r="P45" s="10">
        <f t="shared" si="9"/>
        <v>67</v>
      </c>
      <c r="Q45" s="11">
        <f t="shared" si="9"/>
        <v>293</v>
      </c>
      <c r="R45" s="9">
        <f t="shared" si="9"/>
        <v>5</v>
      </c>
      <c r="S45" s="10">
        <f t="shared" si="9"/>
        <v>1</v>
      </c>
      <c r="T45" s="10">
        <f t="shared" si="9"/>
        <v>16</v>
      </c>
      <c r="U45" s="11">
        <f t="shared" si="9"/>
        <v>27</v>
      </c>
      <c r="W45" s="18"/>
      <c r="X45" s="18"/>
      <c r="Y45" s="13"/>
      <c r="Z45" s="13"/>
      <c r="AA45" s="18"/>
    </row>
    <row r="46" spans="1:27">
      <c r="B46" s="4">
        <v>7</v>
      </c>
      <c r="C46" s="15">
        <v>0</v>
      </c>
      <c r="D46" s="16">
        <v>4</v>
      </c>
      <c r="E46" s="16">
        <v>18</v>
      </c>
      <c r="F46" s="17">
        <v>12</v>
      </c>
      <c r="G46" s="15">
        <v>0</v>
      </c>
      <c r="H46" s="16">
        <v>0</v>
      </c>
      <c r="I46" s="16">
        <v>0</v>
      </c>
      <c r="J46" s="17">
        <v>3</v>
      </c>
      <c r="M46" s="3">
        <v>1</v>
      </c>
      <c r="N46" s="12">
        <f t="shared" si="9"/>
        <v>26</v>
      </c>
      <c r="O46" s="13">
        <f t="shared" si="9"/>
        <v>16</v>
      </c>
      <c r="P46" s="13">
        <f t="shared" si="9"/>
        <v>84</v>
      </c>
      <c r="Q46" s="14">
        <f t="shared" si="9"/>
        <v>169</v>
      </c>
      <c r="R46" s="12">
        <f t="shared" si="9"/>
        <v>3</v>
      </c>
      <c r="S46" s="13">
        <f t="shared" si="9"/>
        <v>0</v>
      </c>
      <c r="T46" s="13">
        <f t="shared" si="9"/>
        <v>25</v>
      </c>
      <c r="U46" s="14">
        <f t="shared" si="9"/>
        <v>34</v>
      </c>
      <c r="W46" s="18"/>
      <c r="X46" s="18"/>
      <c r="Y46" s="13"/>
      <c r="Z46" s="13"/>
      <c r="AA46" s="18"/>
    </row>
    <row r="47" spans="1:27">
      <c r="M47" s="3">
        <v>2</v>
      </c>
      <c r="N47" s="12">
        <f t="shared" si="9"/>
        <v>12</v>
      </c>
      <c r="O47" s="13">
        <f t="shared" si="9"/>
        <v>9</v>
      </c>
      <c r="P47" s="13">
        <f t="shared" si="9"/>
        <v>59</v>
      </c>
      <c r="Q47" s="14">
        <f t="shared" si="9"/>
        <v>128</v>
      </c>
      <c r="R47" s="12">
        <f t="shared" si="9"/>
        <v>0</v>
      </c>
      <c r="S47" s="13">
        <f t="shared" si="9"/>
        <v>0</v>
      </c>
      <c r="T47" s="13">
        <f t="shared" si="9"/>
        <v>19</v>
      </c>
      <c r="U47" s="14">
        <f t="shared" si="9"/>
        <v>45</v>
      </c>
      <c r="W47" s="18"/>
      <c r="X47" s="18"/>
      <c r="Y47" s="18"/>
      <c r="Z47" s="18"/>
      <c r="AA47" s="18"/>
    </row>
    <row r="48" spans="1:27">
      <c r="M48" s="3">
        <v>3</v>
      </c>
      <c r="N48" s="12">
        <f t="shared" si="9"/>
        <v>7</v>
      </c>
      <c r="O48" s="13">
        <f t="shared" si="9"/>
        <v>8</v>
      </c>
      <c r="P48" s="13">
        <f t="shared" si="9"/>
        <v>74</v>
      </c>
      <c r="Q48" s="14">
        <f t="shared" si="9"/>
        <v>117</v>
      </c>
      <c r="R48" s="12">
        <f t="shared" si="9"/>
        <v>1</v>
      </c>
      <c r="S48" s="13">
        <f t="shared" si="9"/>
        <v>1</v>
      </c>
      <c r="T48" s="13">
        <f t="shared" si="9"/>
        <v>24</v>
      </c>
      <c r="U48" s="14">
        <f t="shared" si="9"/>
        <v>39</v>
      </c>
      <c r="W48" s="18"/>
      <c r="X48" s="18"/>
      <c r="Y48" s="18"/>
      <c r="Z48" s="18"/>
      <c r="AA48" s="18"/>
    </row>
    <row r="49" spans="1:27">
      <c r="C49" s="79" t="s">
        <v>6</v>
      </c>
      <c r="D49" s="80"/>
      <c r="E49" s="80"/>
      <c r="F49" s="81"/>
      <c r="G49" s="79" t="s">
        <v>20</v>
      </c>
      <c r="H49" s="80"/>
      <c r="I49" s="80"/>
      <c r="J49" s="81"/>
      <c r="M49" s="3">
        <v>4</v>
      </c>
      <c r="N49" s="12">
        <f t="shared" si="9"/>
        <v>2</v>
      </c>
      <c r="O49" s="13">
        <f t="shared" si="9"/>
        <v>6</v>
      </c>
      <c r="P49" s="13">
        <f t="shared" si="9"/>
        <v>69</v>
      </c>
      <c r="Q49" s="14">
        <f t="shared" si="9"/>
        <v>114</v>
      </c>
      <c r="R49" s="12">
        <f t="shared" si="9"/>
        <v>0</v>
      </c>
      <c r="S49" s="13">
        <f t="shared" si="9"/>
        <v>1</v>
      </c>
      <c r="T49" s="13">
        <f t="shared" si="9"/>
        <v>18</v>
      </c>
      <c r="U49" s="14">
        <f t="shared" si="9"/>
        <v>44</v>
      </c>
      <c r="W49" s="18"/>
      <c r="X49" s="18"/>
      <c r="Y49" s="18"/>
      <c r="Z49" s="18"/>
      <c r="AA49" s="18"/>
    </row>
    <row r="50" spans="1:27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M50" s="3">
        <v>5</v>
      </c>
      <c r="N50" s="12">
        <f t="shared" si="9"/>
        <v>5</v>
      </c>
      <c r="O50" s="13">
        <f t="shared" si="9"/>
        <v>21</v>
      </c>
      <c r="P50" s="13">
        <f t="shared" si="9"/>
        <v>56</v>
      </c>
      <c r="Q50" s="14">
        <f t="shared" si="9"/>
        <v>109</v>
      </c>
      <c r="R50" s="12">
        <f t="shared" si="9"/>
        <v>0</v>
      </c>
      <c r="S50" s="13">
        <f t="shared" si="9"/>
        <v>1</v>
      </c>
      <c r="T50" s="13">
        <f t="shared" si="9"/>
        <v>15</v>
      </c>
      <c r="U50" s="14">
        <f t="shared" si="9"/>
        <v>47</v>
      </c>
      <c r="W50" s="18"/>
      <c r="X50" s="18"/>
      <c r="Y50" s="18"/>
      <c r="Z50" s="18"/>
      <c r="AA50" s="18"/>
    </row>
    <row r="51" spans="1:27">
      <c r="B51" s="5">
        <v>0</v>
      </c>
      <c r="C51" s="9">
        <v>7</v>
      </c>
      <c r="D51" s="10">
        <v>0</v>
      </c>
      <c r="E51" s="10">
        <v>2</v>
      </c>
      <c r="F51" s="11">
        <v>17</v>
      </c>
      <c r="G51" s="9">
        <v>0</v>
      </c>
      <c r="H51" s="10">
        <v>0</v>
      </c>
      <c r="I51" s="10">
        <v>0</v>
      </c>
      <c r="J51" s="11">
        <v>1</v>
      </c>
      <c r="M51" s="3">
        <v>6</v>
      </c>
      <c r="N51" s="12">
        <f t="shared" si="9"/>
        <v>5</v>
      </c>
      <c r="O51" s="13">
        <f t="shared" si="9"/>
        <v>83</v>
      </c>
      <c r="P51" s="13">
        <f t="shared" si="9"/>
        <v>105</v>
      </c>
      <c r="Q51" s="14">
        <f t="shared" si="9"/>
        <v>105</v>
      </c>
      <c r="R51" s="12">
        <f t="shared" si="9"/>
        <v>1</v>
      </c>
      <c r="S51" s="13">
        <f t="shared" si="9"/>
        <v>10</v>
      </c>
      <c r="T51" s="13">
        <f t="shared" si="9"/>
        <v>15</v>
      </c>
      <c r="U51" s="14">
        <f t="shared" si="9"/>
        <v>42</v>
      </c>
      <c r="W51" s="18"/>
      <c r="X51" s="18"/>
      <c r="Y51" s="18"/>
      <c r="Z51" s="18"/>
      <c r="AA51" s="18"/>
    </row>
    <row r="52" spans="1:27">
      <c r="B52" s="3">
        <v>1</v>
      </c>
      <c r="C52" s="12">
        <v>0</v>
      </c>
      <c r="D52" s="13">
        <v>0</v>
      </c>
      <c r="E52" s="13">
        <v>1</v>
      </c>
      <c r="F52" s="14">
        <v>10</v>
      </c>
      <c r="G52" s="12">
        <v>0</v>
      </c>
      <c r="H52" s="13">
        <v>0</v>
      </c>
      <c r="I52" s="13">
        <v>0</v>
      </c>
      <c r="J52" s="14">
        <v>2</v>
      </c>
      <c r="M52" s="4">
        <v>7</v>
      </c>
      <c r="N52" s="12">
        <f t="shared" si="9"/>
        <v>9</v>
      </c>
      <c r="O52" s="13">
        <f t="shared" si="9"/>
        <v>223</v>
      </c>
      <c r="P52" s="13">
        <f t="shared" si="9"/>
        <v>126</v>
      </c>
      <c r="Q52" s="14">
        <f t="shared" si="9"/>
        <v>111</v>
      </c>
      <c r="R52" s="12">
        <f t="shared" si="9"/>
        <v>1</v>
      </c>
      <c r="S52" s="13">
        <f t="shared" si="9"/>
        <v>17</v>
      </c>
      <c r="T52" s="13">
        <f t="shared" si="9"/>
        <v>10</v>
      </c>
      <c r="U52" s="14">
        <f t="shared" si="9"/>
        <v>57</v>
      </c>
      <c r="W52" s="18"/>
      <c r="X52" s="18"/>
      <c r="Y52" s="18"/>
      <c r="Z52" s="18"/>
      <c r="AA52" s="18"/>
    </row>
    <row r="53" spans="1:27">
      <c r="B53" s="3">
        <v>2</v>
      </c>
      <c r="C53" s="12">
        <v>0</v>
      </c>
      <c r="D53" s="13">
        <v>0</v>
      </c>
      <c r="E53" s="13">
        <v>2</v>
      </c>
      <c r="F53" s="14">
        <v>3</v>
      </c>
      <c r="G53" s="12">
        <v>0</v>
      </c>
      <c r="H53" s="13">
        <v>0</v>
      </c>
      <c r="I53" s="13">
        <v>0</v>
      </c>
      <c r="J53" s="14">
        <v>0</v>
      </c>
      <c r="M53" s="46" t="s">
        <v>74</v>
      </c>
      <c r="N53" s="43">
        <f>SUM(N45:N52)</f>
        <v>165</v>
      </c>
      <c r="O53" s="44">
        <f t="shared" ref="O53:U53" si="10">SUM(O45:O52)</f>
        <v>407</v>
      </c>
      <c r="P53" s="44">
        <f t="shared" si="10"/>
        <v>640</v>
      </c>
      <c r="Q53" s="44">
        <f t="shared" si="10"/>
        <v>1146</v>
      </c>
      <c r="R53" s="43">
        <f t="shared" si="10"/>
        <v>11</v>
      </c>
      <c r="S53" s="44">
        <f t="shared" si="10"/>
        <v>31</v>
      </c>
      <c r="T53" s="44">
        <f t="shared" si="10"/>
        <v>142</v>
      </c>
      <c r="U53" s="45">
        <f t="shared" si="10"/>
        <v>335</v>
      </c>
      <c r="W53" s="18"/>
      <c r="X53" s="18"/>
      <c r="Y53" s="18"/>
      <c r="Z53" s="18"/>
      <c r="AA53" s="18"/>
    </row>
    <row r="54" spans="1:27">
      <c r="B54" s="3">
        <v>3</v>
      </c>
      <c r="C54" s="12">
        <v>0</v>
      </c>
      <c r="D54" s="13">
        <v>0</v>
      </c>
      <c r="E54" s="13">
        <v>2</v>
      </c>
      <c r="F54" s="14">
        <v>4</v>
      </c>
      <c r="G54" s="12">
        <v>0</v>
      </c>
      <c r="H54" s="13">
        <v>0</v>
      </c>
      <c r="I54" s="13">
        <v>0</v>
      </c>
      <c r="J54" s="14">
        <v>1</v>
      </c>
      <c r="N54" s="41">
        <f>N53+O53</f>
        <v>572</v>
      </c>
      <c r="P54" s="42">
        <f>P53+Q53</f>
        <v>1786</v>
      </c>
      <c r="R54" s="41">
        <f>R53+S53</f>
        <v>42</v>
      </c>
      <c r="T54" s="42">
        <f>T53+U53</f>
        <v>477</v>
      </c>
      <c r="W54" s="18"/>
      <c r="X54" s="18"/>
      <c r="Y54" s="18"/>
      <c r="Z54" s="18"/>
      <c r="AA54" s="18"/>
    </row>
    <row r="55" spans="1:27">
      <c r="B55" s="3">
        <v>4</v>
      </c>
      <c r="C55" s="12">
        <v>0</v>
      </c>
      <c r="D55" s="13">
        <v>0</v>
      </c>
      <c r="E55" s="13">
        <v>3</v>
      </c>
      <c r="F55" s="14">
        <v>3</v>
      </c>
      <c r="G55" s="12">
        <v>0</v>
      </c>
      <c r="H55" s="13">
        <v>0</v>
      </c>
      <c r="I55" s="13">
        <v>0</v>
      </c>
      <c r="J55" s="14">
        <v>0</v>
      </c>
      <c r="W55" s="18"/>
      <c r="X55" s="18"/>
      <c r="Y55" s="18"/>
      <c r="Z55" s="18"/>
      <c r="AA55" s="18"/>
    </row>
    <row r="56" spans="1:27">
      <c r="B56" s="3">
        <v>5</v>
      </c>
      <c r="C56" s="12">
        <v>0</v>
      </c>
      <c r="D56" s="13">
        <v>0</v>
      </c>
      <c r="E56" s="13">
        <v>2</v>
      </c>
      <c r="F56" s="14">
        <v>4</v>
      </c>
      <c r="G56" s="12">
        <v>0</v>
      </c>
      <c r="H56" s="13">
        <v>0</v>
      </c>
      <c r="I56" s="13">
        <v>0</v>
      </c>
      <c r="J56" s="14">
        <v>0</v>
      </c>
      <c r="W56" s="18"/>
      <c r="X56" s="18"/>
      <c r="Y56" s="18"/>
      <c r="Z56" s="18"/>
      <c r="AA56" s="18"/>
    </row>
    <row r="57" spans="1:27">
      <c r="B57" s="3">
        <v>6</v>
      </c>
      <c r="C57" s="12">
        <v>0</v>
      </c>
      <c r="D57" s="13">
        <v>5</v>
      </c>
      <c r="E57" s="13">
        <v>2</v>
      </c>
      <c r="F57" s="14">
        <v>2</v>
      </c>
      <c r="G57" s="12">
        <v>0</v>
      </c>
      <c r="H57" s="13">
        <v>0</v>
      </c>
      <c r="I57" s="13">
        <v>0</v>
      </c>
      <c r="J57" s="14">
        <v>1</v>
      </c>
      <c r="W57" s="18"/>
      <c r="X57" s="18"/>
      <c r="Y57" s="18"/>
      <c r="Z57" s="18"/>
      <c r="AA57" s="18"/>
    </row>
    <row r="58" spans="1:27">
      <c r="B58" s="4">
        <v>7</v>
      </c>
      <c r="C58" s="15">
        <v>0</v>
      </c>
      <c r="D58" s="16">
        <v>8</v>
      </c>
      <c r="E58" s="16">
        <v>3</v>
      </c>
      <c r="F58" s="17">
        <v>3</v>
      </c>
      <c r="G58" s="15">
        <v>0</v>
      </c>
      <c r="H58" s="16">
        <v>0</v>
      </c>
      <c r="I58" s="16">
        <v>0</v>
      </c>
      <c r="J58" s="17">
        <v>1</v>
      </c>
      <c r="W58" s="18"/>
      <c r="X58" s="18"/>
      <c r="Y58" s="18"/>
      <c r="Z58" s="18"/>
      <c r="AA58" s="18"/>
    </row>
    <row r="59" spans="1:27">
      <c r="W59" s="18"/>
      <c r="X59" s="18"/>
      <c r="Y59" s="18"/>
      <c r="Z59" s="18"/>
      <c r="AA59" s="18"/>
    </row>
    <row r="60" spans="1:27">
      <c r="W60" s="18"/>
      <c r="X60" s="18"/>
      <c r="Y60" s="18"/>
      <c r="Z60" s="18"/>
      <c r="AA60" s="18"/>
    </row>
    <row r="61" spans="1:27">
      <c r="C61" s="79" t="s">
        <v>6</v>
      </c>
      <c r="D61" s="80"/>
      <c r="E61" s="80"/>
      <c r="F61" s="81"/>
      <c r="G61" s="79" t="s">
        <v>20</v>
      </c>
      <c r="H61" s="80"/>
      <c r="I61" s="80"/>
      <c r="J61" s="81"/>
      <c r="W61" s="18"/>
      <c r="X61" s="18"/>
      <c r="Y61" s="18"/>
      <c r="Z61" s="18"/>
      <c r="AA61" s="18"/>
    </row>
    <row r="62" spans="1:27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W62" s="18"/>
      <c r="X62" s="18"/>
      <c r="Y62" s="18"/>
      <c r="Z62" s="18"/>
      <c r="AA62" s="18"/>
    </row>
    <row r="63" spans="1:27">
      <c r="B63" s="5">
        <v>0</v>
      </c>
      <c r="C63" s="9">
        <v>5</v>
      </c>
      <c r="D63" s="10">
        <v>1</v>
      </c>
      <c r="E63" s="10">
        <v>0</v>
      </c>
      <c r="F63" s="11">
        <v>10</v>
      </c>
      <c r="G63" s="9">
        <v>1</v>
      </c>
      <c r="H63" s="10">
        <v>0</v>
      </c>
      <c r="I63" s="10">
        <v>0</v>
      </c>
      <c r="J63" s="11">
        <v>0</v>
      </c>
      <c r="W63" s="18"/>
      <c r="X63" s="18"/>
      <c r="Y63" s="18"/>
      <c r="Z63" s="18"/>
      <c r="AA63" s="18"/>
    </row>
    <row r="64" spans="1:27">
      <c r="B64" s="3">
        <v>1</v>
      </c>
      <c r="C64" s="12">
        <v>1</v>
      </c>
      <c r="D64" s="13">
        <v>0</v>
      </c>
      <c r="E64" s="13">
        <v>4</v>
      </c>
      <c r="F64" s="14">
        <v>4</v>
      </c>
      <c r="G64" s="12">
        <v>0</v>
      </c>
      <c r="H64" s="13">
        <v>0</v>
      </c>
      <c r="I64" s="13">
        <v>1</v>
      </c>
      <c r="J64" s="14">
        <v>0</v>
      </c>
      <c r="W64" s="18"/>
      <c r="X64" s="18"/>
      <c r="Y64" s="18"/>
      <c r="Z64" s="18"/>
      <c r="AA64" s="18"/>
    </row>
    <row r="65" spans="1:27">
      <c r="B65" s="3">
        <v>2</v>
      </c>
      <c r="C65" s="12">
        <v>0</v>
      </c>
      <c r="D65" s="13">
        <v>0</v>
      </c>
      <c r="E65" s="13">
        <v>0</v>
      </c>
      <c r="F65" s="14">
        <v>6</v>
      </c>
      <c r="G65" s="12">
        <v>0</v>
      </c>
      <c r="H65" s="13">
        <v>0</v>
      </c>
      <c r="I65" s="13">
        <v>0</v>
      </c>
      <c r="J65" s="14">
        <v>0</v>
      </c>
      <c r="W65" s="18"/>
      <c r="X65" s="18"/>
      <c r="Y65" s="18"/>
      <c r="Z65" s="18"/>
      <c r="AA65" s="18"/>
    </row>
    <row r="66" spans="1:27">
      <c r="B66" s="3">
        <v>3</v>
      </c>
      <c r="C66" s="12">
        <v>0</v>
      </c>
      <c r="D66" s="13">
        <v>0</v>
      </c>
      <c r="E66" s="13">
        <v>1</v>
      </c>
      <c r="F66" s="14">
        <v>4</v>
      </c>
      <c r="G66" s="12">
        <v>0</v>
      </c>
      <c r="H66" s="13">
        <v>0</v>
      </c>
      <c r="I66" s="13">
        <v>0</v>
      </c>
      <c r="J66" s="14">
        <v>3</v>
      </c>
      <c r="W66" s="18"/>
      <c r="X66" s="18"/>
      <c r="Y66" s="18"/>
      <c r="Z66" s="18"/>
      <c r="AA66" s="18"/>
    </row>
    <row r="67" spans="1:27">
      <c r="B67" s="3">
        <v>4</v>
      </c>
      <c r="C67" s="12">
        <v>0</v>
      </c>
      <c r="D67" s="13">
        <v>0</v>
      </c>
      <c r="E67" s="13">
        <v>0</v>
      </c>
      <c r="F67" s="14">
        <v>2</v>
      </c>
      <c r="G67" s="12">
        <v>0</v>
      </c>
      <c r="H67" s="13">
        <v>0</v>
      </c>
      <c r="I67" s="13">
        <v>0</v>
      </c>
      <c r="J67" s="14">
        <v>0</v>
      </c>
      <c r="W67" s="18"/>
      <c r="X67" s="18"/>
      <c r="Y67" s="18"/>
      <c r="Z67" s="18"/>
      <c r="AA67" s="18"/>
    </row>
    <row r="68" spans="1:27">
      <c r="B68" s="3">
        <v>5</v>
      </c>
      <c r="C68" s="12">
        <v>0</v>
      </c>
      <c r="D68" s="13">
        <v>0</v>
      </c>
      <c r="E68" s="13">
        <v>3</v>
      </c>
      <c r="F68" s="14">
        <v>7</v>
      </c>
      <c r="G68" s="12">
        <v>0</v>
      </c>
      <c r="H68" s="13">
        <v>0</v>
      </c>
      <c r="I68" s="13">
        <v>1</v>
      </c>
      <c r="J68" s="14">
        <v>1</v>
      </c>
      <c r="W68" s="18"/>
      <c r="X68" s="18"/>
      <c r="Y68" s="18"/>
      <c r="Z68" s="18"/>
      <c r="AA68" s="18"/>
    </row>
    <row r="69" spans="1:27">
      <c r="B69" s="3">
        <v>6</v>
      </c>
      <c r="C69" s="12">
        <v>0</v>
      </c>
      <c r="D69" s="13">
        <v>2</v>
      </c>
      <c r="E69" s="13">
        <v>4</v>
      </c>
      <c r="F69" s="14">
        <v>4</v>
      </c>
      <c r="G69" s="12">
        <v>0</v>
      </c>
      <c r="H69" s="13">
        <v>0</v>
      </c>
      <c r="I69" s="13">
        <v>2</v>
      </c>
      <c r="J69" s="14">
        <v>2</v>
      </c>
      <c r="W69" s="18"/>
      <c r="X69" s="18"/>
      <c r="Y69" s="18"/>
      <c r="Z69" s="18"/>
      <c r="AA69" s="18"/>
    </row>
    <row r="70" spans="1:27">
      <c r="B70" s="4">
        <v>7</v>
      </c>
      <c r="C70" s="15">
        <v>1</v>
      </c>
      <c r="D70" s="16">
        <v>10</v>
      </c>
      <c r="E70" s="16">
        <v>5</v>
      </c>
      <c r="F70" s="17">
        <v>2</v>
      </c>
      <c r="G70" s="15">
        <v>0</v>
      </c>
      <c r="H70" s="16">
        <v>0</v>
      </c>
      <c r="I70" s="16">
        <v>0</v>
      </c>
      <c r="J70" s="17">
        <v>0</v>
      </c>
      <c r="W70" s="18"/>
      <c r="X70" s="18"/>
      <c r="Y70" s="18"/>
      <c r="Z70" s="18"/>
      <c r="AA70" s="18"/>
    </row>
    <row r="71" spans="1:27">
      <c r="W71" s="18"/>
      <c r="X71" s="18"/>
      <c r="Y71" s="18"/>
      <c r="Z71" s="18"/>
      <c r="AA71" s="18"/>
    </row>
    <row r="72" spans="1:27">
      <c r="W72" s="18"/>
      <c r="X72" s="18"/>
      <c r="Y72" s="18"/>
      <c r="Z72" s="18"/>
      <c r="AA72" s="18"/>
    </row>
    <row r="73" spans="1:27">
      <c r="C73" s="79" t="s">
        <v>6</v>
      </c>
      <c r="D73" s="80"/>
      <c r="E73" s="80"/>
      <c r="F73" s="81"/>
      <c r="G73" s="79" t="s">
        <v>20</v>
      </c>
      <c r="H73" s="80"/>
      <c r="I73" s="80"/>
      <c r="J73" s="81"/>
      <c r="W73" s="18"/>
      <c r="X73" s="18"/>
      <c r="Y73" s="18"/>
      <c r="Z73" s="18"/>
      <c r="AA73" s="18"/>
    </row>
    <row r="74" spans="1:27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W74" s="18"/>
      <c r="X74" s="18"/>
      <c r="Y74" s="18"/>
      <c r="Z74" s="18"/>
      <c r="AA74" s="18"/>
    </row>
    <row r="75" spans="1:27">
      <c r="B75" s="5">
        <v>0</v>
      </c>
      <c r="C75" s="9">
        <v>3</v>
      </c>
      <c r="D75" s="10">
        <v>3</v>
      </c>
      <c r="E75" s="10">
        <v>11</v>
      </c>
      <c r="F75" s="11">
        <v>30</v>
      </c>
      <c r="G75" s="9">
        <v>0</v>
      </c>
      <c r="H75" s="10">
        <v>0</v>
      </c>
      <c r="I75" s="10">
        <v>4</v>
      </c>
      <c r="J75" s="11">
        <v>2</v>
      </c>
      <c r="W75" s="18"/>
      <c r="X75" s="18"/>
      <c r="Y75" s="18"/>
      <c r="Z75" s="18"/>
      <c r="AA75" s="18"/>
    </row>
    <row r="76" spans="1:27">
      <c r="B76" s="3">
        <v>1</v>
      </c>
      <c r="C76" s="12">
        <v>0</v>
      </c>
      <c r="D76" s="13">
        <v>3</v>
      </c>
      <c r="E76" s="13">
        <v>12</v>
      </c>
      <c r="F76" s="14">
        <v>21</v>
      </c>
      <c r="G76" s="12">
        <v>0</v>
      </c>
      <c r="H76" s="13">
        <v>0</v>
      </c>
      <c r="I76" s="13">
        <v>2</v>
      </c>
      <c r="J76" s="14">
        <v>3</v>
      </c>
      <c r="W76" s="18"/>
      <c r="X76" s="18"/>
      <c r="Y76" s="18"/>
      <c r="Z76" s="18"/>
      <c r="AA76" s="18"/>
    </row>
    <row r="77" spans="1:27">
      <c r="B77" s="3">
        <v>2</v>
      </c>
      <c r="C77" s="12">
        <v>0</v>
      </c>
      <c r="D77" s="13">
        <v>1</v>
      </c>
      <c r="E77" s="13">
        <v>11</v>
      </c>
      <c r="F77" s="14">
        <v>14</v>
      </c>
      <c r="G77" s="12">
        <v>0</v>
      </c>
      <c r="H77" s="13">
        <v>0</v>
      </c>
      <c r="I77" s="13">
        <v>4</v>
      </c>
      <c r="J77" s="14">
        <v>4</v>
      </c>
      <c r="W77" s="18"/>
      <c r="X77" s="18"/>
      <c r="Y77" s="18"/>
      <c r="Z77" s="18"/>
      <c r="AA77" s="18"/>
    </row>
    <row r="78" spans="1:27">
      <c r="B78" s="3">
        <v>3</v>
      </c>
      <c r="C78" s="12">
        <v>0</v>
      </c>
      <c r="D78" s="13">
        <v>0</v>
      </c>
      <c r="E78" s="13">
        <v>7</v>
      </c>
      <c r="F78" s="14">
        <v>21</v>
      </c>
      <c r="G78" s="12">
        <v>0</v>
      </c>
      <c r="H78" s="13">
        <v>0</v>
      </c>
      <c r="I78" s="13">
        <v>2</v>
      </c>
      <c r="J78" s="14">
        <v>0</v>
      </c>
      <c r="W78" s="18"/>
      <c r="X78" s="18"/>
      <c r="Y78" s="18"/>
      <c r="Z78" s="18"/>
      <c r="AA78" s="18"/>
    </row>
    <row r="79" spans="1:27">
      <c r="B79" s="3">
        <v>4</v>
      </c>
      <c r="C79" s="12">
        <v>0</v>
      </c>
      <c r="D79" s="13">
        <v>0</v>
      </c>
      <c r="E79" s="13">
        <v>10</v>
      </c>
      <c r="F79" s="14">
        <v>14</v>
      </c>
      <c r="G79" s="12">
        <v>0</v>
      </c>
      <c r="H79" s="13">
        <v>0</v>
      </c>
      <c r="I79" s="13">
        <v>3</v>
      </c>
      <c r="J79" s="14">
        <v>3</v>
      </c>
      <c r="W79" s="18"/>
      <c r="X79" s="18"/>
      <c r="Y79" s="18"/>
      <c r="Z79" s="18"/>
      <c r="AA79" s="18"/>
    </row>
    <row r="80" spans="1:27">
      <c r="B80" s="3">
        <v>5</v>
      </c>
      <c r="C80" s="12">
        <v>0</v>
      </c>
      <c r="D80" s="13">
        <v>2</v>
      </c>
      <c r="E80" s="13">
        <v>7</v>
      </c>
      <c r="F80" s="14">
        <v>16</v>
      </c>
      <c r="G80" s="12">
        <v>0</v>
      </c>
      <c r="H80" s="13">
        <v>0</v>
      </c>
      <c r="I80" s="13">
        <v>2</v>
      </c>
      <c r="J80" s="14">
        <v>2</v>
      </c>
      <c r="W80" s="18"/>
      <c r="X80" s="18"/>
      <c r="Y80" s="18"/>
      <c r="Z80" s="18"/>
      <c r="AA80" s="18"/>
    </row>
    <row r="81" spans="1:27">
      <c r="B81" s="3">
        <v>6</v>
      </c>
      <c r="C81" s="12">
        <v>0</v>
      </c>
      <c r="D81" s="13">
        <v>10</v>
      </c>
      <c r="E81" s="13">
        <v>11</v>
      </c>
      <c r="F81" s="14">
        <v>19</v>
      </c>
      <c r="G81" s="12">
        <v>0</v>
      </c>
      <c r="H81" s="13">
        <v>1</v>
      </c>
      <c r="I81" s="13">
        <v>1</v>
      </c>
      <c r="J81" s="14">
        <v>6</v>
      </c>
      <c r="W81" s="18"/>
      <c r="X81" s="18"/>
      <c r="Y81" s="18"/>
      <c r="Z81" s="18"/>
      <c r="AA81" s="18"/>
    </row>
    <row r="82" spans="1:27">
      <c r="B82" s="4">
        <v>7</v>
      </c>
      <c r="C82" s="15">
        <v>0</v>
      </c>
      <c r="D82" s="16">
        <v>18</v>
      </c>
      <c r="E82" s="16">
        <v>16</v>
      </c>
      <c r="F82" s="17">
        <v>14</v>
      </c>
      <c r="G82" s="15">
        <v>0</v>
      </c>
      <c r="H82" s="16">
        <v>4</v>
      </c>
      <c r="I82" s="16">
        <v>1</v>
      </c>
      <c r="J82" s="17">
        <v>5</v>
      </c>
      <c r="W82" s="18"/>
      <c r="X82" s="18"/>
      <c r="Y82" s="18"/>
      <c r="Z82" s="18"/>
      <c r="AA82" s="18"/>
    </row>
    <row r="83" spans="1:27">
      <c r="W83" s="18"/>
      <c r="X83" s="18"/>
      <c r="Y83" s="18"/>
      <c r="Z83" s="18"/>
      <c r="AA83" s="18"/>
    </row>
    <row r="84" spans="1:27">
      <c r="W84" s="18"/>
      <c r="X84" s="18"/>
      <c r="Y84" s="18"/>
      <c r="Z84" s="18"/>
      <c r="AA84" s="18"/>
    </row>
    <row r="85" spans="1:27">
      <c r="C85" s="79" t="s">
        <v>6</v>
      </c>
      <c r="D85" s="80"/>
      <c r="E85" s="80"/>
      <c r="F85" s="81"/>
      <c r="G85" s="79" t="s">
        <v>20</v>
      </c>
      <c r="H85" s="80"/>
      <c r="I85" s="80"/>
      <c r="J85" s="81"/>
      <c r="W85" s="18"/>
      <c r="X85" s="18"/>
      <c r="Y85" s="18"/>
      <c r="Z85" s="18"/>
      <c r="AA85" s="18"/>
    </row>
    <row r="86" spans="1:27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  <c r="W86" s="18"/>
      <c r="X86" s="18"/>
      <c r="Y86" s="18"/>
      <c r="Z86" s="18"/>
      <c r="AA86" s="18"/>
    </row>
    <row r="87" spans="1:27">
      <c r="B87" s="5">
        <v>0</v>
      </c>
      <c r="C87" s="9">
        <v>8</v>
      </c>
      <c r="D87" s="10">
        <v>2</v>
      </c>
      <c r="E87" s="10">
        <v>1</v>
      </c>
      <c r="F87" s="11">
        <v>5</v>
      </c>
      <c r="G87" s="9">
        <v>2</v>
      </c>
      <c r="H87" s="10">
        <v>0</v>
      </c>
      <c r="I87" s="10">
        <v>0</v>
      </c>
      <c r="J87" s="11">
        <v>1</v>
      </c>
    </row>
    <row r="88" spans="1:27">
      <c r="B88" s="3">
        <v>1</v>
      </c>
      <c r="C88" s="12">
        <v>2</v>
      </c>
      <c r="D88" s="13">
        <v>0</v>
      </c>
      <c r="E88" s="13">
        <v>3</v>
      </c>
      <c r="F88" s="14">
        <v>4</v>
      </c>
      <c r="G88" s="12">
        <v>1</v>
      </c>
      <c r="H88" s="13">
        <v>0</v>
      </c>
      <c r="I88" s="13">
        <v>1</v>
      </c>
      <c r="J88" s="14">
        <v>1</v>
      </c>
    </row>
    <row r="89" spans="1:27">
      <c r="B89" s="3">
        <v>2</v>
      </c>
      <c r="C89" s="12">
        <v>1</v>
      </c>
      <c r="D89" s="13">
        <v>0</v>
      </c>
      <c r="E89" s="13">
        <v>0</v>
      </c>
      <c r="F89" s="14">
        <v>2</v>
      </c>
      <c r="G89" s="12">
        <v>0</v>
      </c>
      <c r="H89" s="13">
        <v>0</v>
      </c>
      <c r="I89" s="13">
        <v>0</v>
      </c>
      <c r="J89" s="14">
        <v>1</v>
      </c>
    </row>
    <row r="90" spans="1:27">
      <c r="B90" s="3">
        <v>3</v>
      </c>
      <c r="C90" s="12">
        <v>0</v>
      </c>
      <c r="D90" s="13">
        <v>0</v>
      </c>
      <c r="E90" s="13">
        <v>1</v>
      </c>
      <c r="F90" s="14">
        <v>1</v>
      </c>
      <c r="G90" s="12">
        <v>0</v>
      </c>
      <c r="H90" s="13">
        <v>0</v>
      </c>
      <c r="I90" s="13">
        <v>0</v>
      </c>
      <c r="J90" s="14">
        <v>0</v>
      </c>
    </row>
    <row r="91" spans="1:27">
      <c r="B91" s="3">
        <v>4</v>
      </c>
      <c r="C91" s="12">
        <v>0</v>
      </c>
      <c r="D91" s="13">
        <v>0</v>
      </c>
      <c r="E91" s="13">
        <v>2</v>
      </c>
      <c r="F91" s="14">
        <v>4</v>
      </c>
      <c r="G91" s="12">
        <v>0</v>
      </c>
      <c r="H91" s="13">
        <v>0</v>
      </c>
      <c r="I91" s="13">
        <v>0</v>
      </c>
      <c r="J91" s="14">
        <v>1</v>
      </c>
    </row>
    <row r="92" spans="1:27">
      <c r="B92" s="3">
        <v>5</v>
      </c>
      <c r="C92" s="12">
        <v>0</v>
      </c>
      <c r="D92" s="13">
        <v>0</v>
      </c>
      <c r="E92" s="13">
        <v>0</v>
      </c>
      <c r="F92" s="14">
        <v>2</v>
      </c>
      <c r="G92" s="12">
        <v>0</v>
      </c>
      <c r="H92" s="13">
        <v>0</v>
      </c>
      <c r="I92" s="13">
        <v>0</v>
      </c>
      <c r="J92" s="14">
        <v>0</v>
      </c>
    </row>
    <row r="93" spans="1:27">
      <c r="B93" s="3">
        <v>6</v>
      </c>
      <c r="C93" s="12">
        <v>0</v>
      </c>
      <c r="D93" s="13">
        <v>9</v>
      </c>
      <c r="E93" s="13">
        <v>3</v>
      </c>
      <c r="F93" s="14">
        <v>2</v>
      </c>
      <c r="G93" s="12">
        <v>0</v>
      </c>
      <c r="H93" s="13">
        <v>4</v>
      </c>
      <c r="I93" s="13">
        <v>0</v>
      </c>
      <c r="J93" s="14">
        <v>0</v>
      </c>
    </row>
    <row r="94" spans="1:27">
      <c r="B94" s="4">
        <v>7</v>
      </c>
      <c r="C94" s="15">
        <v>0</v>
      </c>
      <c r="D94" s="16">
        <v>8</v>
      </c>
      <c r="E94" s="16">
        <v>1</v>
      </c>
      <c r="F94" s="17">
        <v>3</v>
      </c>
      <c r="G94" s="15">
        <v>0</v>
      </c>
      <c r="H94" s="16">
        <v>0</v>
      </c>
      <c r="I94" s="16">
        <v>0</v>
      </c>
      <c r="J94" s="17">
        <v>2</v>
      </c>
    </row>
    <row r="97" spans="1:10">
      <c r="C97" s="79" t="s">
        <v>6</v>
      </c>
      <c r="D97" s="80"/>
      <c r="E97" s="80"/>
      <c r="F97" s="81"/>
      <c r="G97" s="79" t="s">
        <v>20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B99" s="5">
        <v>0</v>
      </c>
      <c r="C99" s="9">
        <v>5</v>
      </c>
      <c r="D99" s="10">
        <v>0</v>
      </c>
      <c r="E99" s="10">
        <v>0</v>
      </c>
      <c r="F99" s="11">
        <v>5</v>
      </c>
      <c r="G99" s="9">
        <v>0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6</v>
      </c>
      <c r="D100" s="13">
        <v>0</v>
      </c>
      <c r="E100" s="13">
        <v>1</v>
      </c>
      <c r="F100" s="14">
        <v>4</v>
      </c>
      <c r="G100" s="12">
        <v>1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1</v>
      </c>
      <c r="D101" s="13">
        <v>0</v>
      </c>
      <c r="E101" s="13">
        <v>1</v>
      </c>
      <c r="F101" s="14">
        <v>3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1</v>
      </c>
      <c r="F102" s="14">
        <v>3</v>
      </c>
      <c r="G102" s="12">
        <v>0</v>
      </c>
      <c r="H102" s="13">
        <v>0</v>
      </c>
      <c r="I102" s="13">
        <v>0</v>
      </c>
      <c r="J102" s="14">
        <v>1</v>
      </c>
    </row>
    <row r="103" spans="1:10">
      <c r="B103" s="3">
        <v>4</v>
      </c>
      <c r="C103" s="12">
        <v>0</v>
      </c>
      <c r="D103" s="13">
        <v>0</v>
      </c>
      <c r="E103" s="13">
        <v>3</v>
      </c>
      <c r="F103" s="14">
        <v>4</v>
      </c>
      <c r="G103" s="12">
        <v>0</v>
      </c>
      <c r="H103" s="13">
        <v>0</v>
      </c>
      <c r="I103" s="13">
        <v>0</v>
      </c>
      <c r="J103" s="14">
        <v>0</v>
      </c>
    </row>
    <row r="104" spans="1:10">
      <c r="B104" s="3">
        <v>5</v>
      </c>
      <c r="C104" s="12">
        <v>0</v>
      </c>
      <c r="D104" s="13">
        <v>1</v>
      </c>
      <c r="E104" s="13">
        <v>1</v>
      </c>
      <c r="F104" s="14">
        <v>2</v>
      </c>
      <c r="G104" s="12">
        <v>0</v>
      </c>
      <c r="H104" s="13">
        <v>0</v>
      </c>
      <c r="I104" s="13">
        <v>1</v>
      </c>
      <c r="J104" s="14">
        <v>0</v>
      </c>
    </row>
    <row r="105" spans="1:10">
      <c r="B105" s="3">
        <v>6</v>
      </c>
      <c r="C105" s="12">
        <v>0</v>
      </c>
      <c r="D105" s="13">
        <v>0</v>
      </c>
      <c r="E105" s="13">
        <v>1</v>
      </c>
      <c r="F105" s="14">
        <v>1</v>
      </c>
      <c r="G105" s="12">
        <v>0</v>
      </c>
      <c r="H105" s="13">
        <v>0</v>
      </c>
      <c r="I105" s="13">
        <v>1</v>
      </c>
      <c r="J105" s="14">
        <v>0</v>
      </c>
    </row>
    <row r="106" spans="1:10">
      <c r="B106" s="4">
        <v>7</v>
      </c>
      <c r="C106" s="15">
        <v>1</v>
      </c>
      <c r="D106" s="16">
        <v>13</v>
      </c>
      <c r="E106" s="16">
        <v>2</v>
      </c>
      <c r="F106" s="17">
        <v>5</v>
      </c>
      <c r="G106" s="15">
        <v>0</v>
      </c>
      <c r="H106" s="16">
        <v>1</v>
      </c>
      <c r="I106" s="16">
        <v>1</v>
      </c>
      <c r="J106" s="17">
        <v>2</v>
      </c>
    </row>
    <row r="109" spans="1:10">
      <c r="C109" s="79" t="s">
        <v>6</v>
      </c>
      <c r="D109" s="80"/>
      <c r="E109" s="80"/>
      <c r="F109" s="81"/>
      <c r="G109" s="79" t="s">
        <v>20</v>
      </c>
      <c r="H109" s="80"/>
      <c r="I109" s="80"/>
      <c r="J109" s="81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B111" s="5">
        <v>0</v>
      </c>
      <c r="C111" s="9">
        <v>5</v>
      </c>
      <c r="D111" s="10">
        <v>10</v>
      </c>
      <c r="E111" s="10">
        <v>3</v>
      </c>
      <c r="F111" s="11">
        <v>29</v>
      </c>
      <c r="G111" s="9">
        <v>0</v>
      </c>
      <c r="H111" s="10">
        <v>0</v>
      </c>
      <c r="I111" s="10">
        <v>0</v>
      </c>
      <c r="J111" s="11">
        <v>2</v>
      </c>
    </row>
    <row r="112" spans="1:10">
      <c r="B112" s="3">
        <v>1</v>
      </c>
      <c r="C112" s="12">
        <v>0</v>
      </c>
      <c r="D112" s="13">
        <v>4</v>
      </c>
      <c r="E112" s="13">
        <v>5</v>
      </c>
      <c r="F112" s="14">
        <v>11</v>
      </c>
      <c r="G112" s="12">
        <v>0</v>
      </c>
      <c r="H112" s="13">
        <v>0</v>
      </c>
      <c r="I112" s="13">
        <v>2</v>
      </c>
      <c r="J112" s="14">
        <v>2</v>
      </c>
    </row>
    <row r="113" spans="1:10">
      <c r="B113" s="3">
        <v>2</v>
      </c>
      <c r="C113" s="12">
        <v>0</v>
      </c>
      <c r="D113" s="13">
        <v>0</v>
      </c>
      <c r="E113" s="13">
        <v>2</v>
      </c>
      <c r="F113" s="14">
        <v>10</v>
      </c>
      <c r="G113" s="12">
        <v>0</v>
      </c>
      <c r="H113" s="13">
        <v>0</v>
      </c>
      <c r="I113" s="13">
        <v>0</v>
      </c>
      <c r="J113" s="14">
        <v>5</v>
      </c>
    </row>
    <row r="114" spans="1:10">
      <c r="B114" s="3">
        <v>3</v>
      </c>
      <c r="C114" s="12">
        <v>1</v>
      </c>
      <c r="D114" s="13">
        <v>1</v>
      </c>
      <c r="E114" s="13">
        <v>4</v>
      </c>
      <c r="F114" s="14">
        <v>11</v>
      </c>
      <c r="G114" s="12">
        <v>0</v>
      </c>
      <c r="H114" s="13">
        <v>0</v>
      </c>
      <c r="I114" s="13">
        <v>1</v>
      </c>
      <c r="J114" s="14">
        <v>4</v>
      </c>
    </row>
    <row r="115" spans="1:10">
      <c r="B115" s="3">
        <v>4</v>
      </c>
      <c r="C115" s="12">
        <v>0</v>
      </c>
      <c r="D115" s="13">
        <v>0</v>
      </c>
      <c r="E115" s="13">
        <v>4</v>
      </c>
      <c r="F115" s="14">
        <v>9</v>
      </c>
      <c r="G115" s="12">
        <v>0</v>
      </c>
      <c r="H115" s="13">
        <v>0</v>
      </c>
      <c r="I115" s="13">
        <v>2</v>
      </c>
      <c r="J115" s="14">
        <v>2</v>
      </c>
    </row>
    <row r="116" spans="1:10">
      <c r="B116" s="3">
        <v>5</v>
      </c>
      <c r="C116" s="12">
        <v>1</v>
      </c>
      <c r="D116" s="13">
        <v>3</v>
      </c>
      <c r="E116" s="13">
        <v>3</v>
      </c>
      <c r="F116" s="14">
        <v>7</v>
      </c>
      <c r="G116" s="12">
        <v>0</v>
      </c>
      <c r="H116" s="13">
        <v>0</v>
      </c>
      <c r="I116" s="13">
        <v>1</v>
      </c>
      <c r="J116" s="14">
        <v>5</v>
      </c>
    </row>
    <row r="117" spans="1:10">
      <c r="B117" s="3">
        <v>6</v>
      </c>
      <c r="C117" s="12">
        <v>0</v>
      </c>
      <c r="D117" s="13">
        <v>7</v>
      </c>
      <c r="E117" s="13">
        <v>2</v>
      </c>
      <c r="F117" s="14">
        <v>13</v>
      </c>
      <c r="G117" s="12">
        <v>0</v>
      </c>
      <c r="H117" s="13">
        <v>1</v>
      </c>
      <c r="I117" s="13">
        <v>0</v>
      </c>
      <c r="J117" s="14">
        <v>4</v>
      </c>
    </row>
    <row r="118" spans="1:10">
      <c r="B118" s="4">
        <v>7</v>
      </c>
      <c r="C118" s="15">
        <v>0</v>
      </c>
      <c r="D118" s="16">
        <v>17</v>
      </c>
      <c r="E118" s="16">
        <v>10</v>
      </c>
      <c r="F118" s="17">
        <v>9</v>
      </c>
      <c r="G118" s="15">
        <v>0</v>
      </c>
      <c r="H118" s="16">
        <v>0</v>
      </c>
      <c r="I118" s="16">
        <v>0</v>
      </c>
      <c r="J118" s="17">
        <v>5</v>
      </c>
    </row>
    <row r="121" spans="1:10">
      <c r="C121" s="79" t="s">
        <v>6</v>
      </c>
      <c r="D121" s="80"/>
      <c r="E121" s="80"/>
      <c r="F121" s="81"/>
      <c r="G121" s="79" t="s">
        <v>20</v>
      </c>
      <c r="H121" s="80"/>
      <c r="I121" s="80"/>
      <c r="J121" s="81"/>
    </row>
    <row r="122" spans="1:10">
      <c r="A122" s="1" t="s">
        <v>44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B123" s="5">
        <v>0</v>
      </c>
      <c r="C123" s="9">
        <v>2</v>
      </c>
      <c r="D123" s="10">
        <v>0</v>
      </c>
      <c r="E123" s="10">
        <v>2</v>
      </c>
      <c r="F123" s="11">
        <v>5</v>
      </c>
      <c r="G123" s="9">
        <v>0</v>
      </c>
      <c r="H123" s="10">
        <v>0</v>
      </c>
      <c r="I123" s="10">
        <v>1</v>
      </c>
      <c r="J123" s="11">
        <v>0</v>
      </c>
    </row>
    <row r="124" spans="1:10">
      <c r="B124" s="3">
        <v>1</v>
      </c>
      <c r="C124" s="12">
        <v>1</v>
      </c>
      <c r="D124" s="13">
        <v>0</v>
      </c>
      <c r="E124" s="13">
        <v>1</v>
      </c>
      <c r="F124" s="14">
        <v>5</v>
      </c>
      <c r="G124" s="12">
        <v>0</v>
      </c>
      <c r="H124" s="13">
        <v>0</v>
      </c>
      <c r="I124" s="13">
        <v>0</v>
      </c>
      <c r="J124" s="14">
        <v>0</v>
      </c>
    </row>
    <row r="125" spans="1:10">
      <c r="B125" s="3">
        <v>2</v>
      </c>
      <c r="C125" s="12">
        <v>0</v>
      </c>
      <c r="D125" s="13">
        <v>1</v>
      </c>
      <c r="E125" s="13">
        <v>0</v>
      </c>
      <c r="F125" s="14">
        <v>2</v>
      </c>
      <c r="G125" s="12">
        <v>0</v>
      </c>
      <c r="H125" s="13">
        <v>0</v>
      </c>
      <c r="I125" s="13">
        <v>0</v>
      </c>
      <c r="J125" s="14">
        <v>0</v>
      </c>
    </row>
    <row r="126" spans="1:10">
      <c r="B126" s="3">
        <v>3</v>
      </c>
      <c r="C126" s="12">
        <v>0</v>
      </c>
      <c r="D126" s="13">
        <v>0</v>
      </c>
      <c r="E126" s="13">
        <v>3</v>
      </c>
      <c r="F126" s="14">
        <v>1</v>
      </c>
      <c r="G126" s="12">
        <v>0</v>
      </c>
      <c r="H126" s="13">
        <v>0</v>
      </c>
      <c r="I126" s="13">
        <v>0</v>
      </c>
      <c r="J126" s="14">
        <v>1</v>
      </c>
    </row>
    <row r="127" spans="1:10">
      <c r="B127" s="3">
        <v>4</v>
      </c>
      <c r="C127" s="12">
        <v>0</v>
      </c>
      <c r="D127" s="13">
        <v>1</v>
      </c>
      <c r="E127" s="13">
        <v>1</v>
      </c>
      <c r="F127" s="14">
        <v>1</v>
      </c>
      <c r="G127" s="12">
        <v>0</v>
      </c>
      <c r="H127" s="13">
        <v>1</v>
      </c>
      <c r="I127" s="13">
        <v>0</v>
      </c>
      <c r="J127" s="14">
        <v>1</v>
      </c>
    </row>
    <row r="128" spans="1:10">
      <c r="B128" s="3">
        <v>5</v>
      </c>
      <c r="C128" s="12">
        <v>0</v>
      </c>
      <c r="D128" s="13">
        <v>1</v>
      </c>
      <c r="E128" s="13">
        <v>3</v>
      </c>
      <c r="F128" s="14">
        <v>3</v>
      </c>
      <c r="G128" s="12">
        <v>0</v>
      </c>
      <c r="H128" s="13">
        <v>0</v>
      </c>
      <c r="I128" s="13">
        <v>0</v>
      </c>
      <c r="J128" s="14">
        <v>1</v>
      </c>
    </row>
    <row r="129" spans="1:10">
      <c r="B129" s="3">
        <v>6</v>
      </c>
      <c r="C129" s="12">
        <v>0</v>
      </c>
      <c r="D129" s="13">
        <v>1</v>
      </c>
      <c r="E129" s="13">
        <v>2</v>
      </c>
      <c r="F129" s="14">
        <v>3</v>
      </c>
      <c r="G129" s="12">
        <v>0</v>
      </c>
      <c r="H129" s="13">
        <v>0</v>
      </c>
      <c r="I129" s="13">
        <v>0</v>
      </c>
      <c r="J129" s="14">
        <v>3</v>
      </c>
    </row>
    <row r="130" spans="1:10">
      <c r="B130" s="4">
        <v>7</v>
      </c>
      <c r="C130" s="15">
        <v>0</v>
      </c>
      <c r="D130" s="16">
        <v>11</v>
      </c>
      <c r="E130" s="16">
        <v>1</v>
      </c>
      <c r="F130" s="17">
        <v>4</v>
      </c>
      <c r="G130" s="15">
        <v>0</v>
      </c>
      <c r="H130" s="16">
        <v>1</v>
      </c>
      <c r="I130" s="16">
        <v>0</v>
      </c>
      <c r="J130" s="17">
        <v>3</v>
      </c>
    </row>
    <row r="133" spans="1:10">
      <c r="C133" s="79" t="s">
        <v>6</v>
      </c>
      <c r="D133" s="80"/>
      <c r="E133" s="80"/>
      <c r="F133" s="81"/>
      <c r="G133" s="79" t="s">
        <v>20</v>
      </c>
      <c r="H133" s="80"/>
      <c r="I133" s="80"/>
      <c r="J133" s="81"/>
    </row>
    <row r="134" spans="1:10">
      <c r="A134" s="1" t="s">
        <v>58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B135" s="5">
        <v>0</v>
      </c>
      <c r="C135" s="9">
        <v>3</v>
      </c>
      <c r="D135" s="10">
        <v>0</v>
      </c>
      <c r="E135" s="10">
        <v>1</v>
      </c>
      <c r="F135" s="11">
        <v>9</v>
      </c>
      <c r="G135" s="9">
        <v>0</v>
      </c>
      <c r="H135" s="10">
        <v>0</v>
      </c>
      <c r="I135" s="10">
        <v>0</v>
      </c>
      <c r="J135" s="11">
        <v>2</v>
      </c>
    </row>
    <row r="136" spans="1:10">
      <c r="B136" s="3">
        <v>1</v>
      </c>
      <c r="C136" s="12">
        <v>1</v>
      </c>
      <c r="D136" s="13">
        <v>0</v>
      </c>
      <c r="E136" s="13">
        <v>1</v>
      </c>
      <c r="F136" s="14">
        <v>6</v>
      </c>
      <c r="G136" s="12">
        <v>0</v>
      </c>
      <c r="H136" s="13">
        <v>0</v>
      </c>
      <c r="I136" s="13">
        <v>1</v>
      </c>
      <c r="J136" s="14">
        <v>2</v>
      </c>
    </row>
    <row r="137" spans="1:10">
      <c r="B137" s="3">
        <v>2</v>
      </c>
      <c r="C137" s="12">
        <v>0</v>
      </c>
      <c r="D137" s="13">
        <v>0</v>
      </c>
      <c r="E137" s="13">
        <v>0</v>
      </c>
      <c r="F137" s="14">
        <v>4</v>
      </c>
      <c r="G137" s="12">
        <v>0</v>
      </c>
      <c r="H137" s="13">
        <v>0</v>
      </c>
      <c r="I137" s="13">
        <v>0</v>
      </c>
      <c r="J137" s="14">
        <v>1</v>
      </c>
    </row>
    <row r="138" spans="1:10">
      <c r="B138" s="3">
        <v>3</v>
      </c>
      <c r="C138" s="12">
        <v>0</v>
      </c>
      <c r="D138" s="13">
        <v>0</v>
      </c>
      <c r="E138" s="13">
        <v>2</v>
      </c>
      <c r="F138" s="14">
        <v>2</v>
      </c>
      <c r="G138" s="12">
        <v>0</v>
      </c>
      <c r="H138" s="13">
        <v>0</v>
      </c>
      <c r="I138" s="13">
        <v>1</v>
      </c>
      <c r="J138" s="14">
        <v>0</v>
      </c>
    </row>
    <row r="139" spans="1:10">
      <c r="B139" s="3">
        <v>4</v>
      </c>
      <c r="C139" s="12">
        <v>0</v>
      </c>
      <c r="D139" s="13">
        <v>1</v>
      </c>
      <c r="E139" s="13">
        <v>1</v>
      </c>
      <c r="F139" s="14">
        <v>2</v>
      </c>
      <c r="G139" s="12">
        <v>0</v>
      </c>
      <c r="H139" s="13">
        <v>0</v>
      </c>
      <c r="I139" s="13">
        <v>0</v>
      </c>
      <c r="J139" s="14">
        <v>0</v>
      </c>
    </row>
    <row r="140" spans="1:10">
      <c r="B140" s="3">
        <v>5</v>
      </c>
      <c r="C140" s="12">
        <v>0</v>
      </c>
      <c r="D140" s="13">
        <v>2</v>
      </c>
      <c r="E140" s="13">
        <v>4</v>
      </c>
      <c r="F140" s="14">
        <v>0</v>
      </c>
      <c r="G140" s="12">
        <v>0</v>
      </c>
      <c r="H140" s="13">
        <v>0</v>
      </c>
      <c r="I140" s="13">
        <v>2</v>
      </c>
      <c r="J140" s="14">
        <v>0</v>
      </c>
    </row>
    <row r="141" spans="1:10">
      <c r="B141" s="3">
        <v>6</v>
      </c>
      <c r="C141" s="12">
        <v>1</v>
      </c>
      <c r="D141" s="13">
        <v>2</v>
      </c>
      <c r="E141" s="13">
        <v>2</v>
      </c>
      <c r="F141" s="14">
        <v>3</v>
      </c>
      <c r="G141" s="12">
        <v>0</v>
      </c>
      <c r="H141" s="13">
        <v>0</v>
      </c>
      <c r="I141" s="13">
        <v>0</v>
      </c>
      <c r="J141" s="14">
        <v>2</v>
      </c>
    </row>
    <row r="142" spans="1:10">
      <c r="B142" s="4">
        <v>7</v>
      </c>
      <c r="C142" s="15">
        <v>1</v>
      </c>
      <c r="D142" s="16">
        <v>8</v>
      </c>
      <c r="E142" s="16">
        <v>3</v>
      </c>
      <c r="F142" s="17">
        <v>4</v>
      </c>
      <c r="G142" s="15">
        <v>0</v>
      </c>
      <c r="H142" s="16">
        <v>2</v>
      </c>
      <c r="I142" s="16">
        <v>1</v>
      </c>
      <c r="J142" s="17">
        <v>2</v>
      </c>
    </row>
    <row r="145" spans="1:10">
      <c r="C145" s="79" t="s">
        <v>6</v>
      </c>
      <c r="D145" s="80"/>
      <c r="E145" s="80"/>
      <c r="F145" s="81"/>
      <c r="G145" s="79" t="s">
        <v>20</v>
      </c>
      <c r="H145" s="80"/>
      <c r="I145" s="80"/>
      <c r="J145" s="81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B147" s="5">
        <v>0</v>
      </c>
      <c r="C147" s="9">
        <v>9</v>
      </c>
      <c r="D147" s="10">
        <v>1</v>
      </c>
      <c r="E147" s="10">
        <v>3</v>
      </c>
      <c r="F147" s="11">
        <v>23</v>
      </c>
      <c r="G147" s="9">
        <v>0</v>
      </c>
      <c r="H147" s="10">
        <v>0</v>
      </c>
      <c r="I147" s="10">
        <v>0</v>
      </c>
      <c r="J147" s="11">
        <v>2</v>
      </c>
    </row>
    <row r="148" spans="1:10">
      <c r="B148" s="3">
        <v>1</v>
      </c>
      <c r="C148" s="12">
        <v>2</v>
      </c>
      <c r="D148" s="13">
        <v>3</v>
      </c>
      <c r="E148" s="13">
        <v>9</v>
      </c>
      <c r="F148" s="14">
        <v>15</v>
      </c>
      <c r="G148" s="12">
        <v>0</v>
      </c>
      <c r="H148" s="13">
        <v>0</v>
      </c>
      <c r="I148" s="13">
        <v>4</v>
      </c>
      <c r="J148" s="14">
        <v>3</v>
      </c>
    </row>
    <row r="149" spans="1:10">
      <c r="B149" s="3">
        <v>2</v>
      </c>
      <c r="C149" s="12">
        <v>1</v>
      </c>
      <c r="D149" s="13">
        <v>2</v>
      </c>
      <c r="E149" s="13">
        <v>10</v>
      </c>
      <c r="F149" s="14">
        <v>9</v>
      </c>
      <c r="G149" s="12">
        <v>0</v>
      </c>
      <c r="H149" s="13">
        <v>0</v>
      </c>
      <c r="I149" s="13">
        <v>4</v>
      </c>
      <c r="J149" s="14">
        <v>5</v>
      </c>
    </row>
    <row r="150" spans="1:10">
      <c r="B150" s="3">
        <v>3</v>
      </c>
      <c r="C150" s="12">
        <v>3</v>
      </c>
      <c r="D150" s="13">
        <v>1</v>
      </c>
      <c r="E150" s="13">
        <v>9</v>
      </c>
      <c r="F150" s="14">
        <v>5</v>
      </c>
      <c r="G150" s="12">
        <v>0</v>
      </c>
      <c r="H150" s="13">
        <v>0</v>
      </c>
      <c r="I150" s="13">
        <v>3</v>
      </c>
      <c r="J150" s="14">
        <v>1</v>
      </c>
    </row>
    <row r="151" spans="1:10">
      <c r="B151" s="3">
        <v>4</v>
      </c>
      <c r="C151" s="12">
        <v>0</v>
      </c>
      <c r="D151" s="13">
        <v>0</v>
      </c>
      <c r="E151" s="13">
        <v>5</v>
      </c>
      <c r="F151" s="14">
        <v>13</v>
      </c>
      <c r="G151" s="12">
        <v>0</v>
      </c>
      <c r="H151" s="13">
        <v>0</v>
      </c>
      <c r="I151" s="13">
        <v>3</v>
      </c>
      <c r="J151" s="14">
        <v>9</v>
      </c>
    </row>
    <row r="152" spans="1:10">
      <c r="B152" s="3">
        <v>5</v>
      </c>
      <c r="C152" s="12">
        <v>0</v>
      </c>
      <c r="D152" s="13">
        <v>1</v>
      </c>
      <c r="E152" s="13">
        <v>1</v>
      </c>
      <c r="F152" s="14">
        <v>12</v>
      </c>
      <c r="G152" s="12">
        <v>0</v>
      </c>
      <c r="H152" s="13">
        <v>0</v>
      </c>
      <c r="I152" s="13">
        <v>1</v>
      </c>
      <c r="J152" s="14">
        <v>9</v>
      </c>
    </row>
    <row r="153" spans="1:10">
      <c r="B153" s="3">
        <v>6</v>
      </c>
      <c r="C153" s="12">
        <v>1</v>
      </c>
      <c r="D153" s="13">
        <v>5</v>
      </c>
      <c r="E153" s="13">
        <v>7</v>
      </c>
      <c r="F153" s="14">
        <v>5</v>
      </c>
      <c r="G153" s="12">
        <v>0</v>
      </c>
      <c r="H153" s="13">
        <v>0</v>
      </c>
      <c r="I153" s="13">
        <v>1</v>
      </c>
      <c r="J153" s="14">
        <v>3</v>
      </c>
    </row>
    <row r="154" spans="1:10">
      <c r="B154" s="4">
        <v>7</v>
      </c>
      <c r="C154" s="15">
        <v>1</v>
      </c>
      <c r="D154" s="16">
        <v>10</v>
      </c>
      <c r="E154" s="16">
        <v>4</v>
      </c>
      <c r="F154" s="17">
        <v>7</v>
      </c>
      <c r="G154" s="15">
        <v>0</v>
      </c>
      <c r="H154" s="16">
        <v>1</v>
      </c>
      <c r="I154" s="16">
        <v>0</v>
      </c>
      <c r="J154" s="17">
        <v>4</v>
      </c>
    </row>
    <row r="157" spans="1:10">
      <c r="C157" s="79" t="s">
        <v>6</v>
      </c>
      <c r="D157" s="80"/>
      <c r="E157" s="80"/>
      <c r="F157" s="81"/>
      <c r="G157" s="79" t="s">
        <v>20</v>
      </c>
      <c r="H157" s="80"/>
      <c r="I157" s="80"/>
      <c r="J157" s="81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B159" s="5">
        <v>0</v>
      </c>
      <c r="C159" s="9">
        <v>8</v>
      </c>
      <c r="D159" s="10">
        <v>2</v>
      </c>
      <c r="E159" s="10">
        <v>2</v>
      </c>
      <c r="F159" s="11">
        <v>3</v>
      </c>
      <c r="G159" s="9">
        <v>1</v>
      </c>
      <c r="H159" s="10">
        <v>0</v>
      </c>
      <c r="I159" s="10">
        <v>2</v>
      </c>
      <c r="J159" s="11">
        <v>1</v>
      </c>
    </row>
    <row r="160" spans="1:10">
      <c r="B160" s="3">
        <v>1</v>
      </c>
      <c r="C160" s="12">
        <v>3</v>
      </c>
      <c r="D160" s="13">
        <v>0</v>
      </c>
      <c r="E160" s="13">
        <v>3</v>
      </c>
      <c r="F160" s="14">
        <v>1</v>
      </c>
      <c r="G160" s="12">
        <v>0</v>
      </c>
      <c r="H160" s="13">
        <v>0</v>
      </c>
      <c r="I160" s="13">
        <v>2</v>
      </c>
      <c r="J160" s="14">
        <v>0</v>
      </c>
    </row>
    <row r="161" spans="1:10">
      <c r="B161" s="3">
        <v>2</v>
      </c>
      <c r="C161" s="12">
        <v>1</v>
      </c>
      <c r="D161" s="13">
        <v>0</v>
      </c>
      <c r="E161" s="13">
        <v>2</v>
      </c>
      <c r="F161" s="14">
        <v>5</v>
      </c>
      <c r="G161" s="12">
        <v>0</v>
      </c>
      <c r="H161" s="13">
        <v>0</v>
      </c>
      <c r="I161" s="13">
        <v>2</v>
      </c>
      <c r="J161" s="14">
        <v>2</v>
      </c>
    </row>
    <row r="162" spans="1:10">
      <c r="B162" s="3">
        <v>3</v>
      </c>
      <c r="C162" s="12">
        <v>0</v>
      </c>
      <c r="D162" s="13">
        <v>0</v>
      </c>
      <c r="E162" s="13">
        <v>3</v>
      </c>
      <c r="F162" s="14">
        <v>2</v>
      </c>
      <c r="G162" s="12">
        <v>0</v>
      </c>
      <c r="H162" s="13">
        <v>0</v>
      </c>
      <c r="I162" s="13">
        <v>2</v>
      </c>
      <c r="J162" s="14">
        <v>2</v>
      </c>
    </row>
    <row r="163" spans="1:10">
      <c r="B163" s="3">
        <v>4</v>
      </c>
      <c r="C163" s="12">
        <v>0</v>
      </c>
      <c r="D163" s="13">
        <v>0</v>
      </c>
      <c r="E163" s="13">
        <v>0</v>
      </c>
      <c r="F163" s="14">
        <v>5</v>
      </c>
      <c r="G163" s="12">
        <v>0</v>
      </c>
      <c r="H163" s="13">
        <v>0</v>
      </c>
      <c r="I163" s="13">
        <v>0</v>
      </c>
      <c r="J163" s="14">
        <v>5</v>
      </c>
    </row>
    <row r="164" spans="1:10">
      <c r="B164" s="3">
        <v>5</v>
      </c>
      <c r="C164" s="12">
        <v>0</v>
      </c>
      <c r="D164" s="13">
        <v>0</v>
      </c>
      <c r="E164" s="13">
        <v>1</v>
      </c>
      <c r="F164" s="14">
        <v>1</v>
      </c>
      <c r="G164" s="12">
        <v>0</v>
      </c>
      <c r="H164" s="13">
        <v>0</v>
      </c>
      <c r="I164" s="13">
        <v>1</v>
      </c>
      <c r="J164" s="14">
        <v>1</v>
      </c>
    </row>
    <row r="165" spans="1:10">
      <c r="B165" s="3">
        <v>6</v>
      </c>
      <c r="C165" s="12">
        <v>0</v>
      </c>
      <c r="D165" s="13">
        <v>4</v>
      </c>
      <c r="E165" s="13">
        <v>1</v>
      </c>
      <c r="F165" s="14">
        <v>2</v>
      </c>
      <c r="G165" s="12">
        <v>0</v>
      </c>
      <c r="H165" s="13">
        <v>0</v>
      </c>
      <c r="I165" s="13">
        <v>0</v>
      </c>
      <c r="J165" s="14">
        <v>2</v>
      </c>
    </row>
    <row r="166" spans="1:10">
      <c r="B166" s="4">
        <v>7</v>
      </c>
      <c r="C166" s="15">
        <v>0</v>
      </c>
      <c r="D166" s="16">
        <v>8</v>
      </c>
      <c r="E166" s="16">
        <v>1</v>
      </c>
      <c r="F166" s="17">
        <v>5</v>
      </c>
      <c r="G166" s="15">
        <v>0</v>
      </c>
      <c r="H166" s="16">
        <v>0</v>
      </c>
      <c r="I166" s="16">
        <v>0</v>
      </c>
      <c r="J166" s="17">
        <v>5</v>
      </c>
    </row>
    <row r="169" spans="1:10">
      <c r="C169" s="79" t="s">
        <v>6</v>
      </c>
      <c r="D169" s="80"/>
      <c r="E169" s="80"/>
      <c r="F169" s="81"/>
      <c r="G169" s="79" t="s">
        <v>20</v>
      </c>
      <c r="H169" s="80"/>
      <c r="I169" s="80"/>
      <c r="J169" s="81"/>
    </row>
    <row r="170" spans="1:10">
      <c r="A170" s="1" t="s">
        <v>46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B171" s="5">
        <v>0</v>
      </c>
      <c r="C171" s="9">
        <v>4</v>
      </c>
      <c r="D171" s="10">
        <v>0</v>
      </c>
      <c r="E171" s="10">
        <v>3</v>
      </c>
      <c r="F171" s="11">
        <v>4</v>
      </c>
      <c r="G171" s="9">
        <v>0</v>
      </c>
      <c r="H171" s="10">
        <v>0</v>
      </c>
      <c r="I171" s="10">
        <v>1</v>
      </c>
      <c r="J171" s="11">
        <v>1</v>
      </c>
    </row>
    <row r="172" spans="1:10">
      <c r="B172" s="3">
        <v>1</v>
      </c>
      <c r="C172" s="12">
        <v>1</v>
      </c>
      <c r="D172" s="13">
        <v>1</v>
      </c>
      <c r="E172" s="13">
        <v>3</v>
      </c>
      <c r="F172" s="14">
        <v>3</v>
      </c>
      <c r="G172" s="12">
        <v>0</v>
      </c>
      <c r="H172" s="13">
        <v>0</v>
      </c>
      <c r="I172" s="13">
        <v>1</v>
      </c>
      <c r="J172" s="14">
        <v>0</v>
      </c>
    </row>
    <row r="173" spans="1:10">
      <c r="B173" s="3">
        <v>2</v>
      </c>
      <c r="C173" s="12">
        <v>3</v>
      </c>
      <c r="D173" s="13">
        <v>0</v>
      </c>
      <c r="E173" s="13">
        <v>0</v>
      </c>
      <c r="F173" s="14">
        <v>1</v>
      </c>
      <c r="G173" s="12">
        <v>0</v>
      </c>
      <c r="H173" s="13">
        <v>0</v>
      </c>
      <c r="I173" s="13">
        <v>0</v>
      </c>
      <c r="J173" s="14">
        <v>1</v>
      </c>
    </row>
    <row r="174" spans="1:10">
      <c r="B174" s="3">
        <v>3</v>
      </c>
      <c r="C174" s="12">
        <v>0</v>
      </c>
      <c r="D174" s="13">
        <v>2</v>
      </c>
      <c r="E174" s="13">
        <v>3</v>
      </c>
      <c r="F174" s="14">
        <v>1</v>
      </c>
      <c r="G174" s="12">
        <v>0</v>
      </c>
      <c r="H174" s="13">
        <v>0</v>
      </c>
      <c r="I174" s="13">
        <v>1</v>
      </c>
      <c r="J174" s="14">
        <v>1</v>
      </c>
    </row>
    <row r="175" spans="1:10">
      <c r="B175" s="3">
        <v>4</v>
      </c>
      <c r="C175" s="12">
        <v>1</v>
      </c>
      <c r="D175" s="13">
        <v>0</v>
      </c>
      <c r="E175" s="13">
        <v>1</v>
      </c>
      <c r="F175" s="14">
        <v>5</v>
      </c>
      <c r="G175" s="12">
        <v>0</v>
      </c>
      <c r="H175" s="13">
        <v>0</v>
      </c>
      <c r="I175" s="13">
        <v>0</v>
      </c>
      <c r="J175" s="14">
        <v>2</v>
      </c>
    </row>
    <row r="176" spans="1:10">
      <c r="B176" s="3">
        <v>5</v>
      </c>
      <c r="C176" s="12">
        <v>0</v>
      </c>
      <c r="D176" s="13">
        <v>0</v>
      </c>
      <c r="E176" s="13">
        <v>1</v>
      </c>
      <c r="F176" s="14">
        <v>3</v>
      </c>
      <c r="G176" s="12">
        <v>0</v>
      </c>
      <c r="H176" s="13">
        <v>0</v>
      </c>
      <c r="I176" s="13">
        <v>1</v>
      </c>
      <c r="J176" s="14">
        <v>3</v>
      </c>
    </row>
    <row r="177" spans="1:10">
      <c r="B177" s="3">
        <v>6</v>
      </c>
      <c r="C177" s="12">
        <v>0</v>
      </c>
      <c r="D177" s="13">
        <v>3</v>
      </c>
      <c r="E177" s="13">
        <v>6</v>
      </c>
      <c r="F177" s="14">
        <v>2</v>
      </c>
      <c r="G177" s="12">
        <v>0</v>
      </c>
      <c r="H177" s="13">
        <v>0</v>
      </c>
      <c r="I177" s="13">
        <v>0</v>
      </c>
      <c r="J177" s="14">
        <v>1</v>
      </c>
    </row>
    <row r="178" spans="1:10">
      <c r="B178" s="4">
        <v>7</v>
      </c>
      <c r="C178" s="15">
        <v>1</v>
      </c>
      <c r="D178" s="16">
        <v>12</v>
      </c>
      <c r="E178" s="16">
        <v>3</v>
      </c>
      <c r="F178" s="17">
        <v>2</v>
      </c>
      <c r="G178" s="15">
        <v>1</v>
      </c>
      <c r="H178" s="16">
        <v>1</v>
      </c>
      <c r="I178" s="16">
        <v>0</v>
      </c>
      <c r="J178" s="17">
        <v>1</v>
      </c>
    </row>
    <row r="181" spans="1:10">
      <c r="C181" s="79" t="s">
        <v>6</v>
      </c>
      <c r="D181" s="80"/>
      <c r="E181" s="80"/>
      <c r="F181" s="81"/>
      <c r="G181" s="79" t="s">
        <v>20</v>
      </c>
      <c r="H181" s="80"/>
      <c r="I181" s="80"/>
      <c r="J181" s="81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B183" s="5">
        <v>0</v>
      </c>
      <c r="C183" s="9">
        <v>5</v>
      </c>
      <c r="D183" s="10">
        <v>5</v>
      </c>
      <c r="E183" s="10">
        <v>3</v>
      </c>
      <c r="F183" s="11">
        <v>29</v>
      </c>
      <c r="G183" s="9">
        <v>0</v>
      </c>
      <c r="H183" s="10">
        <v>0</v>
      </c>
      <c r="I183" s="10">
        <v>1</v>
      </c>
      <c r="J183" s="11">
        <v>2</v>
      </c>
    </row>
    <row r="184" spans="1:10">
      <c r="B184" s="3">
        <v>1</v>
      </c>
      <c r="C184" s="12">
        <v>1</v>
      </c>
      <c r="D184" s="13">
        <v>1</v>
      </c>
      <c r="E184" s="13">
        <v>4</v>
      </c>
      <c r="F184" s="14">
        <v>9</v>
      </c>
      <c r="G184" s="12">
        <v>0</v>
      </c>
      <c r="H184" s="13">
        <v>0</v>
      </c>
      <c r="I184" s="13">
        <v>3</v>
      </c>
      <c r="J184" s="14">
        <v>2</v>
      </c>
    </row>
    <row r="185" spans="1:10">
      <c r="B185" s="3">
        <v>2</v>
      </c>
      <c r="C185" s="12">
        <v>0</v>
      </c>
      <c r="D185" s="13">
        <v>0</v>
      </c>
      <c r="E185" s="13">
        <v>4</v>
      </c>
      <c r="F185" s="14">
        <v>11</v>
      </c>
      <c r="G185" s="12">
        <v>0</v>
      </c>
      <c r="H185" s="13">
        <v>0</v>
      </c>
      <c r="I185" s="13">
        <v>3</v>
      </c>
      <c r="J185" s="14">
        <v>6</v>
      </c>
    </row>
    <row r="186" spans="1:10">
      <c r="B186" s="3">
        <v>3</v>
      </c>
      <c r="C186" s="12">
        <v>1</v>
      </c>
      <c r="D186" s="13">
        <v>1</v>
      </c>
      <c r="E186" s="13">
        <v>4</v>
      </c>
      <c r="F186" s="14">
        <v>7</v>
      </c>
      <c r="G186" s="12">
        <v>0</v>
      </c>
      <c r="H186" s="13">
        <v>0</v>
      </c>
      <c r="I186" s="13">
        <v>3</v>
      </c>
      <c r="J186" s="14">
        <v>7</v>
      </c>
    </row>
    <row r="187" spans="1:10">
      <c r="B187" s="3">
        <v>4</v>
      </c>
      <c r="C187" s="12">
        <v>0</v>
      </c>
      <c r="D187" s="13">
        <v>1</v>
      </c>
      <c r="E187" s="13">
        <v>8</v>
      </c>
      <c r="F187" s="14">
        <v>6</v>
      </c>
      <c r="G187" s="12">
        <v>0</v>
      </c>
      <c r="H187" s="13">
        <v>0</v>
      </c>
      <c r="I187" s="13">
        <v>3</v>
      </c>
      <c r="J187" s="14">
        <v>4</v>
      </c>
    </row>
    <row r="188" spans="1:10">
      <c r="B188" s="3">
        <v>5</v>
      </c>
      <c r="C188" s="12">
        <v>1</v>
      </c>
      <c r="D188" s="13">
        <v>3</v>
      </c>
      <c r="E188" s="13">
        <v>2</v>
      </c>
      <c r="F188" s="14">
        <v>8</v>
      </c>
      <c r="G188" s="12">
        <v>0</v>
      </c>
      <c r="H188" s="13">
        <v>0</v>
      </c>
      <c r="I188" s="13">
        <v>1</v>
      </c>
      <c r="J188" s="14">
        <v>6</v>
      </c>
    </row>
    <row r="189" spans="1:10">
      <c r="B189" s="3">
        <v>6</v>
      </c>
      <c r="C189" s="12">
        <v>0</v>
      </c>
      <c r="D189" s="13">
        <v>8</v>
      </c>
      <c r="E189" s="13">
        <v>11</v>
      </c>
      <c r="F189" s="14">
        <v>7</v>
      </c>
      <c r="G189" s="12">
        <v>0</v>
      </c>
      <c r="H189" s="13">
        <v>0</v>
      </c>
      <c r="I189" s="13">
        <v>1</v>
      </c>
      <c r="J189" s="14">
        <v>4</v>
      </c>
    </row>
    <row r="190" spans="1:10">
      <c r="B190" s="4">
        <v>7</v>
      </c>
      <c r="C190" s="15">
        <v>1</v>
      </c>
      <c r="D190" s="16">
        <v>13</v>
      </c>
      <c r="E190" s="16">
        <v>14</v>
      </c>
      <c r="F190" s="17">
        <v>7</v>
      </c>
      <c r="G190" s="15">
        <v>0</v>
      </c>
      <c r="H190" s="16">
        <v>0</v>
      </c>
      <c r="I190" s="16">
        <v>2</v>
      </c>
      <c r="J190" s="17">
        <v>8</v>
      </c>
    </row>
    <row r="193" spans="1:10">
      <c r="C193" s="79" t="s">
        <v>6</v>
      </c>
      <c r="D193" s="80"/>
      <c r="E193" s="80"/>
      <c r="F193" s="81"/>
      <c r="G193" s="79" t="s">
        <v>20</v>
      </c>
      <c r="H193" s="80"/>
      <c r="I193" s="80"/>
      <c r="J193" s="81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B195" s="5">
        <v>0</v>
      </c>
      <c r="C195" s="9">
        <v>1</v>
      </c>
      <c r="D195" s="10">
        <v>2</v>
      </c>
      <c r="E195" s="10">
        <v>1</v>
      </c>
      <c r="F195" s="11">
        <v>4</v>
      </c>
      <c r="G195" s="9">
        <v>0</v>
      </c>
      <c r="H195" s="10">
        <v>0</v>
      </c>
      <c r="I195" s="10">
        <v>0</v>
      </c>
      <c r="J195" s="11">
        <v>2</v>
      </c>
    </row>
    <row r="196" spans="1:10">
      <c r="B196" s="3">
        <v>1</v>
      </c>
      <c r="C196" s="12">
        <v>0</v>
      </c>
      <c r="D196" s="13">
        <v>0</v>
      </c>
      <c r="E196" s="13">
        <v>1</v>
      </c>
      <c r="F196" s="14">
        <v>1</v>
      </c>
      <c r="G196" s="12">
        <v>0</v>
      </c>
      <c r="H196" s="13">
        <v>0</v>
      </c>
      <c r="I196" s="13">
        <v>1</v>
      </c>
      <c r="J196" s="14">
        <v>1</v>
      </c>
    </row>
    <row r="197" spans="1:10">
      <c r="B197" s="3">
        <v>2</v>
      </c>
      <c r="C197" s="12">
        <v>0</v>
      </c>
      <c r="D197" s="13">
        <v>0</v>
      </c>
      <c r="E197" s="13">
        <v>0</v>
      </c>
      <c r="F197" s="14">
        <v>1</v>
      </c>
      <c r="G197" s="12">
        <v>0</v>
      </c>
      <c r="H197" s="13">
        <v>0</v>
      </c>
      <c r="I197" s="13">
        <v>0</v>
      </c>
      <c r="J197" s="14">
        <v>0</v>
      </c>
    </row>
    <row r="198" spans="1:10">
      <c r="B198" s="3">
        <v>3</v>
      </c>
      <c r="C198" s="12">
        <v>1</v>
      </c>
      <c r="D198" s="13">
        <v>0</v>
      </c>
      <c r="E198" s="13">
        <v>1</v>
      </c>
      <c r="F198" s="14">
        <v>1</v>
      </c>
      <c r="G198" s="12">
        <v>1</v>
      </c>
      <c r="H198" s="13">
        <v>0</v>
      </c>
      <c r="I198" s="13">
        <v>0</v>
      </c>
      <c r="J198" s="14">
        <v>0</v>
      </c>
    </row>
    <row r="199" spans="1:10">
      <c r="B199" s="3">
        <v>4</v>
      </c>
      <c r="C199" s="12">
        <v>0</v>
      </c>
      <c r="D199" s="13">
        <v>0</v>
      </c>
      <c r="E199" s="13">
        <v>0</v>
      </c>
      <c r="F199" s="14">
        <v>2</v>
      </c>
      <c r="G199" s="12">
        <v>0</v>
      </c>
      <c r="H199" s="13">
        <v>0</v>
      </c>
      <c r="I199" s="13">
        <v>0</v>
      </c>
      <c r="J199" s="14">
        <v>2</v>
      </c>
    </row>
    <row r="200" spans="1:10">
      <c r="B200" s="3">
        <v>5</v>
      </c>
      <c r="C200" s="12">
        <v>0</v>
      </c>
      <c r="D200" s="13">
        <v>1</v>
      </c>
      <c r="E200" s="13">
        <v>0</v>
      </c>
      <c r="F200" s="14">
        <v>1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0</v>
      </c>
      <c r="D201" s="13">
        <v>3</v>
      </c>
      <c r="E201" s="13">
        <v>2</v>
      </c>
      <c r="F201" s="14">
        <v>2</v>
      </c>
      <c r="G201" s="12">
        <v>0</v>
      </c>
      <c r="H201" s="13">
        <v>2</v>
      </c>
      <c r="I201" s="13">
        <v>1</v>
      </c>
      <c r="J201" s="14">
        <v>0</v>
      </c>
    </row>
    <row r="202" spans="1:10">
      <c r="B202" s="4">
        <v>7</v>
      </c>
      <c r="C202" s="15">
        <v>0</v>
      </c>
      <c r="D202" s="16">
        <v>8</v>
      </c>
      <c r="E202" s="16">
        <v>4</v>
      </c>
      <c r="F202" s="17">
        <v>3</v>
      </c>
      <c r="G202" s="15">
        <v>0</v>
      </c>
      <c r="H202" s="16">
        <v>2</v>
      </c>
      <c r="I202" s="16">
        <v>0</v>
      </c>
      <c r="J202" s="17">
        <v>1</v>
      </c>
    </row>
    <row r="205" spans="1:10">
      <c r="C205" s="79" t="s">
        <v>6</v>
      </c>
      <c r="D205" s="80"/>
      <c r="E205" s="80"/>
      <c r="F205" s="81"/>
      <c r="G205" s="79" t="s">
        <v>20</v>
      </c>
      <c r="H205" s="80"/>
      <c r="I205" s="80"/>
      <c r="J205" s="81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B207" s="5">
        <v>0</v>
      </c>
      <c r="C207" s="55">
        <v>3</v>
      </c>
      <c r="D207" s="56">
        <v>0</v>
      </c>
      <c r="E207" s="56">
        <v>2</v>
      </c>
      <c r="F207" s="57">
        <v>6</v>
      </c>
      <c r="G207" s="55">
        <v>0</v>
      </c>
      <c r="H207" s="56">
        <v>0</v>
      </c>
      <c r="I207" s="56">
        <v>1</v>
      </c>
      <c r="J207" s="57">
        <v>0</v>
      </c>
    </row>
    <row r="208" spans="1:10">
      <c r="B208" s="3">
        <v>1</v>
      </c>
      <c r="C208" s="58">
        <v>1</v>
      </c>
      <c r="D208" s="59">
        <v>1</v>
      </c>
      <c r="E208" s="59">
        <v>0</v>
      </c>
      <c r="F208" s="60">
        <v>1</v>
      </c>
      <c r="G208" s="58">
        <v>0</v>
      </c>
      <c r="H208" s="59">
        <v>0</v>
      </c>
      <c r="I208" s="59">
        <v>0</v>
      </c>
      <c r="J208" s="60">
        <v>1</v>
      </c>
    </row>
    <row r="209" spans="1:10">
      <c r="B209" s="3">
        <v>2</v>
      </c>
      <c r="C209" s="58">
        <v>2</v>
      </c>
      <c r="D209" s="59">
        <v>1</v>
      </c>
      <c r="E209" s="59">
        <v>3</v>
      </c>
      <c r="F209" s="60">
        <v>4</v>
      </c>
      <c r="G209" s="58">
        <v>0</v>
      </c>
      <c r="H209" s="59">
        <v>0</v>
      </c>
      <c r="I209" s="59">
        <v>1</v>
      </c>
      <c r="J209" s="60">
        <v>3</v>
      </c>
    </row>
    <row r="210" spans="1:10">
      <c r="B210" s="3">
        <v>3</v>
      </c>
      <c r="C210" s="58">
        <v>0</v>
      </c>
      <c r="D210" s="59">
        <v>0</v>
      </c>
      <c r="E210" s="59">
        <v>1</v>
      </c>
      <c r="F210" s="60">
        <v>3</v>
      </c>
      <c r="G210" s="58">
        <v>0</v>
      </c>
      <c r="H210" s="59">
        <v>0</v>
      </c>
      <c r="I210" s="59">
        <v>0</v>
      </c>
      <c r="J210" s="60">
        <v>1</v>
      </c>
    </row>
    <row r="211" spans="1:10">
      <c r="B211" s="3">
        <v>4</v>
      </c>
      <c r="C211" s="58">
        <v>0</v>
      </c>
      <c r="D211" s="59">
        <v>0</v>
      </c>
      <c r="E211" s="59">
        <v>0</v>
      </c>
      <c r="F211" s="60">
        <v>0</v>
      </c>
      <c r="G211" s="58">
        <v>0</v>
      </c>
      <c r="H211" s="59">
        <v>0</v>
      </c>
      <c r="I211" s="59">
        <v>0</v>
      </c>
      <c r="J211" s="60">
        <v>0</v>
      </c>
    </row>
    <row r="212" spans="1:10">
      <c r="B212" s="3">
        <v>5</v>
      </c>
      <c r="C212" s="58">
        <v>0</v>
      </c>
      <c r="D212" s="59">
        <v>0</v>
      </c>
      <c r="E212" s="59">
        <v>2</v>
      </c>
      <c r="F212" s="60">
        <v>1</v>
      </c>
      <c r="G212" s="58">
        <v>0</v>
      </c>
      <c r="H212" s="59">
        <v>0</v>
      </c>
      <c r="I212" s="59">
        <v>0</v>
      </c>
      <c r="J212" s="60">
        <v>1</v>
      </c>
    </row>
    <row r="213" spans="1:10">
      <c r="B213" s="3">
        <v>6</v>
      </c>
      <c r="C213" s="58">
        <v>0</v>
      </c>
      <c r="D213" s="59">
        <v>1</v>
      </c>
      <c r="E213" s="59">
        <v>3</v>
      </c>
      <c r="F213" s="60">
        <v>1</v>
      </c>
      <c r="G213" s="58">
        <v>0</v>
      </c>
      <c r="H213" s="59">
        <v>0</v>
      </c>
      <c r="I213" s="59">
        <v>1</v>
      </c>
      <c r="J213" s="60">
        <v>1</v>
      </c>
    </row>
    <row r="214" spans="1:10">
      <c r="B214" s="4">
        <v>7</v>
      </c>
      <c r="C214" s="61">
        <v>0</v>
      </c>
      <c r="D214" s="62">
        <v>11</v>
      </c>
      <c r="E214" s="62">
        <v>1</v>
      </c>
      <c r="F214" s="63">
        <v>0</v>
      </c>
      <c r="G214" s="61">
        <v>0</v>
      </c>
      <c r="H214" s="62">
        <v>0</v>
      </c>
      <c r="I214" s="62">
        <v>0</v>
      </c>
      <c r="J214" s="63">
        <v>0</v>
      </c>
    </row>
    <row r="217" spans="1:10">
      <c r="C217" s="79" t="s">
        <v>6</v>
      </c>
      <c r="D217" s="80"/>
      <c r="E217" s="80"/>
      <c r="F217" s="81"/>
      <c r="G217" s="79" t="s">
        <v>20</v>
      </c>
      <c r="H217" s="80"/>
      <c r="I217" s="80"/>
      <c r="J217" s="81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B219" s="5">
        <v>0</v>
      </c>
      <c r="C219" s="9">
        <v>5</v>
      </c>
      <c r="D219" s="10">
        <v>5</v>
      </c>
      <c r="E219" s="10">
        <v>4</v>
      </c>
      <c r="F219" s="11">
        <v>30</v>
      </c>
      <c r="G219" s="9">
        <v>0</v>
      </c>
      <c r="H219" s="10">
        <v>0</v>
      </c>
      <c r="I219" s="10">
        <v>1</v>
      </c>
      <c r="J219" s="11">
        <v>2</v>
      </c>
    </row>
    <row r="220" spans="1:10">
      <c r="B220" s="3">
        <v>1</v>
      </c>
      <c r="C220" s="12">
        <v>1</v>
      </c>
      <c r="D220" s="13">
        <v>1</v>
      </c>
      <c r="E220" s="13">
        <v>5</v>
      </c>
      <c r="F220" s="14">
        <v>10</v>
      </c>
      <c r="G220" s="12">
        <v>0</v>
      </c>
      <c r="H220" s="13">
        <v>0</v>
      </c>
      <c r="I220" s="13">
        <v>3</v>
      </c>
      <c r="J220" s="14">
        <v>2</v>
      </c>
    </row>
    <row r="221" spans="1:10">
      <c r="B221" s="3">
        <v>2</v>
      </c>
      <c r="C221" s="12">
        <v>0</v>
      </c>
      <c r="D221" s="13">
        <v>0</v>
      </c>
      <c r="E221" s="13">
        <v>5</v>
      </c>
      <c r="F221" s="14">
        <v>12</v>
      </c>
      <c r="G221" s="12">
        <v>0</v>
      </c>
      <c r="H221" s="13">
        <v>0</v>
      </c>
      <c r="I221" s="13">
        <v>3</v>
      </c>
      <c r="J221" s="14">
        <v>6</v>
      </c>
    </row>
    <row r="222" spans="1:10">
      <c r="B222" s="3">
        <v>3</v>
      </c>
      <c r="C222" s="12">
        <v>1</v>
      </c>
      <c r="D222" s="13">
        <v>1</v>
      </c>
      <c r="E222" s="13">
        <v>5</v>
      </c>
      <c r="F222" s="14">
        <v>8</v>
      </c>
      <c r="G222" s="12">
        <v>0</v>
      </c>
      <c r="H222" s="13">
        <v>0</v>
      </c>
      <c r="I222" s="13">
        <v>3</v>
      </c>
      <c r="J222" s="14">
        <v>7</v>
      </c>
    </row>
    <row r="223" spans="1:10">
      <c r="B223" s="3">
        <v>4</v>
      </c>
      <c r="C223" s="12">
        <v>0</v>
      </c>
      <c r="D223" s="13">
        <v>1</v>
      </c>
      <c r="E223" s="13">
        <v>9</v>
      </c>
      <c r="F223" s="14">
        <v>5</v>
      </c>
      <c r="G223" s="12">
        <v>0</v>
      </c>
      <c r="H223" s="13">
        <v>0</v>
      </c>
      <c r="I223" s="13">
        <v>3</v>
      </c>
      <c r="J223" s="14">
        <v>4</v>
      </c>
    </row>
    <row r="224" spans="1:10">
      <c r="B224" s="3">
        <v>5</v>
      </c>
      <c r="C224" s="12">
        <v>1</v>
      </c>
      <c r="D224" s="13">
        <v>3</v>
      </c>
      <c r="E224" s="13">
        <v>3</v>
      </c>
      <c r="F224" s="14">
        <v>9</v>
      </c>
      <c r="G224" s="12">
        <v>0</v>
      </c>
      <c r="H224" s="13">
        <v>0</v>
      </c>
      <c r="I224" s="13">
        <v>1</v>
      </c>
      <c r="J224" s="14">
        <v>6</v>
      </c>
    </row>
    <row r="225" spans="1:10">
      <c r="B225" s="3">
        <v>6</v>
      </c>
      <c r="C225" s="12">
        <v>0</v>
      </c>
      <c r="D225" s="13">
        <v>8</v>
      </c>
      <c r="E225" s="13">
        <v>12</v>
      </c>
      <c r="F225" s="14">
        <v>8</v>
      </c>
      <c r="G225" s="12">
        <v>0</v>
      </c>
      <c r="H225" s="13">
        <v>0</v>
      </c>
      <c r="I225" s="13">
        <v>1</v>
      </c>
      <c r="J225" s="14">
        <v>4</v>
      </c>
    </row>
    <row r="226" spans="1:10">
      <c r="B226" s="4">
        <v>7</v>
      </c>
      <c r="C226" s="15">
        <v>1</v>
      </c>
      <c r="D226" s="16">
        <v>13</v>
      </c>
      <c r="E226" s="16">
        <v>16</v>
      </c>
      <c r="F226" s="17">
        <v>8</v>
      </c>
      <c r="G226" s="15">
        <v>0</v>
      </c>
      <c r="H226" s="16">
        <v>0</v>
      </c>
      <c r="I226" s="16">
        <v>2</v>
      </c>
      <c r="J226" s="17">
        <v>8</v>
      </c>
    </row>
    <row r="229" spans="1:10">
      <c r="C229" s="79" t="s">
        <v>6</v>
      </c>
      <c r="D229" s="80"/>
      <c r="E229" s="80"/>
      <c r="F229" s="81"/>
      <c r="G229" s="79" t="s">
        <v>20</v>
      </c>
      <c r="H229" s="80"/>
      <c r="I229" s="80"/>
      <c r="J229" s="81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B231" s="5">
        <v>0</v>
      </c>
      <c r="C231" s="9">
        <v>7</v>
      </c>
      <c r="D231" s="10">
        <v>2</v>
      </c>
      <c r="E231" s="10">
        <v>3</v>
      </c>
      <c r="F231" s="11">
        <v>17</v>
      </c>
      <c r="G231" s="9">
        <v>0</v>
      </c>
      <c r="H231" s="10">
        <v>0</v>
      </c>
      <c r="I231" s="10">
        <v>0</v>
      </c>
      <c r="J231" s="11">
        <v>1</v>
      </c>
    </row>
    <row r="232" spans="1:10">
      <c r="B232" s="3">
        <v>1</v>
      </c>
      <c r="C232" s="12">
        <v>0</v>
      </c>
      <c r="D232" s="13">
        <v>1</v>
      </c>
      <c r="E232" s="13">
        <v>3</v>
      </c>
      <c r="F232" s="14">
        <v>10</v>
      </c>
      <c r="G232" s="12">
        <v>0</v>
      </c>
      <c r="H232" s="13">
        <v>0</v>
      </c>
      <c r="I232" s="13">
        <v>1</v>
      </c>
      <c r="J232" s="14">
        <v>5</v>
      </c>
    </row>
    <row r="233" spans="1:10">
      <c r="B233" s="3">
        <v>2</v>
      </c>
      <c r="C233" s="12">
        <v>1</v>
      </c>
      <c r="D233" s="13">
        <v>1</v>
      </c>
      <c r="E233" s="13">
        <v>3</v>
      </c>
      <c r="F233" s="14">
        <v>9</v>
      </c>
      <c r="G233" s="12">
        <v>0</v>
      </c>
      <c r="H233" s="13">
        <v>0</v>
      </c>
      <c r="I233" s="13">
        <v>0</v>
      </c>
      <c r="J233" s="14">
        <v>3</v>
      </c>
    </row>
    <row r="234" spans="1:10">
      <c r="B234" s="3">
        <v>3</v>
      </c>
      <c r="C234" s="12">
        <v>0</v>
      </c>
      <c r="D234" s="13">
        <v>0</v>
      </c>
      <c r="E234" s="13">
        <v>7</v>
      </c>
      <c r="F234" s="14">
        <v>7</v>
      </c>
      <c r="G234" s="12">
        <v>0</v>
      </c>
      <c r="H234" s="13">
        <v>0</v>
      </c>
      <c r="I234" s="13">
        <v>2</v>
      </c>
      <c r="J234" s="14">
        <v>4</v>
      </c>
    </row>
    <row r="235" spans="1:10">
      <c r="B235" s="3">
        <v>4</v>
      </c>
      <c r="C235" s="12">
        <v>0</v>
      </c>
      <c r="D235" s="13">
        <v>0</v>
      </c>
      <c r="E235" s="13">
        <v>2</v>
      </c>
      <c r="F235" s="14">
        <v>5</v>
      </c>
      <c r="G235" s="12">
        <v>0</v>
      </c>
      <c r="H235" s="13">
        <v>0</v>
      </c>
      <c r="I235" s="13">
        <v>0</v>
      </c>
      <c r="J235" s="14">
        <v>1</v>
      </c>
    </row>
    <row r="236" spans="1:10">
      <c r="B236" s="3">
        <v>5</v>
      </c>
      <c r="C236" s="12">
        <v>0</v>
      </c>
      <c r="D236" s="13">
        <v>0</v>
      </c>
      <c r="E236" s="13">
        <v>4</v>
      </c>
      <c r="F236" s="14">
        <v>5</v>
      </c>
      <c r="G236" s="12">
        <v>0</v>
      </c>
      <c r="H236" s="13">
        <v>0</v>
      </c>
      <c r="I236" s="13">
        <v>1</v>
      </c>
      <c r="J236" s="14">
        <v>3</v>
      </c>
    </row>
    <row r="237" spans="1:10">
      <c r="B237" s="3">
        <v>6</v>
      </c>
      <c r="C237" s="12">
        <v>2</v>
      </c>
      <c r="D237" s="13">
        <v>6</v>
      </c>
      <c r="E237" s="13">
        <v>5</v>
      </c>
      <c r="F237" s="14">
        <v>2</v>
      </c>
      <c r="G237" s="12">
        <v>0</v>
      </c>
      <c r="H237" s="13">
        <v>0</v>
      </c>
      <c r="I237" s="13">
        <v>0</v>
      </c>
      <c r="J237" s="14">
        <v>2</v>
      </c>
    </row>
    <row r="238" spans="1:10">
      <c r="B238" s="4">
        <v>7</v>
      </c>
      <c r="C238" s="15">
        <v>1</v>
      </c>
      <c r="D238" s="16">
        <v>18</v>
      </c>
      <c r="E238" s="16">
        <v>4</v>
      </c>
      <c r="F238" s="17">
        <v>9</v>
      </c>
      <c r="G238" s="15">
        <v>0</v>
      </c>
      <c r="H238" s="16">
        <v>0</v>
      </c>
      <c r="I238" s="16">
        <v>0</v>
      </c>
      <c r="J238" s="17">
        <v>2</v>
      </c>
    </row>
    <row r="241" spans="1:10">
      <c r="C241" s="36" t="s">
        <v>6</v>
      </c>
      <c r="D241" s="37"/>
      <c r="E241" s="37"/>
      <c r="F241" s="38"/>
      <c r="G241" s="36" t="s">
        <v>20</v>
      </c>
      <c r="H241" s="37"/>
      <c r="I241" s="37"/>
      <c r="J241" s="38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B243" s="5">
        <v>0</v>
      </c>
      <c r="C243" s="9">
        <v>2</v>
      </c>
      <c r="D243" s="10">
        <v>2</v>
      </c>
      <c r="E243" s="10">
        <v>1</v>
      </c>
      <c r="F243" s="11">
        <v>7</v>
      </c>
      <c r="G243" s="9">
        <v>0</v>
      </c>
      <c r="H243" s="10">
        <v>0</v>
      </c>
      <c r="I243" s="10">
        <v>0</v>
      </c>
      <c r="J243" s="11">
        <v>0</v>
      </c>
    </row>
    <row r="244" spans="1:10">
      <c r="B244" s="3">
        <v>1</v>
      </c>
      <c r="C244" s="12">
        <v>3</v>
      </c>
      <c r="D244" s="13">
        <v>0</v>
      </c>
      <c r="E244" s="13">
        <v>1</v>
      </c>
      <c r="F244" s="14">
        <v>2</v>
      </c>
      <c r="G244" s="12">
        <v>0</v>
      </c>
      <c r="H244" s="13">
        <v>0</v>
      </c>
      <c r="I244" s="13">
        <v>0</v>
      </c>
      <c r="J244" s="14">
        <v>0</v>
      </c>
    </row>
    <row r="245" spans="1:10">
      <c r="B245" s="3">
        <v>2</v>
      </c>
      <c r="C245" s="12">
        <v>1</v>
      </c>
      <c r="D245" s="13">
        <v>1</v>
      </c>
      <c r="E245" s="13">
        <v>1</v>
      </c>
      <c r="F245" s="14">
        <v>1</v>
      </c>
      <c r="G245" s="12">
        <v>0</v>
      </c>
      <c r="H245" s="13">
        <v>0</v>
      </c>
      <c r="I245" s="13">
        <v>1</v>
      </c>
      <c r="J245" s="14">
        <v>0</v>
      </c>
    </row>
    <row r="246" spans="1:10">
      <c r="B246" s="3">
        <v>3</v>
      </c>
      <c r="C246" s="12">
        <v>0</v>
      </c>
      <c r="D246" s="13">
        <v>0</v>
      </c>
      <c r="E246" s="13">
        <v>1</v>
      </c>
      <c r="F246" s="14">
        <v>1</v>
      </c>
      <c r="G246" s="12">
        <v>0</v>
      </c>
      <c r="H246" s="13">
        <v>0</v>
      </c>
      <c r="I246" s="13">
        <v>0</v>
      </c>
      <c r="J246" s="14">
        <v>0</v>
      </c>
    </row>
    <row r="247" spans="1:10">
      <c r="B247" s="3">
        <v>4</v>
      </c>
      <c r="C247" s="12">
        <v>1</v>
      </c>
      <c r="D247" s="13">
        <v>1</v>
      </c>
      <c r="E247" s="13">
        <v>1</v>
      </c>
      <c r="F247" s="14">
        <v>3</v>
      </c>
      <c r="G247" s="12">
        <v>0</v>
      </c>
      <c r="H247" s="13">
        <v>0</v>
      </c>
      <c r="I247" s="13">
        <v>1</v>
      </c>
      <c r="J247" s="14">
        <v>2</v>
      </c>
    </row>
    <row r="248" spans="1:10">
      <c r="B248" s="3">
        <v>5</v>
      </c>
      <c r="C248" s="12">
        <v>1</v>
      </c>
      <c r="D248" s="13">
        <v>0</v>
      </c>
      <c r="E248" s="13">
        <v>1</v>
      </c>
      <c r="F248" s="14">
        <v>3</v>
      </c>
      <c r="G248" s="12">
        <v>0</v>
      </c>
      <c r="H248" s="13">
        <v>0</v>
      </c>
      <c r="I248" s="13">
        <v>0</v>
      </c>
      <c r="J248" s="14">
        <v>1</v>
      </c>
    </row>
    <row r="249" spans="1:10">
      <c r="B249" s="3">
        <v>6</v>
      </c>
      <c r="C249" s="12">
        <v>0</v>
      </c>
      <c r="D249" s="13">
        <v>1</v>
      </c>
      <c r="E249" s="13">
        <v>4</v>
      </c>
      <c r="F249" s="14">
        <v>3</v>
      </c>
      <c r="G249" s="12">
        <v>0</v>
      </c>
      <c r="H249" s="13">
        <v>0</v>
      </c>
      <c r="I249" s="13">
        <v>3</v>
      </c>
      <c r="J249" s="14">
        <v>0</v>
      </c>
    </row>
    <row r="250" spans="1:10">
      <c r="B250" s="4">
        <v>7</v>
      </c>
      <c r="C250" s="15">
        <v>0</v>
      </c>
      <c r="D250" s="16">
        <v>6</v>
      </c>
      <c r="E250" s="16">
        <v>3</v>
      </c>
      <c r="F250" s="17">
        <v>3</v>
      </c>
      <c r="G250" s="15">
        <v>0</v>
      </c>
      <c r="H250" s="16">
        <v>1</v>
      </c>
      <c r="I250" s="16">
        <v>0</v>
      </c>
      <c r="J250" s="17">
        <v>1</v>
      </c>
    </row>
  </sheetData>
  <mergeCells count="44">
    <mergeCell ref="C1:F1"/>
    <mergeCell ref="G1:J1"/>
    <mergeCell ref="Y1:Z1"/>
    <mergeCell ref="C13:F13"/>
    <mergeCell ref="G13:J13"/>
    <mergeCell ref="Y13:Z13"/>
    <mergeCell ref="C25:F25"/>
    <mergeCell ref="G25:J25"/>
    <mergeCell ref="Y25:Z25"/>
    <mergeCell ref="C37:F37"/>
    <mergeCell ref="G37:J37"/>
    <mergeCell ref="Y37:Z37"/>
    <mergeCell ref="C49:F49"/>
    <mergeCell ref="G49:J49"/>
    <mergeCell ref="C61:F61"/>
    <mergeCell ref="G61:J61"/>
    <mergeCell ref="C73:F73"/>
    <mergeCell ref="G73:J73"/>
    <mergeCell ref="C85:F85"/>
    <mergeCell ref="G85:J85"/>
    <mergeCell ref="C97:F97"/>
    <mergeCell ref="G97:J97"/>
    <mergeCell ref="C109:F109"/>
    <mergeCell ref="G109:J109"/>
    <mergeCell ref="C121:F121"/>
    <mergeCell ref="G121:J121"/>
    <mergeCell ref="C133:F133"/>
    <mergeCell ref="G133:J133"/>
    <mergeCell ref="C145:F145"/>
    <mergeCell ref="G145:J145"/>
    <mergeCell ref="C157:F157"/>
    <mergeCell ref="G157:J157"/>
    <mergeCell ref="C169:F169"/>
    <mergeCell ref="G169:J169"/>
    <mergeCell ref="C181:F181"/>
    <mergeCell ref="G181:J181"/>
    <mergeCell ref="C229:F229"/>
    <mergeCell ref="G229:J229"/>
    <mergeCell ref="C193:F193"/>
    <mergeCell ref="G193:J193"/>
    <mergeCell ref="C205:F205"/>
    <mergeCell ref="G205:J205"/>
    <mergeCell ref="C217:F217"/>
    <mergeCell ref="G217:J21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76"/>
  <sheetViews>
    <sheetView topLeftCell="F44" workbookViewId="0">
      <selection activeCell="T58" sqref="T58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79" t="s">
        <v>6</v>
      </c>
      <c r="D1" s="80"/>
      <c r="E1" s="80"/>
      <c r="F1" s="81"/>
      <c r="G1" s="79" t="s">
        <v>20</v>
      </c>
      <c r="H1" s="80"/>
      <c r="I1" s="80"/>
      <c r="J1" s="81"/>
      <c r="N1" s="79" t="s">
        <v>6</v>
      </c>
      <c r="O1" s="80"/>
      <c r="P1" s="80"/>
      <c r="Q1" s="81"/>
      <c r="R1" s="79" t="s">
        <v>20</v>
      </c>
      <c r="S1" s="80"/>
      <c r="T1" s="80"/>
      <c r="U1" s="81"/>
      <c r="Y1" s="79" t="s">
        <v>6</v>
      </c>
      <c r="Z1" s="80"/>
      <c r="AA1" s="80"/>
      <c r="AB1" s="81"/>
      <c r="AC1" s="79" t="s">
        <v>20</v>
      </c>
      <c r="AD1" s="80"/>
      <c r="AE1" s="80"/>
      <c r="AF1" s="81"/>
    </row>
    <row r="2" spans="1:32">
      <c r="A2" s="1" t="s">
        <v>21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16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0</v>
      </c>
      <c r="D3" s="10">
        <v>77.644800000000004</v>
      </c>
      <c r="E3" s="10">
        <v>198.501</v>
      </c>
      <c r="F3" s="11">
        <v>617.77300000000002</v>
      </c>
      <c r="G3" s="9">
        <v>0</v>
      </c>
      <c r="H3" s="10">
        <v>38.822400000000002</v>
      </c>
      <c r="I3" s="10">
        <v>49.625300000000003</v>
      </c>
      <c r="J3" s="11">
        <v>95.041899999999998</v>
      </c>
      <c r="L3" t="s">
        <v>1</v>
      </c>
      <c r="M3" s="5">
        <v>0</v>
      </c>
      <c r="N3" s="9">
        <f>AVERAGE(C3,C39,C75,C111,C147,C183,C219)</f>
        <v>200.19088571428574</v>
      </c>
      <c r="O3" s="10">
        <f t="shared" ref="O3:U10" si="0">AVERAGE(D3,D39,D75,D111,D147,D183,D219)</f>
        <v>122.55887142857144</v>
      </c>
      <c r="P3" s="10">
        <f t="shared" si="0"/>
        <v>225.18714285714285</v>
      </c>
      <c r="Q3" s="11">
        <f t="shared" si="0"/>
        <v>755.0934285714286</v>
      </c>
      <c r="R3" s="9">
        <f t="shared" si="0"/>
        <v>0</v>
      </c>
      <c r="S3" s="10">
        <f t="shared" si="0"/>
        <v>11.092114285714286</v>
      </c>
      <c r="T3" s="10">
        <f t="shared" si="0"/>
        <v>40.028414285714284</v>
      </c>
      <c r="U3" s="11">
        <f t="shared" si="0"/>
        <v>69.627028571428568</v>
      </c>
      <c r="W3" t="s">
        <v>28</v>
      </c>
      <c r="X3" s="5">
        <v>0</v>
      </c>
      <c r="Y3" s="9">
        <f>STDEV(C3,C39,C75,C111,C147,C183,C219)</f>
        <v>205.82449736079707</v>
      </c>
      <c r="Z3" s="10">
        <f t="shared" ref="Z3:AF10" si="1">STDEV(D3,D39,D75,D111,D147,D183,D219)</f>
        <v>140.6969072118824</v>
      </c>
      <c r="AA3" s="10">
        <f t="shared" si="1"/>
        <v>78.82297173715412</v>
      </c>
      <c r="AB3" s="11">
        <f t="shared" si="1"/>
        <v>149.56222066958946</v>
      </c>
      <c r="AC3" s="9">
        <f t="shared" si="1"/>
        <v>0</v>
      </c>
      <c r="AD3" s="10">
        <f t="shared" si="1"/>
        <v>18.943391496018567</v>
      </c>
      <c r="AE3" s="10">
        <f t="shared" si="1"/>
        <v>37.123199841582824</v>
      </c>
      <c r="AF3" s="11">
        <f t="shared" si="1"/>
        <v>22.663223514151305</v>
      </c>
    </row>
    <row r="4" spans="1:32">
      <c r="B4" s="3">
        <v>1</v>
      </c>
      <c r="C4" s="12">
        <v>0</v>
      </c>
      <c r="D4" s="13">
        <v>83.585099999999997</v>
      </c>
      <c r="E4" s="13">
        <v>251.00800000000001</v>
      </c>
      <c r="F4" s="14">
        <v>673.63599999999997</v>
      </c>
      <c r="G4" s="12">
        <v>0</v>
      </c>
      <c r="H4" s="13">
        <v>41.792499999999997</v>
      </c>
      <c r="I4" s="13">
        <v>100.40300000000001</v>
      </c>
      <c r="J4" s="14">
        <v>240.584</v>
      </c>
      <c r="M4" s="3">
        <v>1</v>
      </c>
      <c r="N4" s="12">
        <f t="shared" ref="N4:N10" si="2">AVERAGE(C4,C40,C76,C112,C148,C184,C220)</f>
        <v>25.95037142857143</v>
      </c>
      <c r="O4" s="13">
        <f t="shared" si="0"/>
        <v>83.819942857142863</v>
      </c>
      <c r="P4" s="13">
        <f t="shared" si="0"/>
        <v>334.04899999999998</v>
      </c>
      <c r="Q4" s="14">
        <f t="shared" si="0"/>
        <v>551.73085714285708</v>
      </c>
      <c r="R4" s="12">
        <f t="shared" si="0"/>
        <v>0</v>
      </c>
      <c r="S4" s="13">
        <f t="shared" si="0"/>
        <v>11.940714285714284</v>
      </c>
      <c r="T4" s="13">
        <f t="shared" si="0"/>
        <v>111.57745714285716</v>
      </c>
      <c r="U4" s="14">
        <f t="shared" si="0"/>
        <v>116.83372857142857</v>
      </c>
      <c r="X4" s="3">
        <v>1</v>
      </c>
      <c r="Y4" s="12">
        <f t="shared" ref="Y4:Y10" si="3">STDEV(C4,C40,C76,C112,C148,C184,C220)</f>
        <v>48.75052401119104</v>
      </c>
      <c r="Z4" s="13">
        <f t="shared" si="1"/>
        <v>57.81666421522597</v>
      </c>
      <c r="AA4" s="13">
        <f t="shared" si="1"/>
        <v>114.91619747885855</v>
      </c>
      <c r="AB4" s="14">
        <f t="shared" si="1"/>
        <v>151.81376591340307</v>
      </c>
      <c r="AC4" s="12">
        <f t="shared" si="1"/>
        <v>0</v>
      </c>
      <c r="AD4" s="13">
        <f t="shared" si="1"/>
        <v>20.392651899350785</v>
      </c>
      <c r="AE4" s="13">
        <f t="shared" si="1"/>
        <v>53.910465144343938</v>
      </c>
      <c r="AF4" s="14">
        <f t="shared" si="1"/>
        <v>86.709517873870396</v>
      </c>
    </row>
    <row r="5" spans="1:32">
      <c r="B5" s="3">
        <v>2</v>
      </c>
      <c r="C5" s="12">
        <v>0</v>
      </c>
      <c r="D5" s="13">
        <v>0</v>
      </c>
      <c r="E5" s="13">
        <v>152.374</v>
      </c>
      <c r="F5" s="14">
        <v>146.18299999999999</v>
      </c>
      <c r="G5" s="12">
        <v>0</v>
      </c>
      <c r="H5" s="13">
        <v>0</v>
      </c>
      <c r="I5" s="13">
        <v>0</v>
      </c>
      <c r="J5" s="14">
        <v>97.455600000000004</v>
      </c>
      <c r="M5" s="3">
        <v>2</v>
      </c>
      <c r="N5" s="12">
        <f t="shared" si="2"/>
        <v>9.1340571428571433</v>
      </c>
      <c r="O5" s="13">
        <f t="shared" si="0"/>
        <v>20.427614285714288</v>
      </c>
      <c r="P5" s="13">
        <f t="shared" si="0"/>
        <v>267.56242857142854</v>
      </c>
      <c r="Q5" s="14">
        <f t="shared" si="0"/>
        <v>327.12571428571431</v>
      </c>
      <c r="R5" s="12">
        <f t="shared" si="0"/>
        <v>0</v>
      </c>
      <c r="S5" s="13">
        <f t="shared" si="0"/>
        <v>0</v>
      </c>
      <c r="T5" s="13">
        <f t="shared" si="0"/>
        <v>66.683142857142855</v>
      </c>
      <c r="U5" s="14">
        <f t="shared" si="0"/>
        <v>119.45374285714286</v>
      </c>
      <c r="X5" s="3">
        <v>2</v>
      </c>
      <c r="Y5" s="12">
        <f t="shared" si="3"/>
        <v>24.166443661053176</v>
      </c>
      <c r="Z5" s="13">
        <f t="shared" si="1"/>
        <v>33.662405370453868</v>
      </c>
      <c r="AA5" s="13">
        <f t="shared" si="1"/>
        <v>152.05910425100845</v>
      </c>
      <c r="AB5" s="14">
        <f t="shared" si="1"/>
        <v>140.0567705583635</v>
      </c>
      <c r="AC5" s="12">
        <f t="shared" si="1"/>
        <v>0</v>
      </c>
      <c r="AD5" s="13">
        <f t="shared" si="1"/>
        <v>0</v>
      </c>
      <c r="AE5" s="13">
        <f t="shared" si="1"/>
        <v>88.79184431659732</v>
      </c>
      <c r="AF5" s="14">
        <f t="shared" si="1"/>
        <v>49.81959768333666</v>
      </c>
    </row>
    <row r="6" spans="1:32">
      <c r="B6" s="3">
        <v>3</v>
      </c>
      <c r="C6" s="12">
        <v>0</v>
      </c>
      <c r="D6" s="13">
        <v>0</v>
      </c>
      <c r="E6" s="13">
        <v>51.395200000000003</v>
      </c>
      <c r="F6" s="14">
        <v>345.48099999999999</v>
      </c>
      <c r="G6" s="12">
        <v>0</v>
      </c>
      <c r="H6" s="13">
        <v>0</v>
      </c>
      <c r="I6" s="13">
        <v>0</v>
      </c>
      <c r="J6" s="14">
        <v>98.7089</v>
      </c>
      <c r="M6" s="3">
        <v>3</v>
      </c>
      <c r="N6" s="12">
        <f t="shared" si="2"/>
        <v>47.551642857142852</v>
      </c>
      <c r="O6" s="13">
        <f t="shared" si="0"/>
        <v>18.911571428571428</v>
      </c>
      <c r="P6" s="13">
        <f t="shared" si="0"/>
        <v>230.58262857142856</v>
      </c>
      <c r="Q6" s="14">
        <f t="shared" si="0"/>
        <v>394.69</v>
      </c>
      <c r="R6" s="12">
        <f t="shared" si="0"/>
        <v>0</v>
      </c>
      <c r="S6" s="13">
        <f t="shared" si="0"/>
        <v>0</v>
      </c>
      <c r="T6" s="13">
        <f t="shared" si="0"/>
        <v>64.266928571428579</v>
      </c>
      <c r="U6" s="14">
        <f t="shared" si="0"/>
        <v>86.268657142857137</v>
      </c>
      <c r="X6" s="3">
        <v>3</v>
      </c>
      <c r="Y6" s="12">
        <f t="shared" si="3"/>
        <v>72.662228608171603</v>
      </c>
      <c r="Z6" s="13">
        <f t="shared" si="1"/>
        <v>23.702663606629695</v>
      </c>
      <c r="AA6" s="13">
        <f t="shared" si="1"/>
        <v>155.96536715871378</v>
      </c>
      <c r="AB6" s="14">
        <f t="shared" si="1"/>
        <v>110.32150520939548</v>
      </c>
      <c r="AC6" s="12">
        <f t="shared" si="1"/>
        <v>0</v>
      </c>
      <c r="AD6" s="13">
        <f t="shared" si="1"/>
        <v>0</v>
      </c>
      <c r="AE6" s="13">
        <f t="shared" si="1"/>
        <v>63.60738634798934</v>
      </c>
      <c r="AF6" s="14">
        <f t="shared" si="1"/>
        <v>64.595351991580571</v>
      </c>
    </row>
    <row r="7" spans="1:32">
      <c r="B7" s="3">
        <v>4</v>
      </c>
      <c r="C7" s="12">
        <v>0</v>
      </c>
      <c r="D7" s="13">
        <v>0</v>
      </c>
      <c r="E7" s="13">
        <v>208.054</v>
      </c>
      <c r="F7" s="14">
        <v>249.988</v>
      </c>
      <c r="G7" s="12">
        <v>0</v>
      </c>
      <c r="H7" s="13">
        <v>0</v>
      </c>
      <c r="I7" s="13">
        <v>104.027</v>
      </c>
      <c r="J7" s="14">
        <v>99.995000000000005</v>
      </c>
      <c r="M7" s="3">
        <v>4</v>
      </c>
      <c r="N7" s="12">
        <f t="shared" si="2"/>
        <v>0</v>
      </c>
      <c r="O7" s="13">
        <f t="shared" si="0"/>
        <v>6.1011999999999995</v>
      </c>
      <c r="P7" s="13">
        <f t="shared" si="0"/>
        <v>301.43499999999995</v>
      </c>
      <c r="Q7" s="14">
        <f t="shared" si="0"/>
        <v>359.6578571428571</v>
      </c>
      <c r="R7" s="12">
        <f t="shared" si="0"/>
        <v>0</v>
      </c>
      <c r="S7" s="13">
        <f t="shared" si="0"/>
        <v>0</v>
      </c>
      <c r="T7" s="13">
        <f t="shared" si="0"/>
        <v>112.54097142857144</v>
      </c>
      <c r="U7" s="14">
        <f t="shared" si="0"/>
        <v>116.33954285714286</v>
      </c>
      <c r="X7" s="3">
        <v>4</v>
      </c>
      <c r="Y7" s="12">
        <f t="shared" si="3"/>
        <v>0</v>
      </c>
      <c r="Z7" s="13">
        <f t="shared" si="1"/>
        <v>16.142257899067282</v>
      </c>
      <c r="AA7" s="13">
        <f t="shared" si="1"/>
        <v>99.221689520655673</v>
      </c>
      <c r="AB7" s="14">
        <f t="shared" si="1"/>
        <v>154.08778633993973</v>
      </c>
      <c r="AC7" s="12">
        <f t="shared" si="1"/>
        <v>0</v>
      </c>
      <c r="AD7" s="13">
        <f t="shared" si="1"/>
        <v>0</v>
      </c>
      <c r="AE7" s="13">
        <f t="shared" si="1"/>
        <v>31.757670343278956</v>
      </c>
      <c r="AF7" s="14">
        <f t="shared" si="1"/>
        <v>99.718906409414274</v>
      </c>
    </row>
    <row r="8" spans="1:32">
      <c r="B8" s="3">
        <v>5</v>
      </c>
      <c r="C8" s="12">
        <v>0</v>
      </c>
      <c r="D8" s="13">
        <v>0</v>
      </c>
      <c r="E8" s="13">
        <v>105.294</v>
      </c>
      <c r="F8" s="14">
        <v>253.28800000000001</v>
      </c>
      <c r="G8" s="12">
        <v>0</v>
      </c>
      <c r="H8" s="13">
        <v>0</v>
      </c>
      <c r="I8" s="13">
        <v>0</v>
      </c>
      <c r="J8" s="14">
        <v>101.315</v>
      </c>
      <c r="M8" s="3">
        <v>5</v>
      </c>
      <c r="N8" s="12">
        <f t="shared" si="2"/>
        <v>21.537971428571431</v>
      </c>
      <c r="O8" s="13">
        <f t="shared" si="0"/>
        <v>60.381328571428575</v>
      </c>
      <c r="P8" s="13">
        <f t="shared" si="0"/>
        <v>164.4874428571429</v>
      </c>
      <c r="Q8" s="14">
        <f t="shared" si="0"/>
        <v>349.834</v>
      </c>
      <c r="R8" s="12">
        <f t="shared" si="0"/>
        <v>0</v>
      </c>
      <c r="S8" s="13">
        <f t="shared" si="0"/>
        <v>0</v>
      </c>
      <c r="T8" s="13">
        <f t="shared" si="0"/>
        <v>32.270871428571425</v>
      </c>
      <c r="U8" s="14">
        <f t="shared" si="0"/>
        <v>145.86625714285714</v>
      </c>
      <c r="X8" s="3">
        <v>5</v>
      </c>
      <c r="Y8" s="12">
        <f t="shared" si="3"/>
        <v>36.78388010355053</v>
      </c>
      <c r="Z8" s="13">
        <f t="shared" si="1"/>
        <v>60.449003301618184</v>
      </c>
      <c r="AA8" s="13">
        <f t="shared" si="1"/>
        <v>95.538988939627018</v>
      </c>
      <c r="AB8" s="14">
        <f t="shared" si="1"/>
        <v>115.5633728551857</v>
      </c>
      <c r="AC8" s="12">
        <f t="shared" si="1"/>
        <v>0</v>
      </c>
      <c r="AD8" s="13">
        <f t="shared" si="1"/>
        <v>0</v>
      </c>
      <c r="AE8" s="13">
        <f t="shared" si="1"/>
        <v>30.689545141449191</v>
      </c>
      <c r="AF8" s="14">
        <f t="shared" si="1"/>
        <v>98.326782117367145</v>
      </c>
    </row>
    <row r="9" spans="1:32">
      <c r="B9" s="3">
        <v>6</v>
      </c>
      <c r="C9" s="12">
        <v>83.134500000000003</v>
      </c>
      <c r="D9" s="13">
        <v>0</v>
      </c>
      <c r="E9" s="13">
        <v>213.184</v>
      </c>
      <c r="F9" s="14">
        <v>205.34100000000001</v>
      </c>
      <c r="G9" s="12">
        <v>83.134500000000003</v>
      </c>
      <c r="H9" s="13">
        <v>0</v>
      </c>
      <c r="I9" s="13">
        <v>0</v>
      </c>
      <c r="J9" s="14">
        <v>102.67</v>
      </c>
      <c r="M9" s="3">
        <v>6</v>
      </c>
      <c r="N9" s="12">
        <f t="shared" si="2"/>
        <v>33.464528571428573</v>
      </c>
      <c r="O9" s="13">
        <f t="shared" si="0"/>
        <v>188.059</v>
      </c>
      <c r="P9" s="13">
        <f t="shared" si="0"/>
        <v>352.39471428571426</v>
      </c>
      <c r="Q9" s="14">
        <f t="shared" si="0"/>
        <v>343.83571428571429</v>
      </c>
      <c r="R9" s="12">
        <f t="shared" si="0"/>
        <v>23.752714285714287</v>
      </c>
      <c r="S9" s="13">
        <f t="shared" si="0"/>
        <v>11.471500000000001</v>
      </c>
      <c r="T9" s="13">
        <f t="shared" si="0"/>
        <v>19.344385714285714</v>
      </c>
      <c r="U9" s="14">
        <f t="shared" si="0"/>
        <v>113.20224285714286</v>
      </c>
      <c r="X9" s="3">
        <v>6</v>
      </c>
      <c r="Y9" s="12">
        <f t="shared" si="3"/>
        <v>42.042072126688936</v>
      </c>
      <c r="Z9" s="13">
        <f t="shared" si="1"/>
        <v>181.87197194180303</v>
      </c>
      <c r="AA9" s="13">
        <f t="shared" si="1"/>
        <v>182.60333161410679</v>
      </c>
      <c r="AB9" s="14">
        <f t="shared" si="1"/>
        <v>116.66653819856889</v>
      </c>
      <c r="AC9" s="12">
        <f t="shared" si="1"/>
        <v>40.565482307269917</v>
      </c>
      <c r="AD9" s="13">
        <f t="shared" si="1"/>
        <v>20.417652975550347</v>
      </c>
      <c r="AE9" s="13">
        <f t="shared" si="1"/>
        <v>24.956775860169955</v>
      </c>
      <c r="AF9" s="14">
        <f t="shared" si="1"/>
        <v>16.753466034809772</v>
      </c>
    </row>
    <row r="10" spans="1:32">
      <c r="B10" s="4">
        <v>7</v>
      </c>
      <c r="C10" s="15">
        <v>84.511899999999997</v>
      </c>
      <c r="D10" s="16">
        <v>225.90299999999999</v>
      </c>
      <c r="E10" s="16">
        <v>107.923</v>
      </c>
      <c r="F10" s="17">
        <v>260.15600000000001</v>
      </c>
      <c r="G10" s="15">
        <v>0</v>
      </c>
      <c r="H10" s="16">
        <v>75.301199999999994</v>
      </c>
      <c r="I10" s="16">
        <v>53.961300000000001</v>
      </c>
      <c r="J10" s="17">
        <v>104.062</v>
      </c>
      <c r="M10" s="4">
        <v>7</v>
      </c>
      <c r="N10" s="15">
        <f t="shared" si="2"/>
        <v>45.330985714285717</v>
      </c>
      <c r="O10" s="16">
        <f t="shared" si="0"/>
        <v>469.63085714285711</v>
      </c>
      <c r="P10" s="16">
        <f t="shared" si="0"/>
        <v>432.85728571428575</v>
      </c>
      <c r="Q10" s="17">
        <f t="shared" si="0"/>
        <v>329.07900000000006</v>
      </c>
      <c r="R10" s="15">
        <f t="shared" si="0"/>
        <v>0</v>
      </c>
      <c r="S10" s="16">
        <f t="shared" si="0"/>
        <v>46.879985714285716</v>
      </c>
      <c r="T10" s="16">
        <f t="shared" si="0"/>
        <v>33.893971428571426</v>
      </c>
      <c r="U10" s="17">
        <f t="shared" si="0"/>
        <v>136.78455714285712</v>
      </c>
      <c r="X10" s="4">
        <v>7</v>
      </c>
      <c r="Y10" s="15">
        <f t="shared" si="3"/>
        <v>42.71436462586594</v>
      </c>
      <c r="Z10" s="16">
        <f t="shared" si="1"/>
        <v>283.16331578874446</v>
      </c>
      <c r="AA10" s="16">
        <f t="shared" si="1"/>
        <v>277.75686325856657</v>
      </c>
      <c r="AB10" s="17">
        <f t="shared" si="1"/>
        <v>56.680299934515432</v>
      </c>
      <c r="AC10" s="15">
        <f t="shared" si="1"/>
        <v>0</v>
      </c>
      <c r="AD10" s="16">
        <f t="shared" si="1"/>
        <v>48.859417592941362</v>
      </c>
      <c r="AE10" s="16">
        <f t="shared" si="1"/>
        <v>36.3945234162465</v>
      </c>
      <c r="AF10" s="17">
        <f t="shared" si="1"/>
        <v>57.153005543245015</v>
      </c>
    </row>
    <row r="13" spans="1:32">
      <c r="C13" s="79" t="s">
        <v>6</v>
      </c>
      <c r="D13" s="80"/>
      <c r="E13" s="80"/>
      <c r="F13" s="81"/>
      <c r="G13" s="79" t="s">
        <v>20</v>
      </c>
      <c r="H13" s="80"/>
      <c r="I13" s="80"/>
      <c r="J13" s="81"/>
      <c r="N13" s="79" t="s">
        <v>6</v>
      </c>
      <c r="O13" s="80"/>
      <c r="P13" s="80"/>
      <c r="Q13" s="81"/>
      <c r="R13" s="79" t="s">
        <v>20</v>
      </c>
      <c r="S13" s="80"/>
      <c r="T13" s="80"/>
      <c r="U13" s="81"/>
      <c r="Y13" s="79" t="s">
        <v>6</v>
      </c>
      <c r="Z13" s="80"/>
      <c r="AA13" s="80"/>
      <c r="AB13" s="81"/>
      <c r="AC13" s="79" t="s">
        <v>20</v>
      </c>
      <c r="AD13" s="80"/>
      <c r="AE13" s="80"/>
      <c r="AF13" s="81"/>
    </row>
    <row r="14" spans="1:32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17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760.75599999999997</v>
      </c>
      <c r="D15" s="10">
        <v>62.349800000000002</v>
      </c>
      <c r="E15" s="10">
        <v>675.93200000000002</v>
      </c>
      <c r="F15" s="11">
        <v>947.94399999999996</v>
      </c>
      <c r="G15" s="9">
        <v>95.094499999999996</v>
      </c>
      <c r="H15" s="10">
        <v>0</v>
      </c>
      <c r="I15" s="10">
        <v>289.685</v>
      </c>
      <c r="J15" s="11">
        <v>145.83699999999999</v>
      </c>
      <c r="L15" t="s">
        <v>1</v>
      </c>
      <c r="M15" s="5">
        <v>0</v>
      </c>
      <c r="N15" s="9">
        <f>AVERAGE(C15,C51,C87,C123,C159,C195,C231)</f>
        <v>566.24728571428579</v>
      </c>
      <c r="O15" s="10">
        <f t="shared" ref="O15:U22" si="4">AVERAGE(D15,D51,D87,D123,D159,D195,D231)</f>
        <v>80.688400000000001</v>
      </c>
      <c r="P15" s="10">
        <f t="shared" si="4"/>
        <v>357.81871428571424</v>
      </c>
      <c r="Q15" s="11">
        <f t="shared" si="4"/>
        <v>744.99071428571438</v>
      </c>
      <c r="R15" s="9">
        <f t="shared" si="4"/>
        <v>56.512085714285718</v>
      </c>
      <c r="S15" s="10">
        <f t="shared" si="4"/>
        <v>0</v>
      </c>
      <c r="T15" s="10">
        <f t="shared" si="4"/>
        <v>137.07900000000001</v>
      </c>
      <c r="U15" s="11">
        <f t="shared" si="4"/>
        <v>111.96062857142856</v>
      </c>
      <c r="W15" t="s">
        <v>28</v>
      </c>
      <c r="X15" s="5">
        <v>0</v>
      </c>
      <c r="Y15" s="9">
        <f>STDEV(C15,C51,C87,C123,C159,C195,C231)</f>
        <v>251.46792359445087</v>
      </c>
      <c r="Z15" s="10">
        <f t="shared" ref="Z15:AF22" si="5">STDEV(D15,D51,D87,D123,D159,D195,D231)</f>
        <v>60.862871113566975</v>
      </c>
      <c r="AA15" s="10">
        <f t="shared" si="5"/>
        <v>209.8922837836227</v>
      </c>
      <c r="AB15" s="11">
        <f t="shared" si="5"/>
        <v>272.9034992371927</v>
      </c>
      <c r="AC15" s="9">
        <f t="shared" si="5"/>
        <v>79.263034986901431</v>
      </c>
      <c r="AD15" s="10">
        <f t="shared" si="5"/>
        <v>0</v>
      </c>
      <c r="AE15" s="10">
        <f t="shared" si="5"/>
        <v>172.43537102443145</v>
      </c>
      <c r="AF15" s="11">
        <f t="shared" si="5"/>
        <v>75.739013195792182</v>
      </c>
    </row>
    <row r="16" spans="1:32">
      <c r="B16" s="3">
        <v>1</v>
      </c>
      <c r="C16" s="12">
        <v>93.428600000000003</v>
      </c>
      <c r="D16" s="13">
        <v>0</v>
      </c>
      <c r="E16" s="13">
        <v>388.56400000000002</v>
      </c>
      <c r="F16" s="14">
        <v>293.05099999999999</v>
      </c>
      <c r="G16" s="12">
        <v>0</v>
      </c>
      <c r="H16" s="13">
        <v>0</v>
      </c>
      <c r="I16" s="13">
        <v>97.141099999999994</v>
      </c>
      <c r="J16" s="14">
        <v>73.262600000000006</v>
      </c>
      <c r="M16" s="3">
        <v>1</v>
      </c>
      <c r="N16" s="12">
        <f t="shared" ref="N16:N22" si="6">AVERAGE(C16,C52,C88,C124,C160,C196,C232)</f>
        <v>103.99679999999999</v>
      </c>
      <c r="O16" s="13">
        <f t="shared" si="4"/>
        <v>8.0964571428571421</v>
      </c>
      <c r="P16" s="13">
        <f t="shared" si="4"/>
        <v>342.77539999999999</v>
      </c>
      <c r="Q16" s="14">
        <f t="shared" si="4"/>
        <v>415.64914285714286</v>
      </c>
      <c r="R16" s="12">
        <f t="shared" si="4"/>
        <v>14.833</v>
      </c>
      <c r="S16" s="13">
        <f t="shared" si="4"/>
        <v>0</v>
      </c>
      <c r="T16" s="13">
        <f t="shared" si="4"/>
        <v>140.87511428571429</v>
      </c>
      <c r="U16" s="14">
        <f t="shared" si="4"/>
        <v>106.25451428571429</v>
      </c>
      <c r="X16" s="3">
        <v>1</v>
      </c>
      <c r="Y16" s="12">
        <f t="shared" ref="Y16:Y22" si="7">STDEV(C16,C52,C88,C124,C160,C196,C232)</f>
        <v>111.06661067071418</v>
      </c>
      <c r="Z16" s="13">
        <f t="shared" si="5"/>
        <v>21.421212100692554</v>
      </c>
      <c r="AA16" s="13">
        <f t="shared" si="5"/>
        <v>171.81711861061271</v>
      </c>
      <c r="AB16" s="14">
        <f t="shared" si="5"/>
        <v>223.14058886527758</v>
      </c>
      <c r="AC16" s="12">
        <f t="shared" si="5"/>
        <v>39.24442919702107</v>
      </c>
      <c r="AD16" s="13">
        <f t="shared" si="5"/>
        <v>0</v>
      </c>
      <c r="AE16" s="13">
        <f t="shared" si="5"/>
        <v>132.43396295752373</v>
      </c>
      <c r="AF16" s="14">
        <f t="shared" si="5"/>
        <v>101.12706879227784</v>
      </c>
    </row>
    <row r="17" spans="1:32">
      <c r="B17" s="3">
        <v>2</v>
      </c>
      <c r="C17" s="12">
        <v>0</v>
      </c>
      <c r="D17" s="13">
        <v>66.675399999999996</v>
      </c>
      <c r="E17" s="13">
        <v>0</v>
      </c>
      <c r="F17" s="14">
        <v>220.82900000000001</v>
      </c>
      <c r="G17" s="12">
        <v>0</v>
      </c>
      <c r="H17" s="13">
        <v>0</v>
      </c>
      <c r="I17" s="13">
        <v>0</v>
      </c>
      <c r="J17" s="14">
        <v>147.21899999999999</v>
      </c>
      <c r="M17" s="3">
        <v>2</v>
      </c>
      <c r="N17" s="12">
        <f t="shared" si="6"/>
        <v>39.243671428571425</v>
      </c>
      <c r="O17" s="13">
        <f t="shared" si="4"/>
        <v>30.015128571428569</v>
      </c>
      <c r="P17" s="13">
        <f t="shared" si="4"/>
        <v>113.37642857142858</v>
      </c>
      <c r="Q17" s="14">
        <f t="shared" si="4"/>
        <v>336.9942857142857</v>
      </c>
      <c r="R17" s="12">
        <f t="shared" si="4"/>
        <v>0</v>
      </c>
      <c r="S17" s="13">
        <f t="shared" si="4"/>
        <v>0</v>
      </c>
      <c r="T17" s="13">
        <f t="shared" si="4"/>
        <v>51.919857142857147</v>
      </c>
      <c r="U17" s="14">
        <f t="shared" si="4"/>
        <v>110.37671428571427</v>
      </c>
      <c r="X17" s="3">
        <v>2</v>
      </c>
      <c r="Y17" s="12">
        <f t="shared" si="7"/>
        <v>49.441736066833066</v>
      </c>
      <c r="Z17" s="13">
        <f t="shared" si="5"/>
        <v>38.3015246702928</v>
      </c>
      <c r="AA17" s="13">
        <f t="shared" si="5"/>
        <v>156.87211462935571</v>
      </c>
      <c r="AB17" s="14">
        <f t="shared" si="5"/>
        <v>242.30801298946912</v>
      </c>
      <c r="AC17" s="12">
        <f t="shared" si="5"/>
        <v>0</v>
      </c>
      <c r="AD17" s="13">
        <f t="shared" si="5"/>
        <v>0</v>
      </c>
      <c r="AE17" s="13">
        <f t="shared" si="5"/>
        <v>137.36703010600053</v>
      </c>
      <c r="AF17" s="14">
        <f t="shared" si="5"/>
        <v>120.06252391804627</v>
      </c>
    </row>
    <row r="18" spans="1:32">
      <c r="B18" s="3">
        <v>3</v>
      </c>
      <c r="C18" s="12">
        <v>0</v>
      </c>
      <c r="D18" s="13">
        <v>0</v>
      </c>
      <c r="E18" s="13">
        <v>196.64099999999999</v>
      </c>
      <c r="F18" s="14">
        <v>73.959900000000005</v>
      </c>
      <c r="G18" s="12">
        <v>0</v>
      </c>
      <c r="H18" s="13">
        <v>0</v>
      </c>
      <c r="I18" s="13">
        <v>196.64099999999999</v>
      </c>
      <c r="J18" s="14">
        <v>73.959900000000005</v>
      </c>
      <c r="M18" s="3">
        <v>3</v>
      </c>
      <c r="N18" s="12">
        <f t="shared" si="6"/>
        <v>21.65642857142857</v>
      </c>
      <c r="O18" s="13">
        <f t="shared" si="4"/>
        <v>0</v>
      </c>
      <c r="P18" s="13">
        <f t="shared" si="4"/>
        <v>418.37800000000004</v>
      </c>
      <c r="Q18" s="14">
        <f t="shared" si="4"/>
        <v>205.81969999999998</v>
      </c>
      <c r="R18" s="12">
        <f t="shared" si="4"/>
        <v>21.65642857142857</v>
      </c>
      <c r="S18" s="13">
        <f t="shared" si="4"/>
        <v>0</v>
      </c>
      <c r="T18" s="13">
        <f t="shared" si="4"/>
        <v>108.19914285714286</v>
      </c>
      <c r="U18" s="14">
        <f t="shared" si="4"/>
        <v>117.12325714285714</v>
      </c>
      <c r="X18" s="3">
        <v>3</v>
      </c>
      <c r="Y18" s="12">
        <f t="shared" si="7"/>
        <v>57.297524285833802</v>
      </c>
      <c r="Z18" s="13">
        <f t="shared" si="5"/>
        <v>0</v>
      </c>
      <c r="AA18" s="13">
        <f t="shared" si="5"/>
        <v>306.58940665271956</v>
      </c>
      <c r="AB18" s="14">
        <f t="shared" si="5"/>
        <v>130.63477991802188</v>
      </c>
      <c r="AC18" s="12">
        <f t="shared" si="5"/>
        <v>57.297524285833802</v>
      </c>
      <c r="AD18" s="13">
        <f t="shared" si="5"/>
        <v>0</v>
      </c>
      <c r="AE18" s="13">
        <f t="shared" si="5"/>
        <v>145.88231181381403</v>
      </c>
      <c r="AF18" s="14">
        <f t="shared" si="5"/>
        <v>121.53418927168677</v>
      </c>
    </row>
    <row r="19" spans="1:32">
      <c r="B19" s="3">
        <v>4</v>
      </c>
      <c r="C19" s="12">
        <v>0</v>
      </c>
      <c r="D19" s="13">
        <v>71.645700000000005</v>
      </c>
      <c r="E19" s="13">
        <v>197.84200000000001</v>
      </c>
      <c r="F19" s="14">
        <v>371.56799999999998</v>
      </c>
      <c r="G19" s="12">
        <v>0</v>
      </c>
      <c r="H19" s="13">
        <v>0</v>
      </c>
      <c r="I19" s="13">
        <v>98.921199999999999</v>
      </c>
      <c r="J19" s="14">
        <v>297.25400000000002</v>
      </c>
      <c r="M19" s="3">
        <v>4</v>
      </c>
      <c r="N19" s="12">
        <f t="shared" si="6"/>
        <v>0</v>
      </c>
      <c r="O19" s="13">
        <f t="shared" si="4"/>
        <v>23.56305714285714</v>
      </c>
      <c r="P19" s="13">
        <f t="shared" si="4"/>
        <v>183.75057142857142</v>
      </c>
      <c r="Q19" s="14">
        <f t="shared" si="4"/>
        <v>362.39514285714279</v>
      </c>
      <c r="R19" s="12">
        <f t="shared" si="4"/>
        <v>0</v>
      </c>
      <c r="S19" s="13">
        <f t="shared" si="4"/>
        <v>13.327957142857143</v>
      </c>
      <c r="T19" s="13">
        <f t="shared" si="4"/>
        <v>14.131600000000001</v>
      </c>
      <c r="U19" s="14">
        <f t="shared" si="4"/>
        <v>234.65290000000005</v>
      </c>
      <c r="X19" s="3">
        <v>4</v>
      </c>
      <c r="Y19" s="12">
        <f t="shared" si="7"/>
        <v>0</v>
      </c>
      <c r="Z19" s="13">
        <f t="shared" si="5"/>
        <v>40.724010799439405</v>
      </c>
      <c r="AA19" s="13">
        <f t="shared" si="5"/>
        <v>142.43477136553554</v>
      </c>
      <c r="AB19" s="14">
        <f t="shared" si="5"/>
        <v>231.5129210263282</v>
      </c>
      <c r="AC19" s="12">
        <f t="shared" si="5"/>
        <v>0</v>
      </c>
      <c r="AD19" s="13">
        <f t="shared" si="5"/>
        <v>35.262460084526964</v>
      </c>
      <c r="AE19" s="13">
        <f t="shared" si="5"/>
        <v>37.38869922744037</v>
      </c>
      <c r="AF19" s="14">
        <f t="shared" si="5"/>
        <v>269.9604986175508</v>
      </c>
    </row>
    <row r="20" spans="1:32">
      <c r="B20" s="3">
        <v>5</v>
      </c>
      <c r="C20" s="12">
        <v>0</v>
      </c>
      <c r="D20" s="13">
        <v>74.419600000000003</v>
      </c>
      <c r="E20" s="13">
        <v>298.58800000000002</v>
      </c>
      <c r="F20" s="14">
        <v>298.68299999999999</v>
      </c>
      <c r="G20" s="12">
        <v>0</v>
      </c>
      <c r="H20" s="13">
        <v>0</v>
      </c>
      <c r="I20" s="13">
        <v>99.529200000000003</v>
      </c>
      <c r="J20" s="14">
        <v>74.670599999999993</v>
      </c>
      <c r="M20" s="3">
        <v>5</v>
      </c>
      <c r="N20" s="12">
        <f t="shared" si="6"/>
        <v>0</v>
      </c>
      <c r="O20" s="13">
        <f t="shared" si="4"/>
        <v>36.963242857142859</v>
      </c>
      <c r="P20" s="13">
        <f t="shared" si="4"/>
        <v>278.26728571428572</v>
      </c>
      <c r="Q20" s="14">
        <f t="shared" si="4"/>
        <v>251.76071428571433</v>
      </c>
      <c r="R20" s="12">
        <f t="shared" si="4"/>
        <v>0</v>
      </c>
      <c r="S20" s="13">
        <f t="shared" si="4"/>
        <v>0</v>
      </c>
      <c r="T20" s="13">
        <f t="shared" si="4"/>
        <v>54.292871428571438</v>
      </c>
      <c r="U20" s="14">
        <f t="shared" si="4"/>
        <v>77.248799999999989</v>
      </c>
      <c r="X20" s="3">
        <v>5</v>
      </c>
      <c r="Y20" s="12">
        <f t="shared" si="7"/>
        <v>0</v>
      </c>
      <c r="Z20" s="13">
        <f t="shared" si="5"/>
        <v>46.592609663545609</v>
      </c>
      <c r="AA20" s="13">
        <f t="shared" si="5"/>
        <v>324.3726623790987</v>
      </c>
      <c r="AB20" s="14">
        <f t="shared" si="5"/>
        <v>85.383637227738674</v>
      </c>
      <c r="AC20" s="12">
        <f t="shared" si="5"/>
        <v>0</v>
      </c>
      <c r="AD20" s="13">
        <f t="shared" si="5"/>
        <v>0</v>
      </c>
      <c r="AE20" s="13">
        <f t="shared" si="5"/>
        <v>73.05110000647295</v>
      </c>
      <c r="AF20" s="14">
        <f t="shared" si="5"/>
        <v>79.820799677861743</v>
      </c>
    </row>
    <row r="21" spans="1:32">
      <c r="B21" s="3">
        <v>6</v>
      </c>
      <c r="C21" s="12">
        <v>0</v>
      </c>
      <c r="D21" s="13">
        <v>77.416799999999995</v>
      </c>
      <c r="E21" s="13">
        <v>300.43400000000003</v>
      </c>
      <c r="F21" s="14">
        <v>300.125</v>
      </c>
      <c r="G21" s="12">
        <v>0</v>
      </c>
      <c r="H21" s="13">
        <v>77.416799999999995</v>
      </c>
      <c r="I21" s="13">
        <v>100.145</v>
      </c>
      <c r="J21" s="14">
        <v>75.031300000000002</v>
      </c>
      <c r="M21" s="3">
        <v>6</v>
      </c>
      <c r="N21" s="12">
        <f t="shared" si="6"/>
        <v>23.501571428571427</v>
      </c>
      <c r="O21" s="13">
        <f t="shared" si="4"/>
        <v>326.38925714285716</v>
      </c>
      <c r="P21" s="13">
        <f t="shared" si="4"/>
        <v>401.7632857142857</v>
      </c>
      <c r="Q21" s="14">
        <f t="shared" si="4"/>
        <v>247.99828571428569</v>
      </c>
      <c r="R21" s="12">
        <f t="shared" si="4"/>
        <v>0</v>
      </c>
      <c r="S21" s="13">
        <f t="shared" si="4"/>
        <v>84.46725714285715</v>
      </c>
      <c r="T21" s="13">
        <f t="shared" si="4"/>
        <v>49.915285714285709</v>
      </c>
      <c r="U21" s="14">
        <f t="shared" si="4"/>
        <v>136.27568571428574</v>
      </c>
      <c r="X21" s="3">
        <v>6</v>
      </c>
      <c r="Y21" s="12">
        <f t="shared" si="7"/>
        <v>62.179313419220982</v>
      </c>
      <c r="Z21" s="13">
        <f t="shared" si="5"/>
        <v>224.01869298504872</v>
      </c>
      <c r="AA21" s="13">
        <f t="shared" si="5"/>
        <v>194.70821141194369</v>
      </c>
      <c r="AB21" s="14">
        <f t="shared" si="5"/>
        <v>93.142708851729807</v>
      </c>
      <c r="AC21" s="12">
        <f t="shared" si="5"/>
        <v>0</v>
      </c>
      <c r="AD21" s="13">
        <f t="shared" si="5"/>
        <v>128.90795487063443</v>
      </c>
      <c r="AE21" s="13">
        <f t="shared" si="5"/>
        <v>95.498530035308733</v>
      </c>
      <c r="AF21" s="14">
        <f t="shared" si="5"/>
        <v>149.62619822112731</v>
      </c>
    </row>
    <row r="22" spans="1:32">
      <c r="B22" s="4">
        <v>7</v>
      </c>
      <c r="C22" s="15">
        <v>0</v>
      </c>
      <c r="D22" s="16">
        <v>806.65800000000002</v>
      </c>
      <c r="E22" s="16">
        <v>806.14300000000003</v>
      </c>
      <c r="F22" s="17">
        <v>150.79</v>
      </c>
      <c r="G22" s="15">
        <v>0</v>
      </c>
      <c r="H22" s="16">
        <v>241.99700000000001</v>
      </c>
      <c r="I22" s="16">
        <v>201.536</v>
      </c>
      <c r="J22" s="17">
        <v>0</v>
      </c>
      <c r="M22" s="4">
        <v>7</v>
      </c>
      <c r="N22" s="15">
        <f t="shared" si="6"/>
        <v>11.690828571428572</v>
      </c>
      <c r="O22" s="16">
        <f t="shared" si="4"/>
        <v>850.16200000000003</v>
      </c>
      <c r="P22" s="16">
        <f t="shared" si="4"/>
        <v>442.77300000000002</v>
      </c>
      <c r="Q22" s="17">
        <f t="shared" si="4"/>
        <v>421.67057142857146</v>
      </c>
      <c r="R22" s="15">
        <f t="shared" si="4"/>
        <v>0</v>
      </c>
      <c r="S22" s="16">
        <f t="shared" si="4"/>
        <v>77.028857142857149</v>
      </c>
      <c r="T22" s="16">
        <f t="shared" si="4"/>
        <v>28.790857142857142</v>
      </c>
      <c r="U22" s="17">
        <f t="shared" si="4"/>
        <v>249.37255714285715</v>
      </c>
      <c r="X22" s="4">
        <v>7</v>
      </c>
      <c r="Y22" s="15">
        <f t="shared" si="7"/>
        <v>30.931025020288519</v>
      </c>
      <c r="Z22" s="16">
        <f t="shared" si="5"/>
        <v>236.20163158976408</v>
      </c>
      <c r="AA22" s="16">
        <f t="shared" si="5"/>
        <v>329.51918692240065</v>
      </c>
      <c r="AB22" s="17">
        <f t="shared" si="5"/>
        <v>226.19456573037368</v>
      </c>
      <c r="AC22" s="15">
        <f t="shared" si="5"/>
        <v>0</v>
      </c>
      <c r="AD22" s="16">
        <f t="shared" si="5"/>
        <v>103.64552064356756</v>
      </c>
      <c r="AE22" s="16">
        <f t="shared" si="5"/>
        <v>76.173448032387626</v>
      </c>
      <c r="AF22" s="17">
        <f t="shared" si="5"/>
        <v>276.87990719799961</v>
      </c>
    </row>
    <row r="25" spans="1:32">
      <c r="C25" s="79" t="s">
        <v>6</v>
      </c>
      <c r="D25" s="80"/>
      <c r="E25" s="80"/>
      <c r="F25" s="81"/>
      <c r="G25" s="79" t="s">
        <v>20</v>
      </c>
      <c r="H25" s="80"/>
      <c r="I25" s="80"/>
      <c r="J25" s="81"/>
      <c r="N25" s="79" t="s">
        <v>6</v>
      </c>
      <c r="O25" s="80"/>
      <c r="P25" s="80"/>
      <c r="Q25" s="81"/>
      <c r="R25" s="79" t="s">
        <v>20</v>
      </c>
      <c r="S25" s="80"/>
      <c r="T25" s="80"/>
      <c r="U25" s="81"/>
      <c r="Y25" s="79" t="s">
        <v>6</v>
      </c>
      <c r="Z25" s="80"/>
      <c r="AA25" s="80"/>
      <c r="AB25" s="81"/>
      <c r="AC25" s="79" t="s">
        <v>20</v>
      </c>
      <c r="AD25" s="80"/>
      <c r="AE25" s="80"/>
      <c r="AF25" s="81"/>
    </row>
    <row r="26" spans="1:32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18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714.34799999999996</v>
      </c>
      <c r="D27" s="10">
        <v>137.26900000000001</v>
      </c>
      <c r="E27" s="10">
        <v>580.36900000000003</v>
      </c>
      <c r="F27" s="11">
        <v>605.95600000000002</v>
      </c>
      <c r="G27" s="9">
        <v>0</v>
      </c>
      <c r="H27" s="10">
        <v>0</v>
      </c>
      <c r="I27" s="10">
        <v>0</v>
      </c>
      <c r="J27" s="11">
        <v>0</v>
      </c>
      <c r="L27" t="s">
        <v>1</v>
      </c>
      <c r="M27" s="5">
        <v>0</v>
      </c>
      <c r="N27" s="9">
        <f>AVERAGE(C27,C63,C99,C135,C171,C207,C243)</f>
        <v>439.70042857142852</v>
      </c>
      <c r="O27" s="10">
        <f t="shared" ref="O27:U34" si="8">AVERAGE(D27,D63,D99,D135,D171,D207,D243)</f>
        <v>56.031685714285722</v>
      </c>
      <c r="P27" s="10">
        <f t="shared" si="8"/>
        <v>289.41085714285714</v>
      </c>
      <c r="Q27" s="11">
        <f t="shared" si="8"/>
        <v>890.35828571428578</v>
      </c>
      <c r="R27" s="9">
        <f t="shared" si="8"/>
        <v>15.252857142857142</v>
      </c>
      <c r="S27" s="10">
        <f t="shared" si="8"/>
        <v>0</v>
      </c>
      <c r="T27" s="10">
        <f t="shared" si="8"/>
        <v>61.707714285714289</v>
      </c>
      <c r="U27" s="11">
        <f t="shared" si="8"/>
        <v>69.676428571428573</v>
      </c>
      <c r="W27" t="s">
        <v>28</v>
      </c>
      <c r="X27" s="5">
        <v>0</v>
      </c>
      <c r="Y27" s="9">
        <f>STDEV(C27,C63,C99,C135,C171,C207,C243)</f>
        <v>170.63860141915637</v>
      </c>
      <c r="Z27" s="10">
        <f t="shared" ref="Z27:AF34" si="9">STDEV(D27,D63,D99,D135,D171,D207,D243)</f>
        <v>76.685203145661873</v>
      </c>
      <c r="AA27" s="10">
        <f t="shared" si="9"/>
        <v>280.15376964709264</v>
      </c>
      <c r="AB27" s="11">
        <f t="shared" si="9"/>
        <v>286.47221209436321</v>
      </c>
      <c r="AC27" s="9">
        <f t="shared" si="9"/>
        <v>40.355266783195191</v>
      </c>
      <c r="AD27" s="10">
        <f t="shared" si="9"/>
        <v>0</v>
      </c>
      <c r="AE27" s="10">
        <f t="shared" si="9"/>
        <v>106.18232408568809</v>
      </c>
      <c r="AF27" s="11">
        <f t="shared" si="9"/>
        <v>123.19743220248429</v>
      </c>
    </row>
    <row r="28" spans="1:32">
      <c r="B28" s="3">
        <v>1</v>
      </c>
      <c r="C28" s="12">
        <v>194.30199999999999</v>
      </c>
      <c r="D28" s="13">
        <v>70.073400000000007</v>
      </c>
      <c r="E28" s="13">
        <v>389.334</v>
      </c>
      <c r="F28" s="14">
        <v>756.08299999999997</v>
      </c>
      <c r="G28" s="12">
        <v>97.150899999999993</v>
      </c>
      <c r="H28" s="13">
        <v>0</v>
      </c>
      <c r="I28" s="13">
        <v>0</v>
      </c>
      <c r="J28" s="14">
        <v>151.21700000000001</v>
      </c>
      <c r="M28" s="3">
        <v>1</v>
      </c>
      <c r="N28" s="12">
        <f t="shared" ref="N28:N34" si="10">AVERAGE(C28,C64,C100,C136,C172,C208,C244)</f>
        <v>209.96848571428569</v>
      </c>
      <c r="O28" s="13">
        <f t="shared" si="8"/>
        <v>36.038557142857144</v>
      </c>
      <c r="P28" s="13">
        <f t="shared" si="8"/>
        <v>320.83757142857149</v>
      </c>
      <c r="Q28" s="14">
        <f t="shared" si="8"/>
        <v>512.74828571428577</v>
      </c>
      <c r="R28" s="12">
        <f t="shared" si="8"/>
        <v>26.651928571428567</v>
      </c>
      <c r="S28" s="13">
        <f t="shared" si="8"/>
        <v>0</v>
      </c>
      <c r="T28" s="13">
        <f t="shared" si="8"/>
        <v>80.664999999999992</v>
      </c>
      <c r="U28" s="14">
        <f t="shared" si="8"/>
        <v>85.873714285714286</v>
      </c>
      <c r="X28" s="3">
        <v>1</v>
      </c>
      <c r="Y28" s="12">
        <f t="shared" ref="Y28:Y34" si="11">STDEV(C28,C64,C100,C136,C172,C208,C244)</f>
        <v>163.98622400693128</v>
      </c>
      <c r="Z28" s="13">
        <f t="shared" si="9"/>
        <v>46.503380203732043</v>
      </c>
      <c r="AA28" s="13">
        <f t="shared" si="9"/>
        <v>262.66487765392679</v>
      </c>
      <c r="AB28" s="14">
        <f t="shared" si="9"/>
        <v>268.73844180027186</v>
      </c>
      <c r="AC28" s="12">
        <f t="shared" si="9"/>
        <v>45.571616410389858</v>
      </c>
      <c r="AD28" s="13">
        <f t="shared" si="9"/>
        <v>0</v>
      </c>
      <c r="AE28" s="13">
        <f t="shared" si="9"/>
        <v>103.72870103303136</v>
      </c>
      <c r="AF28" s="14">
        <f t="shared" si="9"/>
        <v>118.75691457302503</v>
      </c>
    </row>
    <row r="29" spans="1:32">
      <c r="B29" s="3">
        <v>2</v>
      </c>
      <c r="C29" s="12">
        <v>92.700800000000001</v>
      </c>
      <c r="D29" s="13">
        <v>0</v>
      </c>
      <c r="E29" s="13">
        <v>195.893</v>
      </c>
      <c r="F29" s="14">
        <v>603.78099999999995</v>
      </c>
      <c r="G29" s="12">
        <v>0</v>
      </c>
      <c r="H29" s="13">
        <v>0</v>
      </c>
      <c r="I29" s="13">
        <v>195.893</v>
      </c>
      <c r="J29" s="14">
        <v>150.94499999999999</v>
      </c>
      <c r="M29" s="3">
        <v>2</v>
      </c>
      <c r="N29" s="12">
        <f t="shared" si="10"/>
        <v>118.48401428571428</v>
      </c>
      <c r="O29" s="13">
        <f t="shared" si="8"/>
        <v>24.470671428571425</v>
      </c>
      <c r="P29" s="13">
        <f t="shared" si="8"/>
        <v>160.27028571428568</v>
      </c>
      <c r="Q29" s="14">
        <f t="shared" si="8"/>
        <v>458.19228571428573</v>
      </c>
      <c r="R29" s="12">
        <f t="shared" si="8"/>
        <v>0</v>
      </c>
      <c r="S29" s="13">
        <f t="shared" si="8"/>
        <v>0</v>
      </c>
      <c r="T29" s="13">
        <f t="shared" si="8"/>
        <v>80.096714285714285</v>
      </c>
      <c r="U29" s="14">
        <f t="shared" si="8"/>
        <v>133.62685714285712</v>
      </c>
      <c r="X29" s="3">
        <v>2</v>
      </c>
      <c r="Y29" s="12">
        <f t="shared" si="11"/>
        <v>120.55724953573481</v>
      </c>
      <c r="Z29" s="13">
        <f t="shared" si="9"/>
        <v>42.091494645067122</v>
      </c>
      <c r="AA29" s="13">
        <f t="shared" si="9"/>
        <v>203.61309150503584</v>
      </c>
      <c r="AB29" s="14">
        <f t="shared" si="9"/>
        <v>235.28239687994389</v>
      </c>
      <c r="AC29" s="12">
        <f t="shared" si="9"/>
        <v>0</v>
      </c>
      <c r="AD29" s="13">
        <f t="shared" si="9"/>
        <v>0</v>
      </c>
      <c r="AE29" s="13">
        <f t="shared" si="9"/>
        <v>100.11731047744986</v>
      </c>
      <c r="AF29" s="14">
        <f t="shared" si="9"/>
        <v>159.51138222441324</v>
      </c>
    </row>
    <row r="30" spans="1:32">
      <c r="B30" s="3">
        <v>3</v>
      </c>
      <c r="C30" s="12">
        <v>0</v>
      </c>
      <c r="D30" s="13">
        <v>146.28</v>
      </c>
      <c r="E30" s="13">
        <v>394.26799999999997</v>
      </c>
      <c r="F30" s="14">
        <v>301.34899999999999</v>
      </c>
      <c r="G30" s="12">
        <v>0</v>
      </c>
      <c r="H30" s="13">
        <v>73.139799999999994</v>
      </c>
      <c r="I30" s="13">
        <v>197.13399999999999</v>
      </c>
      <c r="J30" s="14">
        <v>150.67500000000001</v>
      </c>
      <c r="M30" s="3">
        <v>3</v>
      </c>
      <c r="N30" s="12">
        <f t="shared" si="10"/>
        <v>0</v>
      </c>
      <c r="O30" s="13">
        <f t="shared" si="8"/>
        <v>52.638571428571431</v>
      </c>
      <c r="P30" s="13">
        <f t="shared" si="8"/>
        <v>307.09914285714291</v>
      </c>
      <c r="Q30" s="14">
        <f t="shared" si="8"/>
        <v>315.9558571428571</v>
      </c>
      <c r="R30" s="12">
        <f t="shared" si="8"/>
        <v>0</v>
      </c>
      <c r="S30" s="13">
        <f t="shared" si="8"/>
        <v>10.448542857142856</v>
      </c>
      <c r="T30" s="13">
        <f t="shared" si="8"/>
        <v>86.716571428571427</v>
      </c>
      <c r="U30" s="14">
        <f t="shared" si="8"/>
        <v>138.86471428571429</v>
      </c>
      <c r="X30" s="3">
        <v>3</v>
      </c>
      <c r="Y30" s="12">
        <f t="shared" si="11"/>
        <v>0</v>
      </c>
      <c r="Z30" s="13">
        <f t="shared" si="9"/>
        <v>92.529725030855417</v>
      </c>
      <c r="AA30" s="13">
        <f t="shared" si="9"/>
        <v>200.36135537525567</v>
      </c>
      <c r="AB30" s="14">
        <f t="shared" si="9"/>
        <v>131.59716830214435</v>
      </c>
      <c r="AC30" s="12">
        <f t="shared" si="9"/>
        <v>0</v>
      </c>
      <c r="AD30" s="13">
        <f t="shared" si="9"/>
        <v>27.644245963000277</v>
      </c>
      <c r="AE30" s="13">
        <f t="shared" si="9"/>
        <v>109.67677656620103</v>
      </c>
      <c r="AF30" s="14">
        <f t="shared" si="9"/>
        <v>123.18148772267459</v>
      </c>
    </row>
    <row r="31" spans="1:32">
      <c r="B31" s="3">
        <v>4</v>
      </c>
      <c r="C31" s="12">
        <v>0</v>
      </c>
      <c r="D31" s="13">
        <v>0</v>
      </c>
      <c r="E31" s="13">
        <v>396.78199999999998</v>
      </c>
      <c r="F31" s="14">
        <v>0</v>
      </c>
      <c r="G31" s="12">
        <v>0</v>
      </c>
      <c r="H31" s="13">
        <v>0</v>
      </c>
      <c r="I31" s="13">
        <v>0</v>
      </c>
      <c r="J31" s="14">
        <v>0</v>
      </c>
      <c r="M31" s="3">
        <v>4</v>
      </c>
      <c r="N31" s="12">
        <f t="shared" si="10"/>
        <v>28.364171428571428</v>
      </c>
      <c r="O31" s="13">
        <f t="shared" si="8"/>
        <v>24.765528571428572</v>
      </c>
      <c r="P31" s="13">
        <f t="shared" si="8"/>
        <v>217.18428571428572</v>
      </c>
      <c r="Q31" s="14">
        <f t="shared" si="8"/>
        <v>333.29157142857144</v>
      </c>
      <c r="R31" s="12">
        <f t="shared" si="8"/>
        <v>0</v>
      </c>
      <c r="S31" s="13">
        <f t="shared" si="8"/>
        <v>0</v>
      </c>
      <c r="T31" s="13">
        <f t="shared" si="8"/>
        <v>25.220285714285716</v>
      </c>
      <c r="U31" s="14">
        <f t="shared" si="8"/>
        <v>86.523857142857153</v>
      </c>
      <c r="X31" s="3">
        <v>4</v>
      </c>
      <c r="Y31" s="12">
        <f t="shared" si="11"/>
        <v>48.455450966900663</v>
      </c>
      <c r="Z31" s="13">
        <f t="shared" si="9"/>
        <v>42.797002686586758</v>
      </c>
      <c r="AA31" s="13">
        <f t="shared" si="9"/>
        <v>196.96671962771978</v>
      </c>
      <c r="AB31" s="14">
        <f t="shared" si="9"/>
        <v>323.35787968691756</v>
      </c>
      <c r="AC31" s="12">
        <f t="shared" si="9"/>
        <v>0</v>
      </c>
      <c r="AD31" s="13">
        <f t="shared" si="9"/>
        <v>0</v>
      </c>
      <c r="AE31" s="13">
        <f t="shared" si="9"/>
        <v>66.726603993994999</v>
      </c>
      <c r="AF31" s="14">
        <f t="shared" si="9"/>
        <v>153.82829267555493</v>
      </c>
    </row>
    <row r="32" spans="1:32">
      <c r="B32" s="3">
        <v>5</v>
      </c>
      <c r="C32" s="12">
        <v>81.501099999999994</v>
      </c>
      <c r="D32" s="13">
        <v>152.97399999999999</v>
      </c>
      <c r="E32" s="13">
        <v>399.32799999999997</v>
      </c>
      <c r="F32" s="14">
        <v>300.27300000000002</v>
      </c>
      <c r="G32" s="12">
        <v>0</v>
      </c>
      <c r="H32" s="13">
        <v>76.486900000000006</v>
      </c>
      <c r="I32" s="13">
        <v>199.66399999999999</v>
      </c>
      <c r="J32" s="14">
        <v>150.137</v>
      </c>
      <c r="M32" s="3">
        <v>5</v>
      </c>
      <c r="N32" s="12">
        <f t="shared" si="10"/>
        <v>25.206957142857139</v>
      </c>
      <c r="O32" s="13">
        <f t="shared" si="8"/>
        <v>55.250585714285712</v>
      </c>
      <c r="P32" s="13">
        <f t="shared" si="8"/>
        <v>361.94371428571429</v>
      </c>
      <c r="Q32" s="14">
        <f t="shared" si="8"/>
        <v>348.64871428571433</v>
      </c>
      <c r="R32" s="12">
        <f t="shared" si="8"/>
        <v>0</v>
      </c>
      <c r="S32" s="13">
        <f t="shared" si="8"/>
        <v>10.9267</v>
      </c>
      <c r="T32" s="13">
        <f t="shared" si="8"/>
        <v>159.93699999999998</v>
      </c>
      <c r="U32" s="14">
        <f t="shared" si="8"/>
        <v>156.89771428571427</v>
      </c>
      <c r="X32" s="3">
        <v>5</v>
      </c>
      <c r="Y32" s="12">
        <f t="shared" si="11"/>
        <v>43.223722707476931</v>
      </c>
      <c r="Z32" s="13">
        <f t="shared" si="9"/>
        <v>73.331988106156146</v>
      </c>
      <c r="AA32" s="13">
        <f t="shared" si="9"/>
        <v>187.63572848626524</v>
      </c>
      <c r="AB32" s="14">
        <f t="shared" si="9"/>
        <v>277.12370852906957</v>
      </c>
      <c r="AC32" s="12">
        <f t="shared" si="9"/>
        <v>0</v>
      </c>
      <c r="AD32" s="13">
        <f t="shared" si="9"/>
        <v>28.909330850609464</v>
      </c>
      <c r="AE32" s="13">
        <f t="shared" si="9"/>
        <v>125.77539567684401</v>
      </c>
      <c r="AF32" s="14">
        <f t="shared" si="9"/>
        <v>191.16644264158418</v>
      </c>
    </row>
    <row r="33" spans="1:32">
      <c r="B33" s="3">
        <v>6</v>
      </c>
      <c r="C33" s="12">
        <v>0</v>
      </c>
      <c r="D33" s="13">
        <v>391.39</v>
      </c>
      <c r="E33" s="13">
        <v>401.90800000000002</v>
      </c>
      <c r="F33" s="14">
        <v>449.60599999999999</v>
      </c>
      <c r="G33" s="12">
        <v>0</v>
      </c>
      <c r="H33" s="13">
        <v>0</v>
      </c>
      <c r="I33" s="13">
        <v>0</v>
      </c>
      <c r="J33" s="14">
        <v>0</v>
      </c>
      <c r="M33" s="3">
        <v>6</v>
      </c>
      <c r="N33" s="12">
        <f t="shared" si="10"/>
        <v>12.540800000000001</v>
      </c>
      <c r="O33" s="13">
        <f t="shared" si="8"/>
        <v>178.04404285714287</v>
      </c>
      <c r="P33" s="13">
        <f t="shared" si="8"/>
        <v>605.08500000000004</v>
      </c>
      <c r="Q33" s="14">
        <f t="shared" si="8"/>
        <v>343.2424285714286</v>
      </c>
      <c r="R33" s="12">
        <f t="shared" si="8"/>
        <v>0</v>
      </c>
      <c r="S33" s="13">
        <f t="shared" si="8"/>
        <v>0</v>
      </c>
      <c r="T33" s="13">
        <f t="shared" si="8"/>
        <v>173.55414285714284</v>
      </c>
      <c r="U33" s="14">
        <f t="shared" si="8"/>
        <v>128.63042857142858</v>
      </c>
      <c r="X33" s="3">
        <v>6</v>
      </c>
      <c r="Y33" s="12">
        <f t="shared" si="11"/>
        <v>33.179838041798817</v>
      </c>
      <c r="Z33" s="13">
        <f t="shared" si="9"/>
        <v>142.04382097101654</v>
      </c>
      <c r="AA33" s="13">
        <f t="shared" si="9"/>
        <v>395.81723157411938</v>
      </c>
      <c r="AB33" s="14">
        <f t="shared" si="9"/>
        <v>151.01771520350087</v>
      </c>
      <c r="AC33" s="12">
        <f t="shared" si="9"/>
        <v>0</v>
      </c>
      <c r="AD33" s="13">
        <f t="shared" si="9"/>
        <v>0</v>
      </c>
      <c r="AE33" s="13">
        <f t="shared" si="9"/>
        <v>201.05200499740405</v>
      </c>
      <c r="AF33" s="14">
        <f t="shared" si="9"/>
        <v>131.52781997592393</v>
      </c>
    </row>
    <row r="34" spans="1:32">
      <c r="B34" s="4">
        <v>7</v>
      </c>
      <c r="C34" s="15">
        <v>0</v>
      </c>
      <c r="D34" s="16">
        <v>1202.32</v>
      </c>
      <c r="E34" s="16">
        <v>1011.3</v>
      </c>
      <c r="F34" s="17">
        <v>598.40899999999999</v>
      </c>
      <c r="G34" s="15">
        <v>0</v>
      </c>
      <c r="H34" s="16">
        <v>0</v>
      </c>
      <c r="I34" s="16">
        <v>0</v>
      </c>
      <c r="J34" s="17">
        <v>299.20400000000001</v>
      </c>
      <c r="M34" s="4">
        <v>7</v>
      </c>
      <c r="N34" s="15">
        <f t="shared" si="10"/>
        <v>46.748914285714285</v>
      </c>
      <c r="O34" s="16">
        <f t="shared" si="8"/>
        <v>962.8737142857143</v>
      </c>
      <c r="P34" s="16">
        <f t="shared" si="8"/>
        <v>586.83471428571431</v>
      </c>
      <c r="Q34" s="17">
        <f t="shared" si="8"/>
        <v>402.96442857142853</v>
      </c>
      <c r="R34" s="15">
        <f t="shared" si="8"/>
        <v>12.492571428571427</v>
      </c>
      <c r="S34" s="16">
        <f t="shared" si="8"/>
        <v>66.570528571428568</v>
      </c>
      <c r="T34" s="16">
        <f t="shared" si="8"/>
        <v>50.67585714285714</v>
      </c>
      <c r="U34" s="17">
        <f t="shared" si="8"/>
        <v>167.65171428571426</v>
      </c>
      <c r="X34" s="4">
        <v>7</v>
      </c>
      <c r="Y34" s="15">
        <f t="shared" si="11"/>
        <v>44.016366573485243</v>
      </c>
      <c r="Z34" s="16">
        <f t="shared" si="9"/>
        <v>292.92407206118196</v>
      </c>
      <c r="AA34" s="16">
        <f t="shared" si="9"/>
        <v>274.63999763855367</v>
      </c>
      <c r="AB34" s="17">
        <f t="shared" si="9"/>
        <v>238.03229700599962</v>
      </c>
      <c r="AC34" s="15">
        <f t="shared" si="9"/>
        <v>33.052237235710905</v>
      </c>
      <c r="AD34" s="16">
        <f t="shared" si="9"/>
        <v>67.206996906490673</v>
      </c>
      <c r="AE34" s="16">
        <f t="shared" si="9"/>
        <v>86.546702537663776</v>
      </c>
      <c r="AF34" s="17">
        <f t="shared" si="9"/>
        <v>134.50115691288593</v>
      </c>
    </row>
    <row r="37" spans="1:32">
      <c r="C37" s="79" t="s">
        <v>6</v>
      </c>
      <c r="D37" s="80"/>
      <c r="E37" s="80"/>
      <c r="F37" s="81"/>
      <c r="G37" s="79" t="s">
        <v>20</v>
      </c>
      <c r="H37" s="80"/>
      <c r="I37" s="80"/>
      <c r="J37" s="81"/>
      <c r="N37" s="79" t="s">
        <v>6</v>
      </c>
      <c r="O37" s="80"/>
      <c r="P37" s="80"/>
      <c r="Q37" s="81"/>
      <c r="R37" s="79" t="s">
        <v>20</v>
      </c>
      <c r="S37" s="80"/>
      <c r="T37" s="80"/>
      <c r="U37" s="81"/>
      <c r="Y37" s="79" t="s">
        <v>6</v>
      </c>
      <c r="Z37" s="80"/>
      <c r="AA37" s="80"/>
      <c r="AB37" s="81"/>
      <c r="AC37" s="79" t="s">
        <v>20</v>
      </c>
      <c r="AD37" s="80"/>
      <c r="AE37" s="80"/>
      <c r="AF37" s="81"/>
    </row>
    <row r="38" spans="1:32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94.866200000000006</v>
      </c>
      <c r="D39" s="10">
        <v>0</v>
      </c>
      <c r="E39" s="10">
        <v>370.35700000000003</v>
      </c>
      <c r="F39" s="11">
        <v>709.75099999999998</v>
      </c>
      <c r="G39" s="9">
        <v>0</v>
      </c>
      <c r="H39" s="10">
        <v>0</v>
      </c>
      <c r="I39" s="10">
        <v>28.489000000000001</v>
      </c>
      <c r="J39" s="11">
        <v>76.729799999999997</v>
      </c>
      <c r="L39" t="s">
        <v>1</v>
      </c>
      <c r="M39" s="5">
        <v>0</v>
      </c>
      <c r="N39" s="9">
        <f>AVERAGE(N3,N15,N27)</f>
        <v>402.0462</v>
      </c>
      <c r="O39" s="10">
        <f t="shared" ref="O39:U39" si="12">AVERAGE(O3,O15,O27)</f>
        <v>86.42631904761906</v>
      </c>
      <c r="P39" s="10">
        <f t="shared" si="12"/>
        <v>290.8055714285714</v>
      </c>
      <c r="Q39" s="11">
        <f t="shared" si="12"/>
        <v>796.81414285714288</v>
      </c>
      <c r="R39" s="9">
        <f t="shared" si="12"/>
        <v>23.921647619047619</v>
      </c>
      <c r="S39" s="10">
        <f t="shared" si="12"/>
        <v>3.697371428571429</v>
      </c>
      <c r="T39" s="10">
        <f t="shared" si="12"/>
        <v>79.605042857142863</v>
      </c>
      <c r="U39" s="11">
        <f t="shared" si="12"/>
        <v>83.754695238095238</v>
      </c>
      <c r="W39" t="s">
        <v>33</v>
      </c>
      <c r="X39" s="5">
        <v>0</v>
      </c>
      <c r="Y39" s="9">
        <f>STDEV(AVERAGE(C3,C15,C27),AVERAGE(C39,C51,C63),AVERAGE(C75,C87,C99),AVERAGE(C111,C123,C135),AVERAGE(C147,C159,C171),AVERAGE(C183,C195,C207),AVERAGE(C219,C231,C243))</f>
        <v>131.2209106654033</v>
      </c>
      <c r="Z39" s="10">
        <f t="shared" ref="Z39:AF46" si="13">STDEV(AVERAGE(D3,D15,D27),AVERAGE(D39,D51,D63),AVERAGE(D75,D87,D99),AVERAGE(D111,D123,D135),AVERAGE(D147,D159,D171),AVERAGE(D183,D195,D207),AVERAGE(D219,D231,D243))</f>
        <v>40.201301892083862</v>
      </c>
      <c r="AA39" s="10">
        <f t="shared" si="13"/>
        <v>123.0468407558252</v>
      </c>
      <c r="AB39" s="11">
        <f t="shared" si="13"/>
        <v>142.93356320940003</v>
      </c>
      <c r="AC39" s="9">
        <f t="shared" si="13"/>
        <v>25.603626353194993</v>
      </c>
      <c r="AD39" s="10">
        <f t="shared" si="13"/>
        <v>6.3144638320061892</v>
      </c>
      <c r="AE39" s="10">
        <f t="shared" si="13"/>
        <v>67.165537191406912</v>
      </c>
      <c r="AF39" s="11">
        <f t="shared" si="13"/>
        <v>36.34547908955691</v>
      </c>
    </row>
    <row r="40" spans="1:32">
      <c r="B40" s="3">
        <v>1</v>
      </c>
      <c r="C40" s="12">
        <v>0</v>
      </c>
      <c r="D40" s="13">
        <v>0</v>
      </c>
      <c r="E40" s="13">
        <v>500.79899999999998</v>
      </c>
      <c r="F40" s="14">
        <v>676.02599999999995</v>
      </c>
      <c r="G40" s="12">
        <v>0</v>
      </c>
      <c r="H40" s="13">
        <v>0</v>
      </c>
      <c r="I40" s="13">
        <v>58.917499999999997</v>
      </c>
      <c r="J40" s="14">
        <v>59.6494</v>
      </c>
      <c r="M40" s="3">
        <v>1</v>
      </c>
      <c r="N40" s="12">
        <f t="shared" ref="N40:U46" si="14">AVERAGE(N4,N16,N28)</f>
        <v>113.30521904761905</v>
      </c>
      <c r="O40" s="13">
        <f t="shared" si="14"/>
        <v>42.651652380952385</v>
      </c>
      <c r="P40" s="13">
        <f t="shared" si="14"/>
        <v>332.55399047619045</v>
      </c>
      <c r="Q40" s="14">
        <f t="shared" si="14"/>
        <v>493.37609523809516</v>
      </c>
      <c r="R40" s="12">
        <f t="shared" si="14"/>
        <v>13.828309523809523</v>
      </c>
      <c r="S40" s="13">
        <f t="shared" si="14"/>
        <v>3.9802380952380947</v>
      </c>
      <c r="T40" s="13">
        <f t="shared" si="14"/>
        <v>111.03919047619047</v>
      </c>
      <c r="U40" s="14">
        <f t="shared" si="14"/>
        <v>102.98731904761905</v>
      </c>
      <c r="W40" t="s">
        <v>35</v>
      </c>
      <c r="X40" s="3">
        <v>1</v>
      </c>
      <c r="Y40" s="12">
        <f t="shared" ref="Y40:Y46" si="15">STDEV(AVERAGE(C4,C16,C28),AVERAGE(C40,C52,C64),AVERAGE(C76,C88,C100),AVERAGE(C112,C124,C136),AVERAGE(C148,C160,C172),AVERAGE(C184,C196,C208),AVERAGE(C220,C232,C244))</f>
        <v>73.747993926069441</v>
      </c>
      <c r="Z40" s="13">
        <f t="shared" si="13"/>
        <v>25.493725812274437</v>
      </c>
      <c r="AA40" s="13">
        <f t="shared" si="13"/>
        <v>136.9980380725182</v>
      </c>
      <c r="AB40" s="14">
        <f t="shared" si="13"/>
        <v>144.03028575714794</v>
      </c>
      <c r="AC40" s="12">
        <f t="shared" si="13"/>
        <v>25.361968911524858</v>
      </c>
      <c r="AD40" s="13">
        <f t="shared" si="13"/>
        <v>6.797550633116928</v>
      </c>
      <c r="AE40" s="13">
        <f t="shared" si="13"/>
        <v>74.191499935384215</v>
      </c>
      <c r="AF40" s="14">
        <f t="shared" si="13"/>
        <v>53.13284411732424</v>
      </c>
    </row>
    <row r="41" spans="1:32">
      <c r="B41" s="3">
        <v>2</v>
      </c>
      <c r="C41" s="12">
        <v>0</v>
      </c>
      <c r="D41" s="13">
        <v>24.652699999999999</v>
      </c>
      <c r="E41" s="13">
        <v>365.96300000000002</v>
      </c>
      <c r="F41" s="14">
        <v>515.92200000000003</v>
      </c>
      <c r="G41" s="12">
        <v>0</v>
      </c>
      <c r="H41" s="13">
        <v>0</v>
      </c>
      <c r="I41" s="13">
        <v>0</v>
      </c>
      <c r="J41" s="14">
        <v>61.910600000000002</v>
      </c>
      <c r="M41" s="3">
        <v>2</v>
      </c>
      <c r="N41" s="12">
        <f t="shared" si="14"/>
        <v>55.620580952380948</v>
      </c>
      <c r="O41" s="13">
        <f t="shared" si="14"/>
        <v>24.971138095238093</v>
      </c>
      <c r="P41" s="13">
        <f t="shared" si="14"/>
        <v>180.40304761904758</v>
      </c>
      <c r="Q41" s="14">
        <f t="shared" si="14"/>
        <v>374.10409523809523</v>
      </c>
      <c r="R41" s="12">
        <f t="shared" si="14"/>
        <v>0</v>
      </c>
      <c r="S41" s="13">
        <f t="shared" si="14"/>
        <v>0</v>
      </c>
      <c r="T41" s="13">
        <f t="shared" si="14"/>
        <v>66.233238095238093</v>
      </c>
      <c r="U41" s="14">
        <f t="shared" si="14"/>
        <v>121.15243809523808</v>
      </c>
      <c r="X41" s="3">
        <v>2</v>
      </c>
      <c r="Y41" s="12">
        <f t="shared" si="15"/>
        <v>55.730136128037373</v>
      </c>
      <c r="Z41" s="13">
        <f t="shared" si="13"/>
        <v>14.470537906744491</v>
      </c>
      <c r="AA41" s="13">
        <f t="shared" si="13"/>
        <v>88.617746527478772</v>
      </c>
      <c r="AB41" s="14">
        <f t="shared" si="13"/>
        <v>81.341136968010872</v>
      </c>
      <c r="AC41" s="12">
        <f t="shared" si="13"/>
        <v>0</v>
      </c>
      <c r="AD41" s="13">
        <f t="shared" si="13"/>
        <v>0</v>
      </c>
      <c r="AE41" s="13">
        <f t="shared" si="13"/>
        <v>67.763553603883963</v>
      </c>
      <c r="AF41" s="14">
        <f t="shared" si="13"/>
        <v>73.350596370943833</v>
      </c>
    </row>
    <row r="42" spans="1:32">
      <c r="B42" s="3">
        <v>3</v>
      </c>
      <c r="C42" s="12">
        <v>0</v>
      </c>
      <c r="D42" s="13">
        <v>0</v>
      </c>
      <c r="E42" s="13">
        <v>347.72</v>
      </c>
      <c r="F42" s="14">
        <v>622.05200000000002</v>
      </c>
      <c r="G42" s="12">
        <v>0</v>
      </c>
      <c r="H42" s="13">
        <v>0</v>
      </c>
      <c r="I42" s="13">
        <v>31.610900000000001</v>
      </c>
      <c r="J42" s="14">
        <v>42.900100000000002</v>
      </c>
      <c r="M42" s="3">
        <v>3</v>
      </c>
      <c r="N42" s="12">
        <f t="shared" si="14"/>
        <v>23.069357142857143</v>
      </c>
      <c r="O42" s="13">
        <f t="shared" si="14"/>
        <v>23.850047619047618</v>
      </c>
      <c r="P42" s="13">
        <f t="shared" si="14"/>
        <v>318.68659047619053</v>
      </c>
      <c r="Q42" s="14">
        <f t="shared" si="14"/>
        <v>305.48851904761904</v>
      </c>
      <c r="R42" s="12">
        <f t="shared" si="14"/>
        <v>7.2188095238095231</v>
      </c>
      <c r="S42" s="13">
        <f t="shared" si="14"/>
        <v>3.4828476190476185</v>
      </c>
      <c r="T42" s="13">
        <f t="shared" si="14"/>
        <v>86.394214285714284</v>
      </c>
      <c r="U42" s="14">
        <f t="shared" si="14"/>
        <v>114.08554285714285</v>
      </c>
      <c r="X42" s="3">
        <v>3</v>
      </c>
      <c r="Y42" s="12">
        <f t="shared" si="15"/>
        <v>32.30647928726966</v>
      </c>
      <c r="Z42" s="13">
        <f t="shared" si="13"/>
        <v>33.806062945001869</v>
      </c>
      <c r="AA42" s="13">
        <f t="shared" si="13"/>
        <v>158.9549967641735</v>
      </c>
      <c r="AB42" s="14">
        <f t="shared" si="13"/>
        <v>69.663232774599905</v>
      </c>
      <c r="AC42" s="12">
        <f t="shared" si="13"/>
        <v>19.0991747619446</v>
      </c>
      <c r="AD42" s="13">
        <f t="shared" si="13"/>
        <v>9.2147486543334249</v>
      </c>
      <c r="AE42" s="13">
        <f t="shared" si="13"/>
        <v>84.233754282604352</v>
      </c>
      <c r="AF42" s="14">
        <f t="shared" si="13"/>
        <v>45.70277607914273</v>
      </c>
    </row>
    <row r="43" spans="1:32">
      <c r="B43" s="3">
        <v>4</v>
      </c>
      <c r="C43" s="12">
        <v>0</v>
      </c>
      <c r="D43" s="13">
        <v>0</v>
      </c>
      <c r="E43" s="13">
        <v>459.33</v>
      </c>
      <c r="F43" s="14">
        <v>558.24900000000002</v>
      </c>
      <c r="G43" s="12">
        <v>0</v>
      </c>
      <c r="H43" s="13">
        <v>0</v>
      </c>
      <c r="I43" s="13">
        <v>65.618600000000001</v>
      </c>
      <c r="J43" s="14">
        <v>44.66</v>
      </c>
      <c r="M43" s="3">
        <v>4</v>
      </c>
      <c r="N43" s="12">
        <f t="shared" si="14"/>
        <v>9.4547238095238093</v>
      </c>
      <c r="O43" s="13">
        <f t="shared" si="14"/>
        <v>18.143261904761903</v>
      </c>
      <c r="P43" s="13">
        <f t="shared" si="14"/>
        <v>234.12328571428569</v>
      </c>
      <c r="Q43" s="14">
        <f t="shared" si="14"/>
        <v>351.78152380952378</v>
      </c>
      <c r="R43" s="12">
        <f t="shared" si="14"/>
        <v>0</v>
      </c>
      <c r="S43" s="13">
        <f t="shared" si="14"/>
        <v>4.4426523809523806</v>
      </c>
      <c r="T43" s="13">
        <f t="shared" si="14"/>
        <v>50.630952380952387</v>
      </c>
      <c r="U43" s="14">
        <f t="shared" si="14"/>
        <v>145.83876666666669</v>
      </c>
      <c r="X43" s="3">
        <v>4</v>
      </c>
      <c r="Y43" s="12">
        <f t="shared" si="15"/>
        <v>16.151816988966885</v>
      </c>
      <c r="Z43" s="13">
        <f t="shared" si="13"/>
        <v>21.19904027902302</v>
      </c>
      <c r="AA43" s="13">
        <f t="shared" si="13"/>
        <v>88.311765616338619</v>
      </c>
      <c r="AB43" s="14">
        <f t="shared" si="13"/>
        <v>210.6985429696899</v>
      </c>
      <c r="AC43" s="12">
        <f t="shared" si="13"/>
        <v>0</v>
      </c>
      <c r="AD43" s="13">
        <f t="shared" si="13"/>
        <v>11.754153361508987</v>
      </c>
      <c r="AE43" s="13">
        <f t="shared" si="13"/>
        <v>24.142022428052986</v>
      </c>
      <c r="AF43" s="14">
        <f t="shared" si="13"/>
        <v>164.19846280432961</v>
      </c>
    </row>
    <row r="44" spans="1:32">
      <c r="B44" s="3">
        <v>5</v>
      </c>
      <c r="C44" s="12">
        <v>0</v>
      </c>
      <c r="D44" s="13">
        <v>29.251100000000001</v>
      </c>
      <c r="E44" s="13">
        <v>341.02199999999999</v>
      </c>
      <c r="F44" s="14">
        <v>419.13299999999998</v>
      </c>
      <c r="G44" s="12">
        <v>0</v>
      </c>
      <c r="H44" s="13">
        <v>0</v>
      </c>
      <c r="I44" s="13">
        <v>0</v>
      </c>
      <c r="J44" s="14">
        <v>93.140600000000006</v>
      </c>
      <c r="M44" s="3">
        <v>5</v>
      </c>
      <c r="N44" s="12">
        <f t="shared" si="14"/>
        <v>15.581642857142858</v>
      </c>
      <c r="O44" s="13">
        <f t="shared" si="14"/>
        <v>50.865052380952385</v>
      </c>
      <c r="P44" s="13">
        <f t="shared" si="14"/>
        <v>268.23281428571431</v>
      </c>
      <c r="Q44" s="14">
        <f t="shared" si="14"/>
        <v>316.74780952380956</v>
      </c>
      <c r="R44" s="12">
        <f t="shared" si="14"/>
        <v>0</v>
      </c>
      <c r="S44" s="13">
        <f t="shared" si="14"/>
        <v>3.6422333333333334</v>
      </c>
      <c r="T44" s="13">
        <f t="shared" si="14"/>
        <v>82.166914285714284</v>
      </c>
      <c r="U44" s="14">
        <f t="shared" si="14"/>
        <v>126.6709238095238</v>
      </c>
      <c r="X44" s="3">
        <v>5</v>
      </c>
      <c r="Y44" s="12">
        <f t="shared" si="15"/>
        <v>14.736808365056955</v>
      </c>
      <c r="Z44" s="13">
        <f t="shared" si="13"/>
        <v>47.299912175099962</v>
      </c>
      <c r="AA44" s="13">
        <f t="shared" si="13"/>
        <v>162.09314424496557</v>
      </c>
      <c r="AB44" s="14">
        <f t="shared" si="13"/>
        <v>113.15874975217861</v>
      </c>
      <c r="AC44" s="12">
        <f t="shared" si="13"/>
        <v>0</v>
      </c>
      <c r="AD44" s="13">
        <f t="shared" si="13"/>
        <v>9.6364436168698209</v>
      </c>
      <c r="AE44" s="13">
        <f t="shared" si="13"/>
        <v>52.742462530228323</v>
      </c>
      <c r="AF44" s="14">
        <f t="shared" si="13"/>
        <v>108.02052845171967</v>
      </c>
    </row>
    <row r="45" spans="1:32">
      <c r="B45" s="3">
        <v>6</v>
      </c>
      <c r="C45" s="12">
        <v>0</v>
      </c>
      <c r="D45" s="13">
        <v>0</v>
      </c>
      <c r="E45" s="13">
        <v>603.52</v>
      </c>
      <c r="F45" s="14">
        <v>462.18799999999999</v>
      </c>
      <c r="G45" s="12">
        <v>0</v>
      </c>
      <c r="H45" s="13">
        <v>0</v>
      </c>
      <c r="I45" s="13">
        <v>0</v>
      </c>
      <c r="J45" s="14">
        <v>97.302700000000002</v>
      </c>
      <c r="M45" s="3">
        <v>6</v>
      </c>
      <c r="N45" s="12">
        <f t="shared" si="14"/>
        <v>23.168966666666666</v>
      </c>
      <c r="O45" s="13">
        <f t="shared" si="14"/>
        <v>230.8307666666667</v>
      </c>
      <c r="P45" s="13">
        <f t="shared" si="14"/>
        <v>453.08099999999996</v>
      </c>
      <c r="Q45" s="14">
        <f t="shared" si="14"/>
        <v>311.69214285714287</v>
      </c>
      <c r="R45" s="12">
        <f t="shared" si="14"/>
        <v>7.9175714285714287</v>
      </c>
      <c r="S45" s="13">
        <f t="shared" si="14"/>
        <v>31.979585714285719</v>
      </c>
      <c r="T45" s="13">
        <f t="shared" si="14"/>
        <v>80.937938095238096</v>
      </c>
      <c r="U45" s="14">
        <f t="shared" si="14"/>
        <v>126.03611904761907</v>
      </c>
      <c r="X45" s="3">
        <v>6</v>
      </c>
      <c r="Y45" s="12">
        <f t="shared" si="15"/>
        <v>29.423200027982453</v>
      </c>
      <c r="Z45" s="13">
        <f t="shared" si="13"/>
        <v>75.62551474497613</v>
      </c>
      <c r="AA45" s="13">
        <f t="shared" si="13"/>
        <v>119.25534527782509</v>
      </c>
      <c r="AB45" s="14">
        <f t="shared" si="13"/>
        <v>77.310600720790575</v>
      </c>
      <c r="AC45" s="12">
        <f t="shared" si="13"/>
        <v>13.521827435756638</v>
      </c>
      <c r="AD45" s="13">
        <f t="shared" si="13"/>
        <v>44.877976923636673</v>
      </c>
      <c r="AE45" s="13">
        <f t="shared" si="13"/>
        <v>69.962737617752836</v>
      </c>
      <c r="AF45" s="14">
        <f t="shared" si="13"/>
        <v>88.26687059378061</v>
      </c>
    </row>
    <row r="46" spans="1:32">
      <c r="B46" s="4">
        <v>7</v>
      </c>
      <c r="C46" s="15">
        <v>0</v>
      </c>
      <c r="D46" s="16">
        <v>133.62</v>
      </c>
      <c r="E46" s="16">
        <v>666.35699999999997</v>
      </c>
      <c r="F46" s="17">
        <v>407.41699999999997</v>
      </c>
      <c r="G46" s="15">
        <v>0</v>
      </c>
      <c r="H46" s="16">
        <v>0</v>
      </c>
      <c r="I46" s="16">
        <v>0</v>
      </c>
      <c r="J46" s="17">
        <v>76.390699999999995</v>
      </c>
      <c r="M46" s="4">
        <v>7</v>
      </c>
      <c r="N46" s="15">
        <f t="shared" si="14"/>
        <v>34.590242857142862</v>
      </c>
      <c r="O46" s="16">
        <f t="shared" si="14"/>
        <v>760.88885714285709</v>
      </c>
      <c r="P46" s="16">
        <f t="shared" si="14"/>
        <v>487.4883333333334</v>
      </c>
      <c r="Q46" s="17">
        <f t="shared" si="14"/>
        <v>384.57133333333331</v>
      </c>
      <c r="R46" s="15">
        <f t="shared" si="14"/>
        <v>4.164190476190476</v>
      </c>
      <c r="S46" s="16">
        <f t="shared" si="14"/>
        <v>63.493123809523809</v>
      </c>
      <c r="T46" s="16">
        <f t="shared" si="14"/>
        <v>37.786895238095234</v>
      </c>
      <c r="U46" s="17">
        <f t="shared" si="14"/>
        <v>184.60294285714284</v>
      </c>
      <c r="X46" s="4">
        <v>7</v>
      </c>
      <c r="Y46" s="15">
        <f t="shared" si="15"/>
        <v>13.253869537103526</v>
      </c>
      <c r="Z46" s="16">
        <f t="shared" si="13"/>
        <v>131.3582229837134</v>
      </c>
      <c r="AA46" s="16">
        <f t="shared" si="13"/>
        <v>130.18538077935884</v>
      </c>
      <c r="AB46" s="17">
        <f t="shared" si="13"/>
        <v>110.81572931356031</v>
      </c>
      <c r="AC46" s="15">
        <f t="shared" si="13"/>
        <v>11.017412411903633</v>
      </c>
      <c r="AD46" s="16">
        <f t="shared" si="13"/>
        <v>33.277567971381181</v>
      </c>
      <c r="AE46" s="16">
        <f t="shared" si="13"/>
        <v>34.337014269208993</v>
      </c>
      <c r="AF46" s="17">
        <f t="shared" si="13"/>
        <v>118.07669310308097</v>
      </c>
    </row>
    <row r="49" spans="1:22">
      <c r="C49" s="79" t="s">
        <v>6</v>
      </c>
      <c r="D49" s="80"/>
      <c r="E49" s="80"/>
      <c r="F49" s="81"/>
      <c r="G49" s="79" t="s">
        <v>20</v>
      </c>
      <c r="H49" s="80"/>
      <c r="I49" s="80"/>
      <c r="J49" s="81"/>
    </row>
    <row r="50" spans="1:22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V50">
        <v>0</v>
      </c>
    </row>
    <row r="51" spans="1:22">
      <c r="A51" t="s">
        <v>1</v>
      </c>
      <c r="B51" s="5">
        <v>0</v>
      </c>
      <c r="C51" s="9">
        <v>559.51900000000001</v>
      </c>
      <c r="D51" s="10">
        <v>0</v>
      </c>
      <c r="E51" s="10">
        <v>133.56</v>
      </c>
      <c r="F51" s="11">
        <v>1121.28</v>
      </c>
      <c r="G51" s="9">
        <v>0</v>
      </c>
      <c r="H51" s="10">
        <v>0</v>
      </c>
      <c r="I51" s="10">
        <v>0</v>
      </c>
      <c r="J51" s="11">
        <v>65.957599999999999</v>
      </c>
      <c r="V51">
        <v>1</v>
      </c>
    </row>
    <row r="52" spans="1:22">
      <c r="B52" s="3">
        <v>1</v>
      </c>
      <c r="C52" s="12">
        <v>0</v>
      </c>
      <c r="D52" s="13">
        <v>0</v>
      </c>
      <c r="E52" s="13">
        <v>66.999799999999993</v>
      </c>
      <c r="F52" s="14">
        <v>658.16499999999996</v>
      </c>
      <c r="G52" s="12">
        <v>0</v>
      </c>
      <c r="H52" s="13">
        <v>0</v>
      </c>
      <c r="I52" s="13">
        <v>0</v>
      </c>
      <c r="J52" s="14">
        <v>131.63300000000001</v>
      </c>
      <c r="V52">
        <v>2</v>
      </c>
    </row>
    <row r="53" spans="1:22">
      <c r="B53" s="3">
        <v>2</v>
      </c>
      <c r="C53" s="12">
        <v>0</v>
      </c>
      <c r="D53" s="13">
        <v>0</v>
      </c>
      <c r="E53" s="13">
        <v>134.44300000000001</v>
      </c>
      <c r="F53" s="14">
        <v>197.02799999999999</v>
      </c>
      <c r="G53" s="12">
        <v>0</v>
      </c>
      <c r="H53" s="13">
        <v>0</v>
      </c>
      <c r="I53" s="13">
        <v>0</v>
      </c>
      <c r="J53" s="14">
        <v>0</v>
      </c>
      <c r="V53">
        <v>3</v>
      </c>
    </row>
    <row r="54" spans="1:22">
      <c r="B54" s="3">
        <v>3</v>
      </c>
      <c r="C54" s="12">
        <v>0</v>
      </c>
      <c r="D54" s="13">
        <v>0</v>
      </c>
      <c r="E54" s="13">
        <v>134.88800000000001</v>
      </c>
      <c r="F54" s="14">
        <v>262.14299999999997</v>
      </c>
      <c r="G54" s="12">
        <v>0</v>
      </c>
      <c r="H54" s="13">
        <v>0</v>
      </c>
      <c r="I54" s="13">
        <v>0</v>
      </c>
      <c r="J54" s="14">
        <v>65.535899999999998</v>
      </c>
      <c r="V54">
        <v>4</v>
      </c>
    </row>
    <row r="55" spans="1:22">
      <c r="B55" s="3">
        <v>4</v>
      </c>
      <c r="C55" s="12">
        <v>0</v>
      </c>
      <c r="D55" s="13">
        <v>0</v>
      </c>
      <c r="E55" s="13">
        <v>203.006</v>
      </c>
      <c r="F55" s="14">
        <v>196.19</v>
      </c>
      <c r="G55" s="12">
        <v>0</v>
      </c>
      <c r="H55" s="13">
        <v>0</v>
      </c>
      <c r="I55" s="13">
        <v>0</v>
      </c>
      <c r="J55" s="14">
        <v>0</v>
      </c>
      <c r="V55">
        <v>5</v>
      </c>
    </row>
    <row r="56" spans="1:22">
      <c r="B56" s="3">
        <v>5</v>
      </c>
      <c r="C56" s="12">
        <v>0</v>
      </c>
      <c r="D56" s="13">
        <v>0</v>
      </c>
      <c r="E56" s="13">
        <v>135.78899999999999</v>
      </c>
      <c r="F56" s="14">
        <v>261.03100000000001</v>
      </c>
      <c r="G56" s="12">
        <v>0</v>
      </c>
      <c r="H56" s="13">
        <v>0</v>
      </c>
      <c r="I56" s="13">
        <v>0</v>
      </c>
      <c r="J56" s="14">
        <v>0</v>
      </c>
      <c r="V56">
        <v>6</v>
      </c>
    </row>
    <row r="57" spans="1:22">
      <c r="B57" s="3">
        <v>6</v>
      </c>
      <c r="C57" s="12">
        <v>0</v>
      </c>
      <c r="D57" s="13">
        <v>385.28199999999998</v>
      </c>
      <c r="E57" s="13">
        <v>136.24299999999999</v>
      </c>
      <c r="F57" s="14">
        <v>130.239</v>
      </c>
      <c r="G57" s="12">
        <v>0</v>
      </c>
      <c r="H57" s="13">
        <v>0</v>
      </c>
      <c r="I57" s="13">
        <v>0</v>
      </c>
      <c r="J57" s="14">
        <v>65.119500000000002</v>
      </c>
      <c r="V57">
        <v>7</v>
      </c>
    </row>
    <row r="58" spans="1:22">
      <c r="B58" s="4">
        <v>7</v>
      </c>
      <c r="C58" s="15">
        <v>0</v>
      </c>
      <c r="D58" s="16">
        <v>647.59699999999998</v>
      </c>
      <c r="E58" s="16">
        <v>205.05199999999999</v>
      </c>
      <c r="F58" s="17">
        <v>194.946</v>
      </c>
      <c r="G58" s="15">
        <v>0</v>
      </c>
      <c r="H58" s="16">
        <v>0</v>
      </c>
      <c r="I58" s="16">
        <v>0</v>
      </c>
      <c r="J58" s="17">
        <v>64.981899999999996</v>
      </c>
      <c r="V58">
        <v>8</v>
      </c>
    </row>
    <row r="59" spans="1:22">
      <c r="V59">
        <v>9</v>
      </c>
    </row>
    <row r="60" spans="1:22">
      <c r="V60">
        <v>10</v>
      </c>
    </row>
    <row r="61" spans="1:22">
      <c r="C61" s="79" t="s">
        <v>6</v>
      </c>
      <c r="D61" s="80"/>
      <c r="E61" s="80"/>
      <c r="F61" s="81"/>
      <c r="G61" s="79" t="s">
        <v>20</v>
      </c>
      <c r="H61" s="80"/>
      <c r="I61" s="80"/>
      <c r="J61" s="81"/>
      <c r="V61">
        <v>11</v>
      </c>
    </row>
    <row r="62" spans="1:22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V62">
        <v>12</v>
      </c>
    </row>
    <row r="63" spans="1:22">
      <c r="A63" t="s">
        <v>1</v>
      </c>
      <c r="B63" s="5">
        <v>0</v>
      </c>
      <c r="C63" s="9">
        <v>533.85</v>
      </c>
      <c r="D63" s="10">
        <v>73.082800000000006</v>
      </c>
      <c r="E63" s="10">
        <v>0</v>
      </c>
      <c r="F63" s="11">
        <v>1216.5</v>
      </c>
      <c r="G63" s="9">
        <v>106.77</v>
      </c>
      <c r="H63" s="10">
        <v>0</v>
      </c>
      <c r="I63" s="10">
        <v>0</v>
      </c>
      <c r="J63" s="11">
        <v>0</v>
      </c>
      <c r="V63">
        <v>13</v>
      </c>
    </row>
    <row r="64" spans="1:22">
      <c r="B64" s="3">
        <v>1</v>
      </c>
      <c r="C64" s="12">
        <v>101.889</v>
      </c>
      <c r="D64" s="13">
        <v>0</v>
      </c>
      <c r="E64" s="13">
        <v>618.54100000000005</v>
      </c>
      <c r="F64" s="14">
        <v>485.04199999999997</v>
      </c>
      <c r="G64" s="12">
        <v>0</v>
      </c>
      <c r="H64" s="13">
        <v>0</v>
      </c>
      <c r="I64" s="13">
        <v>154.63499999999999</v>
      </c>
      <c r="J64" s="14">
        <v>0</v>
      </c>
      <c r="V64">
        <v>14</v>
      </c>
    </row>
    <row r="65" spans="1:22">
      <c r="B65" s="3">
        <v>2</v>
      </c>
      <c r="C65" s="12">
        <v>0</v>
      </c>
      <c r="D65" s="13">
        <v>0</v>
      </c>
      <c r="E65" s="13">
        <v>0</v>
      </c>
      <c r="F65" s="14">
        <v>725.23699999999997</v>
      </c>
      <c r="G65" s="12">
        <v>0</v>
      </c>
      <c r="H65" s="13">
        <v>0</v>
      </c>
      <c r="I65" s="13">
        <v>0</v>
      </c>
      <c r="J65" s="14">
        <v>0</v>
      </c>
      <c r="V65">
        <v>15</v>
      </c>
    </row>
    <row r="66" spans="1:22">
      <c r="B66" s="3">
        <v>3</v>
      </c>
      <c r="C66" s="12">
        <v>0</v>
      </c>
      <c r="D66" s="13">
        <v>0</v>
      </c>
      <c r="E66" s="13">
        <v>155.42500000000001</v>
      </c>
      <c r="F66" s="14">
        <v>481.95100000000002</v>
      </c>
      <c r="G66" s="12">
        <v>0</v>
      </c>
      <c r="H66" s="13">
        <v>0</v>
      </c>
      <c r="I66" s="13">
        <v>0</v>
      </c>
      <c r="J66" s="14">
        <v>361.46300000000002</v>
      </c>
      <c r="V66">
        <v>16</v>
      </c>
    </row>
    <row r="67" spans="1:22">
      <c r="B67" s="3">
        <v>4</v>
      </c>
      <c r="C67" s="12">
        <v>0</v>
      </c>
      <c r="D67" s="13">
        <v>0</v>
      </c>
      <c r="E67" s="13">
        <v>0</v>
      </c>
      <c r="F67" s="14">
        <v>240.21</v>
      </c>
      <c r="G67" s="12">
        <v>0</v>
      </c>
      <c r="H67" s="13">
        <v>0</v>
      </c>
      <c r="I67" s="13">
        <v>0</v>
      </c>
      <c r="J67" s="14">
        <v>0</v>
      </c>
      <c r="V67">
        <v>17</v>
      </c>
    </row>
    <row r="68" spans="1:22">
      <c r="B68" s="3">
        <v>5</v>
      </c>
      <c r="C68" s="12">
        <v>0</v>
      </c>
      <c r="D68" s="13">
        <v>0</v>
      </c>
      <c r="E68" s="13">
        <v>468.67</v>
      </c>
      <c r="F68" s="14">
        <v>838.07399999999996</v>
      </c>
      <c r="G68" s="12">
        <v>0</v>
      </c>
      <c r="H68" s="13">
        <v>0</v>
      </c>
      <c r="I68" s="13">
        <v>156.22300000000001</v>
      </c>
      <c r="J68" s="14">
        <v>119.72499999999999</v>
      </c>
      <c r="V68">
        <v>18</v>
      </c>
    </row>
    <row r="69" spans="1:22">
      <c r="B69" s="3">
        <v>6</v>
      </c>
      <c r="C69" s="12">
        <v>0</v>
      </c>
      <c r="D69" s="13">
        <v>154.84</v>
      </c>
      <c r="E69" s="13">
        <v>626.50300000000004</v>
      </c>
      <c r="F69" s="14">
        <v>477.38900000000001</v>
      </c>
      <c r="G69" s="12">
        <v>0</v>
      </c>
      <c r="H69" s="13">
        <v>0</v>
      </c>
      <c r="I69" s="13">
        <v>313.25200000000001</v>
      </c>
      <c r="J69" s="14">
        <v>238.69499999999999</v>
      </c>
      <c r="V69">
        <v>19</v>
      </c>
    </row>
    <row r="70" spans="1:22">
      <c r="B70" s="4">
        <v>7</v>
      </c>
      <c r="C70" s="15">
        <v>79.955200000000005</v>
      </c>
      <c r="D70" s="16">
        <v>781.93299999999999</v>
      </c>
      <c r="E70" s="16">
        <v>785.06600000000003</v>
      </c>
      <c r="F70" s="17">
        <v>237.94399999999999</v>
      </c>
      <c r="G70" s="15">
        <v>0</v>
      </c>
      <c r="H70" s="16">
        <v>0</v>
      </c>
      <c r="I70" s="16">
        <v>0</v>
      </c>
      <c r="J70" s="17">
        <v>0</v>
      </c>
      <c r="V70">
        <v>20</v>
      </c>
    </row>
    <row r="71" spans="1:22">
      <c r="V71">
        <v>21</v>
      </c>
    </row>
    <row r="72" spans="1:22">
      <c r="V72">
        <v>22</v>
      </c>
    </row>
    <row r="73" spans="1:22">
      <c r="C73" s="79" t="s">
        <v>6</v>
      </c>
      <c r="D73" s="80"/>
      <c r="E73" s="80"/>
      <c r="F73" s="81"/>
      <c r="G73" s="79" t="s">
        <v>20</v>
      </c>
      <c r="H73" s="80"/>
      <c r="I73" s="80"/>
      <c r="J73" s="81"/>
      <c r="V73">
        <v>23</v>
      </c>
    </row>
    <row r="74" spans="1:22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V74">
        <v>24</v>
      </c>
    </row>
    <row r="75" spans="1:22">
      <c r="A75" t="s">
        <v>1</v>
      </c>
      <c r="B75" s="5">
        <v>0</v>
      </c>
      <c r="C75" s="9">
        <v>127.254</v>
      </c>
      <c r="D75" s="10">
        <v>75.681100000000001</v>
      </c>
      <c r="E75" s="10">
        <v>299.28899999999999</v>
      </c>
      <c r="F75" s="11">
        <v>625.75599999999997</v>
      </c>
      <c r="G75" s="9">
        <v>0</v>
      </c>
      <c r="H75" s="10">
        <v>0</v>
      </c>
      <c r="I75" s="10">
        <v>108.83199999999999</v>
      </c>
      <c r="J75" s="11">
        <v>32.9345</v>
      </c>
      <c r="V75">
        <v>25</v>
      </c>
    </row>
    <row r="76" spans="1:22">
      <c r="B76" s="3">
        <v>1</v>
      </c>
      <c r="C76" s="12">
        <v>0</v>
      </c>
      <c r="D76" s="13">
        <v>77.813500000000005</v>
      </c>
      <c r="E76" s="13">
        <v>336.87400000000002</v>
      </c>
      <c r="F76" s="14">
        <v>487.93200000000002</v>
      </c>
      <c r="G76" s="12">
        <v>0</v>
      </c>
      <c r="H76" s="13">
        <v>0</v>
      </c>
      <c r="I76" s="13">
        <v>56.145699999999998</v>
      </c>
      <c r="J76" s="14">
        <v>50.475700000000003</v>
      </c>
      <c r="V76">
        <v>26</v>
      </c>
    </row>
    <row r="77" spans="1:22">
      <c r="B77" s="3">
        <v>2</v>
      </c>
      <c r="C77" s="12">
        <v>0</v>
      </c>
      <c r="D77" s="13">
        <v>26.689900000000002</v>
      </c>
      <c r="E77" s="13">
        <v>318.93799999999999</v>
      </c>
      <c r="F77" s="14">
        <v>309.584</v>
      </c>
      <c r="G77" s="12">
        <v>0</v>
      </c>
      <c r="H77" s="13">
        <v>0</v>
      </c>
      <c r="I77" s="13">
        <v>115.97799999999999</v>
      </c>
      <c r="J77" s="14">
        <v>68.796400000000006</v>
      </c>
      <c r="V77">
        <v>27</v>
      </c>
    </row>
    <row r="78" spans="1:22">
      <c r="B78" s="3">
        <v>3</v>
      </c>
      <c r="C78" s="12">
        <v>0</v>
      </c>
      <c r="D78" s="13">
        <v>0</v>
      </c>
      <c r="E78" s="13">
        <v>209.85</v>
      </c>
      <c r="F78" s="14">
        <v>439.75</v>
      </c>
      <c r="G78" s="12">
        <v>0</v>
      </c>
      <c r="H78" s="13">
        <v>0</v>
      </c>
      <c r="I78" s="13">
        <v>59.957000000000001</v>
      </c>
      <c r="J78" s="14">
        <v>0</v>
      </c>
      <c r="V78">
        <v>28</v>
      </c>
    </row>
    <row r="79" spans="1:22">
      <c r="B79" s="3">
        <v>4</v>
      </c>
      <c r="C79" s="12">
        <v>0</v>
      </c>
      <c r="D79" s="13">
        <v>0</v>
      </c>
      <c r="E79" s="13">
        <v>310.27100000000002</v>
      </c>
      <c r="F79" s="14">
        <v>323.983</v>
      </c>
      <c r="G79" s="12">
        <v>0</v>
      </c>
      <c r="H79" s="13">
        <v>0</v>
      </c>
      <c r="I79" s="13">
        <v>93.081199999999995</v>
      </c>
      <c r="J79" s="14">
        <v>53.997199999999999</v>
      </c>
      <c r="V79">
        <v>29</v>
      </c>
    </row>
    <row r="80" spans="1:22">
      <c r="B80" s="3">
        <v>5</v>
      </c>
      <c r="C80" s="12">
        <v>0</v>
      </c>
      <c r="D80" s="13">
        <v>58.4649</v>
      </c>
      <c r="E80" s="13">
        <v>225.042</v>
      </c>
      <c r="F80" s="14">
        <v>368.55200000000002</v>
      </c>
      <c r="G80" s="12">
        <v>0</v>
      </c>
      <c r="H80" s="13">
        <v>0</v>
      </c>
      <c r="I80" s="13">
        <v>64.297799999999995</v>
      </c>
      <c r="J80" s="14">
        <v>36.855200000000004</v>
      </c>
      <c r="V80">
        <v>30</v>
      </c>
    </row>
    <row r="81" spans="1:22">
      <c r="B81" s="3">
        <v>6</v>
      </c>
      <c r="C81" s="12">
        <v>0</v>
      </c>
      <c r="D81" s="13">
        <v>301.91199999999998</v>
      </c>
      <c r="E81" s="13">
        <v>366.90300000000002</v>
      </c>
      <c r="F81" s="14">
        <v>434.17200000000003</v>
      </c>
      <c r="G81" s="12">
        <v>0</v>
      </c>
      <c r="H81" s="13">
        <v>30.191199999999998</v>
      </c>
      <c r="I81" s="13">
        <v>33.354799999999997</v>
      </c>
      <c r="J81" s="14">
        <v>113.262</v>
      </c>
      <c r="V81">
        <v>31</v>
      </c>
    </row>
    <row r="82" spans="1:22">
      <c r="B82" s="4">
        <v>7</v>
      </c>
      <c r="C82" s="15">
        <v>0</v>
      </c>
      <c r="D82" s="16">
        <v>561.86800000000005</v>
      </c>
      <c r="E82" s="16">
        <v>554.47699999999998</v>
      </c>
      <c r="F82" s="17">
        <v>328.91300000000001</v>
      </c>
      <c r="G82" s="15">
        <v>0</v>
      </c>
      <c r="H82" s="16">
        <v>124.86</v>
      </c>
      <c r="I82" s="16">
        <v>34.654800000000002</v>
      </c>
      <c r="J82" s="17">
        <v>96.739199999999997</v>
      </c>
    </row>
    <row r="85" spans="1:22">
      <c r="C85" s="79" t="s">
        <v>6</v>
      </c>
      <c r="D85" s="80"/>
      <c r="E85" s="80"/>
      <c r="F85" s="81"/>
      <c r="G85" s="79" t="s">
        <v>20</v>
      </c>
      <c r="H85" s="80"/>
      <c r="I85" s="80"/>
      <c r="J85" s="81"/>
    </row>
    <row r="86" spans="1:22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22">
      <c r="A87" t="s">
        <v>1</v>
      </c>
      <c r="B87" s="5">
        <v>0</v>
      </c>
      <c r="C87" s="9">
        <v>817.51400000000001</v>
      </c>
      <c r="D87" s="10">
        <v>112.693</v>
      </c>
      <c r="E87" s="10">
        <v>183.178</v>
      </c>
      <c r="F87" s="11">
        <v>632.89099999999996</v>
      </c>
      <c r="G87" s="9">
        <v>204.37899999999999</v>
      </c>
      <c r="H87" s="10">
        <v>0</v>
      </c>
      <c r="I87" s="10">
        <v>0</v>
      </c>
      <c r="J87" s="11">
        <v>126.578</v>
      </c>
    </row>
    <row r="88" spans="1:22">
      <c r="B88" s="3">
        <v>1</v>
      </c>
      <c r="C88" s="12">
        <v>207.66200000000001</v>
      </c>
      <c r="D88" s="13">
        <v>0</v>
      </c>
      <c r="E88" s="13">
        <v>553.39300000000003</v>
      </c>
      <c r="F88" s="14">
        <v>506.56099999999998</v>
      </c>
      <c r="G88" s="12">
        <v>103.831</v>
      </c>
      <c r="H88" s="13">
        <v>0</v>
      </c>
      <c r="I88" s="13">
        <v>184.464</v>
      </c>
      <c r="J88" s="14">
        <v>126.64</v>
      </c>
    </row>
    <row r="89" spans="1:22">
      <c r="B89" s="3">
        <v>2</v>
      </c>
      <c r="C89" s="12">
        <v>105.526</v>
      </c>
      <c r="D89" s="13">
        <v>0</v>
      </c>
      <c r="E89" s="13">
        <v>0</v>
      </c>
      <c r="F89" s="14">
        <v>253.404</v>
      </c>
      <c r="G89" s="12">
        <v>0</v>
      </c>
      <c r="H89" s="13">
        <v>0</v>
      </c>
      <c r="I89" s="13">
        <v>0</v>
      </c>
      <c r="J89" s="14">
        <v>126.702</v>
      </c>
    </row>
    <row r="90" spans="1:22">
      <c r="B90" s="3">
        <v>3</v>
      </c>
      <c r="C90" s="12">
        <v>0</v>
      </c>
      <c r="D90" s="13">
        <v>0</v>
      </c>
      <c r="E90" s="13">
        <v>187.09299999999999</v>
      </c>
      <c r="F90" s="14">
        <v>126.764</v>
      </c>
      <c r="G90" s="12">
        <v>0</v>
      </c>
      <c r="H90" s="13">
        <v>0</v>
      </c>
      <c r="I90" s="13">
        <v>0</v>
      </c>
      <c r="J90" s="14">
        <v>0</v>
      </c>
    </row>
    <row r="91" spans="1:22">
      <c r="B91" s="3">
        <v>4</v>
      </c>
      <c r="C91" s="12">
        <v>0</v>
      </c>
      <c r="D91" s="13">
        <v>0</v>
      </c>
      <c r="E91" s="13">
        <v>376.87099999999998</v>
      </c>
      <c r="F91" s="14">
        <v>507.30399999999997</v>
      </c>
      <c r="G91" s="12">
        <v>0</v>
      </c>
      <c r="H91" s="13">
        <v>0</v>
      </c>
      <c r="I91" s="13">
        <v>0</v>
      </c>
      <c r="J91" s="14">
        <v>126.82599999999999</v>
      </c>
    </row>
    <row r="92" spans="1:22">
      <c r="B92" s="3">
        <v>5</v>
      </c>
      <c r="C92" s="12">
        <v>0</v>
      </c>
      <c r="D92" s="13">
        <v>0</v>
      </c>
      <c r="E92" s="13">
        <v>0</v>
      </c>
      <c r="F92" s="14">
        <v>253.77600000000001</v>
      </c>
      <c r="G92" s="12">
        <v>0</v>
      </c>
      <c r="H92" s="13">
        <v>0</v>
      </c>
      <c r="I92" s="13">
        <v>0</v>
      </c>
      <c r="J92" s="14">
        <v>0</v>
      </c>
    </row>
    <row r="93" spans="1:22">
      <c r="B93" s="3">
        <v>6</v>
      </c>
      <c r="C93" s="12">
        <v>0</v>
      </c>
      <c r="D93" s="13">
        <v>749.66399999999999</v>
      </c>
      <c r="E93" s="13">
        <v>573.53700000000003</v>
      </c>
      <c r="F93" s="14">
        <v>253.9</v>
      </c>
      <c r="G93" s="12">
        <v>0</v>
      </c>
      <c r="H93" s="13">
        <v>333.18400000000003</v>
      </c>
      <c r="I93" s="13">
        <v>0</v>
      </c>
      <c r="J93" s="14">
        <v>0</v>
      </c>
    </row>
    <row r="94" spans="1:22">
      <c r="B94" s="4">
        <v>7</v>
      </c>
      <c r="C94" s="15">
        <v>0</v>
      </c>
      <c r="D94" s="16">
        <v>722.32299999999998</v>
      </c>
      <c r="E94" s="16">
        <v>192.58099999999999</v>
      </c>
      <c r="F94" s="17">
        <v>381.03699999999998</v>
      </c>
      <c r="G94" s="15">
        <v>0</v>
      </c>
      <c r="H94" s="16">
        <v>0</v>
      </c>
      <c r="I94" s="16">
        <v>0</v>
      </c>
      <c r="J94" s="17">
        <v>254.02500000000001</v>
      </c>
    </row>
    <row r="97" spans="1:10">
      <c r="C97" s="79" t="s">
        <v>6</v>
      </c>
      <c r="D97" s="80"/>
      <c r="E97" s="80"/>
      <c r="F97" s="81"/>
      <c r="G97" s="79" t="s">
        <v>20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465.07799999999997</v>
      </c>
      <c r="D99" s="10">
        <v>0</v>
      </c>
      <c r="E99" s="10">
        <v>0</v>
      </c>
      <c r="F99" s="11">
        <v>621.34699999999998</v>
      </c>
      <c r="G99" s="9">
        <v>0</v>
      </c>
      <c r="H99" s="10">
        <v>0</v>
      </c>
      <c r="I99" s="10">
        <v>0</v>
      </c>
      <c r="J99" s="11">
        <v>0</v>
      </c>
    </row>
    <row r="100" spans="1:10">
      <c r="B100" s="3">
        <v>1</v>
      </c>
      <c r="C100" s="12">
        <v>536.47500000000002</v>
      </c>
      <c r="D100" s="13">
        <v>0</v>
      </c>
      <c r="E100" s="13">
        <v>179.86699999999999</v>
      </c>
      <c r="F100" s="14">
        <v>495.90100000000001</v>
      </c>
      <c r="G100" s="12">
        <v>89.412599999999998</v>
      </c>
      <c r="H100" s="13">
        <v>0</v>
      </c>
      <c r="I100" s="13">
        <v>0</v>
      </c>
      <c r="J100" s="14">
        <v>0</v>
      </c>
    </row>
    <row r="101" spans="1:10">
      <c r="B101" s="3">
        <v>2</v>
      </c>
      <c r="C101" s="12">
        <v>86.078299999999999</v>
      </c>
      <c r="D101" s="13">
        <v>0</v>
      </c>
      <c r="E101" s="13">
        <v>179.608</v>
      </c>
      <c r="F101" s="14">
        <v>371.04700000000003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179.345</v>
      </c>
      <c r="F102" s="14">
        <v>370.17200000000003</v>
      </c>
      <c r="G102" s="12">
        <v>0</v>
      </c>
      <c r="H102" s="13">
        <v>0</v>
      </c>
      <c r="I102" s="13">
        <v>0</v>
      </c>
      <c r="J102" s="14">
        <v>123.39100000000001</v>
      </c>
    </row>
    <row r="103" spans="1:10">
      <c r="B103" s="3">
        <v>4</v>
      </c>
      <c r="C103" s="12">
        <v>0</v>
      </c>
      <c r="D103" s="13">
        <v>0</v>
      </c>
      <c r="E103" s="13">
        <v>537.13800000000003</v>
      </c>
      <c r="F103" s="14">
        <v>492.40300000000002</v>
      </c>
      <c r="G103" s="12">
        <v>0</v>
      </c>
      <c r="H103" s="13">
        <v>0</v>
      </c>
      <c r="I103" s="13">
        <v>0</v>
      </c>
      <c r="J103" s="14">
        <v>0</v>
      </c>
    </row>
    <row r="104" spans="1:10">
      <c r="B104" s="3">
        <v>5</v>
      </c>
      <c r="C104" s="12">
        <v>0</v>
      </c>
      <c r="D104" s="13">
        <v>78.770099999999999</v>
      </c>
      <c r="E104" s="13">
        <v>178.74799999999999</v>
      </c>
      <c r="F104" s="14">
        <v>245.624</v>
      </c>
      <c r="G104" s="12">
        <v>0</v>
      </c>
      <c r="H104" s="13">
        <v>0</v>
      </c>
      <c r="I104" s="13">
        <v>178.74799999999999</v>
      </c>
      <c r="J104" s="14">
        <v>0</v>
      </c>
    </row>
    <row r="105" spans="1:10">
      <c r="B105" s="3">
        <v>6</v>
      </c>
      <c r="C105" s="12">
        <v>0</v>
      </c>
      <c r="D105" s="13">
        <v>0</v>
      </c>
      <c r="E105" s="13">
        <v>178.45099999999999</v>
      </c>
      <c r="F105" s="14">
        <v>122.524</v>
      </c>
      <c r="G105" s="12">
        <v>0</v>
      </c>
      <c r="H105" s="13">
        <v>0</v>
      </c>
      <c r="I105" s="13">
        <v>178.45099999999999</v>
      </c>
      <c r="J105" s="14">
        <v>0</v>
      </c>
    </row>
    <row r="106" spans="1:10">
      <c r="B106" s="4">
        <v>7</v>
      </c>
      <c r="C106" s="15">
        <v>72.550799999999995</v>
      </c>
      <c r="D106" s="16">
        <v>1030.57</v>
      </c>
      <c r="E106" s="16">
        <v>356.31</v>
      </c>
      <c r="F106" s="17">
        <v>611.19100000000003</v>
      </c>
      <c r="G106" s="15">
        <v>0</v>
      </c>
      <c r="H106" s="16">
        <v>79.274699999999996</v>
      </c>
      <c r="I106" s="16">
        <v>178.155</v>
      </c>
      <c r="J106" s="17">
        <v>244.477</v>
      </c>
    </row>
    <row r="109" spans="1:10">
      <c r="C109" s="20" t="s">
        <v>6</v>
      </c>
      <c r="D109" s="21"/>
      <c r="E109" s="21"/>
      <c r="F109" s="22"/>
      <c r="G109" s="20" t="s">
        <v>20</v>
      </c>
      <c r="H109" s="21"/>
      <c r="I109" s="21"/>
      <c r="J109" s="22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1</v>
      </c>
      <c r="B111" s="5">
        <v>0</v>
      </c>
      <c r="C111" s="9">
        <v>359.16500000000002</v>
      </c>
      <c r="D111" s="10">
        <v>422.20400000000001</v>
      </c>
      <c r="E111" s="10">
        <v>173.99700000000001</v>
      </c>
      <c r="F111" s="11">
        <v>967.41200000000003</v>
      </c>
      <c r="G111" s="9">
        <v>0</v>
      </c>
      <c r="H111" s="10">
        <v>0</v>
      </c>
      <c r="I111" s="10">
        <v>0</v>
      </c>
      <c r="J111" s="11">
        <v>66.718100000000007</v>
      </c>
    </row>
    <row r="112" spans="1:10">
      <c r="B112" s="3">
        <v>1</v>
      </c>
      <c r="C112" s="12">
        <v>0</v>
      </c>
      <c r="D112" s="13">
        <v>173.43199999999999</v>
      </c>
      <c r="E112" s="13">
        <v>292.286</v>
      </c>
      <c r="F112" s="14">
        <v>373.06099999999998</v>
      </c>
      <c r="G112" s="12">
        <v>0</v>
      </c>
      <c r="H112" s="13">
        <v>0</v>
      </c>
      <c r="I112" s="13">
        <v>116.914</v>
      </c>
      <c r="J112" s="14">
        <v>67.829300000000003</v>
      </c>
    </row>
    <row r="113" spans="1:10">
      <c r="B113" s="3">
        <v>2</v>
      </c>
      <c r="C113" s="12">
        <v>0</v>
      </c>
      <c r="D113" s="13">
        <v>0</v>
      </c>
      <c r="E113" s="13">
        <v>117.845</v>
      </c>
      <c r="F113" s="14">
        <v>344.89100000000002</v>
      </c>
      <c r="G113" s="12">
        <v>0</v>
      </c>
      <c r="H113" s="13">
        <v>0</v>
      </c>
      <c r="I113" s="13">
        <v>0</v>
      </c>
      <c r="J113" s="14">
        <v>172.44499999999999</v>
      </c>
    </row>
    <row r="114" spans="1:10">
      <c r="B114" s="3">
        <v>3</v>
      </c>
      <c r="C114" s="12">
        <v>74.162199999999999</v>
      </c>
      <c r="D114" s="13">
        <v>45.827800000000003</v>
      </c>
      <c r="E114" s="13">
        <v>237.58199999999999</v>
      </c>
      <c r="F114" s="14">
        <v>385.916</v>
      </c>
      <c r="G114" s="12">
        <v>0</v>
      </c>
      <c r="H114" s="13">
        <v>0</v>
      </c>
      <c r="I114" s="13">
        <v>59.395600000000002</v>
      </c>
      <c r="J114" s="14">
        <v>140.333</v>
      </c>
    </row>
    <row r="115" spans="1:10">
      <c r="B115" s="3">
        <v>4</v>
      </c>
      <c r="C115" s="12">
        <v>0</v>
      </c>
      <c r="D115" s="13">
        <v>0</v>
      </c>
      <c r="E115" s="13">
        <v>239.505</v>
      </c>
      <c r="F115" s="14">
        <v>321.28500000000003</v>
      </c>
      <c r="G115" s="12">
        <v>0</v>
      </c>
      <c r="H115" s="13">
        <v>0</v>
      </c>
      <c r="I115" s="13">
        <v>119.753</v>
      </c>
      <c r="J115" s="14">
        <v>71.396600000000007</v>
      </c>
    </row>
    <row r="116" spans="1:10">
      <c r="B116" s="3">
        <v>5</v>
      </c>
      <c r="C116" s="12">
        <v>75.800799999999995</v>
      </c>
      <c r="D116" s="13">
        <v>145.78800000000001</v>
      </c>
      <c r="E116" s="13">
        <v>181.09399999999999</v>
      </c>
      <c r="F116" s="14">
        <v>254.32300000000001</v>
      </c>
      <c r="G116" s="12">
        <v>0</v>
      </c>
      <c r="H116" s="13">
        <v>0</v>
      </c>
      <c r="I116" s="13">
        <v>60.364800000000002</v>
      </c>
      <c r="J116" s="14">
        <v>181.65899999999999</v>
      </c>
    </row>
    <row r="117" spans="1:10">
      <c r="B117" s="3">
        <v>6</v>
      </c>
      <c r="C117" s="12">
        <v>0</v>
      </c>
      <c r="D117" s="13">
        <v>350.76499999999999</v>
      </c>
      <c r="E117" s="13">
        <v>121.723</v>
      </c>
      <c r="F117" s="14">
        <v>480.79500000000002</v>
      </c>
      <c r="G117" s="12">
        <v>0</v>
      </c>
      <c r="H117" s="13">
        <v>50.109299999999998</v>
      </c>
      <c r="I117" s="13">
        <v>0</v>
      </c>
      <c r="J117" s="14">
        <v>147.93700000000001</v>
      </c>
    </row>
    <row r="118" spans="1:10">
      <c r="B118" s="4">
        <v>7</v>
      </c>
      <c r="C118" s="15">
        <v>0</v>
      </c>
      <c r="D118" s="16">
        <v>879.10699999999997</v>
      </c>
      <c r="E118" s="16">
        <v>613.66099999999994</v>
      </c>
      <c r="F118" s="17">
        <v>338.94400000000002</v>
      </c>
      <c r="G118" s="15">
        <v>0</v>
      </c>
      <c r="H118" s="16">
        <v>0</v>
      </c>
      <c r="I118" s="16">
        <v>0</v>
      </c>
      <c r="J118" s="17">
        <v>188.30199999999999</v>
      </c>
    </row>
    <row r="121" spans="1:10">
      <c r="C121" s="20" t="s">
        <v>6</v>
      </c>
      <c r="D121" s="21"/>
      <c r="E121" s="21"/>
      <c r="F121" s="22"/>
      <c r="G121" s="20" t="s">
        <v>20</v>
      </c>
      <c r="H121" s="21"/>
      <c r="I121" s="21"/>
      <c r="J121" s="22"/>
    </row>
    <row r="122" spans="1:10">
      <c r="A122" s="1" t="s">
        <v>44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310.38499999999999</v>
      </c>
      <c r="D123" s="10">
        <v>0</v>
      </c>
      <c r="E123" s="10">
        <v>612.26099999999997</v>
      </c>
      <c r="F123" s="11">
        <v>577.87</v>
      </c>
      <c r="G123" s="9">
        <v>0</v>
      </c>
      <c r="H123" s="10">
        <v>0</v>
      </c>
      <c r="I123" s="10">
        <v>306.13</v>
      </c>
      <c r="J123" s="11">
        <v>0</v>
      </c>
    </row>
    <row r="124" spans="1:10">
      <c r="B124" s="3">
        <v>1</v>
      </c>
      <c r="C124" s="12">
        <v>155.334</v>
      </c>
      <c r="D124" s="13">
        <v>0</v>
      </c>
      <c r="E124" s="13">
        <v>307.279</v>
      </c>
      <c r="F124" s="14">
        <v>583.16800000000001</v>
      </c>
      <c r="G124" s="12">
        <v>0</v>
      </c>
      <c r="H124" s="13">
        <v>0</v>
      </c>
      <c r="I124" s="13">
        <v>0</v>
      </c>
      <c r="J124" s="14">
        <v>0</v>
      </c>
    </row>
    <row r="125" spans="1:10">
      <c r="B125" s="3">
        <v>2</v>
      </c>
      <c r="C125" s="12">
        <v>0</v>
      </c>
      <c r="D125" s="13">
        <v>85.438100000000006</v>
      </c>
      <c r="E125" s="13">
        <v>0</v>
      </c>
      <c r="F125" s="14">
        <v>235.42500000000001</v>
      </c>
      <c r="G125" s="12">
        <v>0</v>
      </c>
      <c r="H125" s="13">
        <v>0</v>
      </c>
      <c r="I125" s="13">
        <v>0</v>
      </c>
      <c r="J125" s="14">
        <v>0</v>
      </c>
    </row>
    <row r="126" spans="1:10">
      <c r="B126" s="3">
        <v>3</v>
      </c>
      <c r="C126" s="12">
        <v>0</v>
      </c>
      <c r="D126" s="13">
        <v>0</v>
      </c>
      <c r="E126" s="13">
        <v>928.81600000000003</v>
      </c>
      <c r="F126" s="14">
        <v>118.812</v>
      </c>
      <c r="G126" s="12">
        <v>0</v>
      </c>
      <c r="H126" s="13">
        <v>0</v>
      </c>
      <c r="I126" s="13">
        <v>0</v>
      </c>
      <c r="J126" s="14">
        <v>118.812</v>
      </c>
    </row>
    <row r="127" spans="1:10">
      <c r="B127" s="3">
        <v>4</v>
      </c>
      <c r="C127" s="12">
        <v>0</v>
      </c>
      <c r="D127" s="13">
        <v>93.295699999999997</v>
      </c>
      <c r="E127" s="13">
        <v>310.77999999999997</v>
      </c>
      <c r="F127" s="14">
        <v>119.932</v>
      </c>
      <c r="G127" s="12">
        <v>0</v>
      </c>
      <c r="H127" s="13">
        <v>93.295699999999997</v>
      </c>
      <c r="I127" s="13">
        <v>0</v>
      </c>
      <c r="J127" s="14">
        <v>119.932</v>
      </c>
    </row>
    <row r="128" spans="1:10">
      <c r="B128" s="3">
        <v>5</v>
      </c>
      <c r="C128" s="12">
        <v>0</v>
      </c>
      <c r="D128" s="13">
        <v>97.792599999999993</v>
      </c>
      <c r="E128" s="13">
        <v>935.89800000000002</v>
      </c>
      <c r="F128" s="14">
        <v>363.21899999999999</v>
      </c>
      <c r="G128" s="12">
        <v>0</v>
      </c>
      <c r="H128" s="13">
        <v>0</v>
      </c>
      <c r="I128" s="13">
        <v>0</v>
      </c>
      <c r="J128" s="14">
        <v>121.07299999999999</v>
      </c>
    </row>
    <row r="129" spans="1:10">
      <c r="B129" s="3">
        <v>6</v>
      </c>
      <c r="C129" s="12">
        <v>0</v>
      </c>
      <c r="D129" s="13">
        <v>102.745</v>
      </c>
      <c r="E129" s="13">
        <v>626.31799999999998</v>
      </c>
      <c r="F129" s="14">
        <v>366.68900000000002</v>
      </c>
      <c r="G129" s="12">
        <v>0</v>
      </c>
      <c r="H129" s="13">
        <v>0</v>
      </c>
      <c r="I129" s="13">
        <v>0</v>
      </c>
      <c r="J129" s="14">
        <v>366.68900000000002</v>
      </c>
    </row>
    <row r="130" spans="1:10">
      <c r="B130" s="4">
        <v>7</v>
      </c>
      <c r="C130" s="15">
        <v>0</v>
      </c>
      <c r="D130" s="16">
        <v>1190.48</v>
      </c>
      <c r="E130" s="16">
        <v>314.36399999999998</v>
      </c>
      <c r="F130" s="17">
        <v>493.63400000000001</v>
      </c>
      <c r="G130" s="15">
        <v>0</v>
      </c>
      <c r="H130" s="16">
        <v>108.226</v>
      </c>
      <c r="I130" s="16">
        <v>0</v>
      </c>
      <c r="J130" s="17">
        <v>370.22500000000002</v>
      </c>
    </row>
    <row r="133" spans="1:10">
      <c r="C133" s="20" t="s">
        <v>6</v>
      </c>
      <c r="D133" s="21"/>
      <c r="E133" s="21"/>
      <c r="F133" s="22"/>
      <c r="G133" s="20" t="s">
        <v>20</v>
      </c>
      <c r="H133" s="21"/>
      <c r="I133" s="21"/>
      <c r="J133" s="22"/>
    </row>
    <row r="134" spans="1:10">
      <c r="A134" s="1" t="s">
        <v>58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272.67700000000002</v>
      </c>
      <c r="D135" s="10">
        <v>0</v>
      </c>
      <c r="E135" s="10">
        <v>171.64599999999999</v>
      </c>
      <c r="F135" s="11">
        <v>1346.06</v>
      </c>
      <c r="G135" s="9">
        <v>0</v>
      </c>
      <c r="H135" s="10">
        <v>0</v>
      </c>
      <c r="I135" s="10">
        <v>0</v>
      </c>
      <c r="J135" s="11">
        <v>299.12400000000002</v>
      </c>
    </row>
    <row r="136" spans="1:10">
      <c r="B136" s="3">
        <v>1</v>
      </c>
      <c r="C136" s="12">
        <v>90.359399999999994</v>
      </c>
      <c r="D136" s="13">
        <v>0</v>
      </c>
      <c r="E136" s="13">
        <v>172.333</v>
      </c>
      <c r="F136" s="14">
        <v>908.851</v>
      </c>
      <c r="G136" s="12">
        <v>0</v>
      </c>
      <c r="H136" s="13">
        <v>0</v>
      </c>
      <c r="I136" s="13">
        <v>172.333</v>
      </c>
      <c r="J136" s="14">
        <v>302.95</v>
      </c>
    </row>
    <row r="137" spans="1:10">
      <c r="B137" s="3">
        <v>2</v>
      </c>
      <c r="C137" s="12">
        <v>0</v>
      </c>
      <c r="D137" s="13">
        <v>0</v>
      </c>
      <c r="E137" s="13">
        <v>0</v>
      </c>
      <c r="F137" s="14">
        <v>613.75400000000002</v>
      </c>
      <c r="G137" s="12">
        <v>0</v>
      </c>
      <c r="H137" s="13">
        <v>0</v>
      </c>
      <c r="I137" s="13">
        <v>0</v>
      </c>
      <c r="J137" s="14">
        <v>153.43899999999999</v>
      </c>
    </row>
    <row r="138" spans="1:10">
      <c r="B138" s="3">
        <v>3</v>
      </c>
      <c r="C138" s="12">
        <v>0</v>
      </c>
      <c r="D138" s="13">
        <v>0</v>
      </c>
      <c r="E138" s="13">
        <v>347.44900000000001</v>
      </c>
      <c r="F138" s="14">
        <v>310.90600000000001</v>
      </c>
      <c r="G138" s="12">
        <v>0</v>
      </c>
      <c r="H138" s="13">
        <v>0</v>
      </c>
      <c r="I138" s="13">
        <v>173.72499999999999</v>
      </c>
      <c r="J138" s="14">
        <v>0</v>
      </c>
    </row>
    <row r="139" spans="1:10">
      <c r="B139" s="3">
        <v>4</v>
      </c>
      <c r="C139" s="12">
        <v>0</v>
      </c>
      <c r="D139" s="13">
        <v>75.361199999999997</v>
      </c>
      <c r="E139" s="13">
        <v>174.429</v>
      </c>
      <c r="F139" s="14">
        <v>315.04300000000001</v>
      </c>
      <c r="G139" s="12">
        <v>0</v>
      </c>
      <c r="H139" s="13">
        <v>0</v>
      </c>
      <c r="I139" s="13">
        <v>0</v>
      </c>
      <c r="J139" s="14">
        <v>0</v>
      </c>
    </row>
    <row r="140" spans="1:10">
      <c r="B140" s="3">
        <v>5</v>
      </c>
      <c r="C140" s="12">
        <v>0</v>
      </c>
      <c r="D140" s="13">
        <v>155.01</v>
      </c>
      <c r="E140" s="13">
        <v>700.55600000000004</v>
      </c>
      <c r="F140" s="14">
        <v>0</v>
      </c>
      <c r="G140" s="12">
        <v>0</v>
      </c>
      <c r="H140" s="13">
        <v>0</v>
      </c>
      <c r="I140" s="13">
        <v>350.27800000000002</v>
      </c>
      <c r="J140" s="14">
        <v>0</v>
      </c>
    </row>
    <row r="141" spans="1:10">
      <c r="B141" s="3">
        <v>6</v>
      </c>
      <c r="C141" s="12">
        <v>87.785600000000002</v>
      </c>
      <c r="D141" s="13">
        <v>159.55000000000001</v>
      </c>
      <c r="E141" s="13">
        <v>351.709</v>
      </c>
      <c r="F141" s="14">
        <v>485.48099999999999</v>
      </c>
      <c r="G141" s="12">
        <v>0</v>
      </c>
      <c r="H141" s="13">
        <v>0</v>
      </c>
      <c r="I141" s="13">
        <v>0</v>
      </c>
      <c r="J141" s="14">
        <v>323.654</v>
      </c>
    </row>
    <row r="142" spans="1:10">
      <c r="B142" s="4">
        <v>7</v>
      </c>
      <c r="C142" s="15">
        <v>87.288399999999996</v>
      </c>
      <c r="D142" s="16">
        <v>657.45100000000002</v>
      </c>
      <c r="E142" s="16">
        <v>529.72799999999995</v>
      </c>
      <c r="F142" s="17">
        <v>656.28099999999995</v>
      </c>
      <c r="G142" s="15">
        <v>0</v>
      </c>
      <c r="H142" s="16">
        <v>164.363</v>
      </c>
      <c r="I142" s="16">
        <v>176.57599999999999</v>
      </c>
      <c r="J142" s="17">
        <v>328.14</v>
      </c>
    </row>
    <row r="145" spans="1:10">
      <c r="C145" s="20" t="s">
        <v>6</v>
      </c>
      <c r="D145" s="21"/>
      <c r="E145" s="21"/>
      <c r="F145" s="22"/>
      <c r="G145" s="20" t="s">
        <v>20</v>
      </c>
      <c r="H145" s="21"/>
      <c r="I145" s="21"/>
      <c r="J145" s="22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558.82500000000005</v>
      </c>
      <c r="D147" s="10">
        <v>43.553400000000003</v>
      </c>
      <c r="E147" s="10">
        <v>161.15600000000001</v>
      </c>
      <c r="F147" s="11">
        <v>921.29700000000003</v>
      </c>
      <c r="G147" s="9">
        <v>0</v>
      </c>
      <c r="H147" s="10">
        <v>0</v>
      </c>
      <c r="I147" s="10">
        <v>0</v>
      </c>
      <c r="J147" s="11">
        <v>70.869</v>
      </c>
    </row>
    <row r="148" spans="1:10">
      <c r="B148" s="3">
        <v>1</v>
      </c>
      <c r="C148" s="12">
        <v>126.003</v>
      </c>
      <c r="D148" s="13">
        <v>133.982</v>
      </c>
      <c r="E148" s="13">
        <v>485.76</v>
      </c>
      <c r="F148" s="14">
        <v>645.80100000000004</v>
      </c>
      <c r="G148" s="12">
        <v>0</v>
      </c>
      <c r="H148" s="13">
        <v>0</v>
      </c>
      <c r="I148" s="13">
        <v>215.89400000000001</v>
      </c>
      <c r="J148" s="14">
        <v>107.633</v>
      </c>
    </row>
    <row r="149" spans="1:10">
      <c r="B149" s="3">
        <v>2</v>
      </c>
      <c r="C149" s="12">
        <v>63.938400000000001</v>
      </c>
      <c r="D149" s="13">
        <v>91.650700000000001</v>
      </c>
      <c r="E149" s="13">
        <v>542.30600000000004</v>
      </c>
      <c r="F149" s="14">
        <v>435.98899999999998</v>
      </c>
      <c r="G149" s="12">
        <v>0</v>
      </c>
      <c r="H149" s="13">
        <v>0</v>
      </c>
      <c r="I149" s="13">
        <v>216.922</v>
      </c>
      <c r="J149" s="14">
        <v>181.66200000000001</v>
      </c>
    </row>
    <row r="150" spans="1:10">
      <c r="B150" s="3">
        <v>3</v>
      </c>
      <c r="C150" s="12">
        <v>194.71100000000001</v>
      </c>
      <c r="D150" s="13">
        <v>47.052500000000002</v>
      </c>
      <c r="E150" s="13">
        <v>490.41199999999998</v>
      </c>
      <c r="F150" s="14">
        <v>331.18799999999999</v>
      </c>
      <c r="G150" s="12">
        <v>0</v>
      </c>
      <c r="H150" s="13">
        <v>0</v>
      </c>
      <c r="I150" s="13">
        <v>163.471</v>
      </c>
      <c r="J150" s="14">
        <v>36.798699999999997</v>
      </c>
    </row>
    <row r="151" spans="1:10">
      <c r="B151" s="3">
        <v>4</v>
      </c>
      <c r="C151" s="12">
        <v>0</v>
      </c>
      <c r="D151" s="13">
        <v>0</v>
      </c>
      <c r="E151" s="13">
        <v>273.762</v>
      </c>
      <c r="F151" s="14">
        <v>596.43200000000002</v>
      </c>
      <c r="G151" s="12">
        <v>0</v>
      </c>
      <c r="H151" s="13">
        <v>0</v>
      </c>
      <c r="I151" s="13">
        <v>164.25700000000001</v>
      </c>
      <c r="J151" s="14">
        <v>335.49299999999999</v>
      </c>
    </row>
    <row r="152" spans="1:10">
      <c r="B152" s="3">
        <v>5</v>
      </c>
      <c r="C152" s="12">
        <v>0</v>
      </c>
      <c r="D152" s="13">
        <v>49.715299999999999</v>
      </c>
      <c r="E152" s="13">
        <v>55.017099999999999</v>
      </c>
      <c r="F152" s="14">
        <v>566.52</v>
      </c>
      <c r="G152" s="12">
        <v>0</v>
      </c>
      <c r="H152" s="13">
        <v>0</v>
      </c>
      <c r="I152" s="13">
        <v>55.017099999999999</v>
      </c>
      <c r="J152" s="14">
        <v>339.91199999999998</v>
      </c>
    </row>
    <row r="153" spans="1:10">
      <c r="B153" s="3">
        <v>6</v>
      </c>
      <c r="C153" s="12">
        <v>67.982699999999994</v>
      </c>
      <c r="D153" s="13">
        <v>255.815</v>
      </c>
      <c r="E153" s="13">
        <v>386.99099999999999</v>
      </c>
      <c r="F153" s="14">
        <v>306.17700000000002</v>
      </c>
      <c r="G153" s="12">
        <v>0</v>
      </c>
      <c r="H153" s="13">
        <v>0</v>
      </c>
      <c r="I153" s="13">
        <v>55.284399999999998</v>
      </c>
      <c r="J153" s="14">
        <v>114.816</v>
      </c>
    </row>
    <row r="154" spans="1:10">
      <c r="B154" s="4">
        <v>7</v>
      </c>
      <c r="C154" s="15">
        <v>69.074799999999996</v>
      </c>
      <c r="D154" s="16">
        <v>526.97500000000002</v>
      </c>
      <c r="E154" s="16">
        <v>222.21700000000001</v>
      </c>
      <c r="F154" s="17">
        <v>387.899</v>
      </c>
      <c r="G154" s="15">
        <v>0</v>
      </c>
      <c r="H154" s="16">
        <v>52.697499999999998</v>
      </c>
      <c r="I154" s="16">
        <v>0</v>
      </c>
      <c r="J154" s="17">
        <v>155.15899999999999</v>
      </c>
    </row>
    <row r="157" spans="1:10">
      <c r="C157" s="20" t="s">
        <v>6</v>
      </c>
      <c r="D157" s="21"/>
      <c r="E157" s="21"/>
      <c r="F157" s="22"/>
      <c r="G157" s="20" t="s">
        <v>20</v>
      </c>
      <c r="H157" s="21"/>
      <c r="I157" s="21"/>
      <c r="J157" s="22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768.88900000000001</v>
      </c>
      <c r="D159" s="10">
        <v>135.98599999999999</v>
      </c>
      <c r="E159" s="10">
        <v>363.738</v>
      </c>
      <c r="F159" s="11">
        <v>474.959</v>
      </c>
      <c r="G159" s="9">
        <v>96.111099999999993</v>
      </c>
      <c r="H159" s="10">
        <v>0</v>
      </c>
      <c r="I159" s="10">
        <v>363.738</v>
      </c>
      <c r="J159" s="11">
        <v>158.32</v>
      </c>
    </row>
    <row r="160" spans="1:10">
      <c r="B160" s="3">
        <v>1</v>
      </c>
      <c r="C160" s="12">
        <v>271.553</v>
      </c>
      <c r="D160" s="13">
        <v>0</v>
      </c>
      <c r="E160" s="13">
        <v>545.38199999999995</v>
      </c>
      <c r="F160" s="14">
        <v>158.89400000000001</v>
      </c>
      <c r="G160" s="12">
        <v>0</v>
      </c>
      <c r="H160" s="13">
        <v>0</v>
      </c>
      <c r="I160" s="13">
        <v>363.58800000000002</v>
      </c>
      <c r="J160" s="14">
        <v>0</v>
      </c>
    </row>
    <row r="161" spans="1:10">
      <c r="B161" s="3">
        <v>2</v>
      </c>
      <c r="C161" s="12">
        <v>85.202100000000002</v>
      </c>
      <c r="D161" s="13">
        <v>0</v>
      </c>
      <c r="E161" s="13">
        <v>363.43900000000002</v>
      </c>
      <c r="F161" s="14">
        <v>797.37</v>
      </c>
      <c r="G161" s="12">
        <v>0</v>
      </c>
      <c r="H161" s="13">
        <v>0</v>
      </c>
      <c r="I161" s="13">
        <v>363.43900000000002</v>
      </c>
      <c r="J161" s="14">
        <v>318.94799999999998</v>
      </c>
    </row>
    <row r="162" spans="1:10">
      <c r="B162" s="3">
        <v>3</v>
      </c>
      <c r="C162" s="12">
        <v>0</v>
      </c>
      <c r="D162" s="13">
        <v>0</v>
      </c>
      <c r="E162" s="13">
        <v>544.93600000000004</v>
      </c>
      <c r="F162" s="14">
        <v>320.11599999999999</v>
      </c>
      <c r="G162" s="12">
        <v>0</v>
      </c>
      <c r="H162" s="13">
        <v>0</v>
      </c>
      <c r="I162" s="13">
        <v>363.291</v>
      </c>
      <c r="J162" s="14">
        <v>320.11599999999999</v>
      </c>
    </row>
    <row r="163" spans="1:10">
      <c r="B163" s="3">
        <v>4</v>
      </c>
      <c r="C163" s="12">
        <v>0</v>
      </c>
      <c r="D163" s="13">
        <v>0</v>
      </c>
      <c r="E163" s="13">
        <v>0</v>
      </c>
      <c r="F163" s="14">
        <v>803.23</v>
      </c>
      <c r="G163" s="12">
        <v>0</v>
      </c>
      <c r="H163" s="13">
        <v>0</v>
      </c>
      <c r="I163" s="13">
        <v>0</v>
      </c>
      <c r="J163" s="14">
        <v>803.23</v>
      </c>
    </row>
    <row r="164" spans="1:10">
      <c r="B164" s="3">
        <v>5</v>
      </c>
      <c r="C164" s="12">
        <v>0</v>
      </c>
      <c r="D164" s="13">
        <v>0</v>
      </c>
      <c r="E164" s="13">
        <v>181.49600000000001</v>
      </c>
      <c r="F164" s="14">
        <v>161.238</v>
      </c>
      <c r="G164" s="12">
        <v>0</v>
      </c>
      <c r="H164" s="13">
        <v>0</v>
      </c>
      <c r="I164" s="13">
        <v>181.49600000000001</v>
      </c>
      <c r="J164" s="14">
        <v>161.238</v>
      </c>
    </row>
    <row r="165" spans="1:10">
      <c r="B165" s="3">
        <v>6</v>
      </c>
      <c r="C165" s="12">
        <v>0</v>
      </c>
      <c r="D165" s="13">
        <v>314.99599999999998</v>
      </c>
      <c r="E165" s="13">
        <v>181.422</v>
      </c>
      <c r="F165" s="14">
        <v>323.66899999999998</v>
      </c>
      <c r="G165" s="12">
        <v>0</v>
      </c>
      <c r="H165" s="13">
        <v>0</v>
      </c>
      <c r="I165" s="13">
        <v>0</v>
      </c>
      <c r="J165" s="14">
        <v>323.66899999999998</v>
      </c>
    </row>
    <row r="166" spans="1:10">
      <c r="B166" s="4">
        <v>7</v>
      </c>
      <c r="C166" s="15">
        <v>0</v>
      </c>
      <c r="D166" s="16">
        <v>647.05200000000002</v>
      </c>
      <c r="E166" s="16">
        <v>181.34800000000001</v>
      </c>
      <c r="F166" s="17">
        <v>812.18100000000004</v>
      </c>
      <c r="G166" s="15">
        <v>0</v>
      </c>
      <c r="H166" s="16">
        <v>0</v>
      </c>
      <c r="I166" s="16">
        <v>0</v>
      </c>
      <c r="J166" s="17">
        <v>812.18100000000004</v>
      </c>
    </row>
    <row r="169" spans="1:10">
      <c r="C169" s="20" t="s">
        <v>6</v>
      </c>
      <c r="D169" s="21"/>
      <c r="E169" s="21"/>
      <c r="F169" s="22"/>
      <c r="G169" s="20" t="s">
        <v>20</v>
      </c>
      <c r="H169" s="21"/>
      <c r="I169" s="21"/>
      <c r="J169" s="22"/>
    </row>
    <row r="170" spans="1:10">
      <c r="A170" s="1" t="s">
        <v>46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514.01499999999999</v>
      </c>
      <c r="D171" s="10">
        <v>0</v>
      </c>
      <c r="E171" s="10">
        <v>715.37800000000004</v>
      </c>
      <c r="F171" s="11">
        <v>754.44200000000001</v>
      </c>
      <c r="G171" s="9">
        <v>0</v>
      </c>
      <c r="H171" s="10">
        <v>0</v>
      </c>
      <c r="I171" s="10">
        <v>238.459</v>
      </c>
      <c r="J171" s="11">
        <v>188.61099999999999</v>
      </c>
    </row>
    <row r="172" spans="1:10">
      <c r="B172" s="3">
        <v>1</v>
      </c>
      <c r="C172" s="12">
        <v>120.42700000000001</v>
      </c>
      <c r="D172" s="13">
        <v>107.813</v>
      </c>
      <c r="E172" s="13">
        <v>713.06</v>
      </c>
      <c r="F172" s="14">
        <v>565.70600000000002</v>
      </c>
      <c r="G172" s="12">
        <v>0</v>
      </c>
      <c r="H172" s="13">
        <v>0</v>
      </c>
      <c r="I172" s="13">
        <v>237.68700000000001</v>
      </c>
      <c r="J172" s="14">
        <v>0</v>
      </c>
    </row>
    <row r="173" spans="1:10">
      <c r="B173" s="3">
        <v>2</v>
      </c>
      <c r="C173" s="12">
        <v>339.91500000000002</v>
      </c>
      <c r="D173" s="13">
        <v>0</v>
      </c>
      <c r="E173" s="13">
        <v>0</v>
      </c>
      <c r="F173" s="14">
        <v>188.52699999999999</v>
      </c>
      <c r="G173" s="12">
        <v>0</v>
      </c>
      <c r="H173" s="13">
        <v>0</v>
      </c>
      <c r="I173" s="13">
        <v>0</v>
      </c>
      <c r="J173" s="14">
        <v>188.52699999999999</v>
      </c>
    </row>
    <row r="174" spans="1:10">
      <c r="B174" s="3">
        <v>3</v>
      </c>
      <c r="C174" s="12">
        <v>0</v>
      </c>
      <c r="D174" s="13">
        <v>222.19</v>
      </c>
      <c r="E174" s="13">
        <v>708.47</v>
      </c>
      <c r="F174" s="14">
        <v>188.48500000000001</v>
      </c>
      <c r="G174" s="12">
        <v>0</v>
      </c>
      <c r="H174" s="13">
        <v>0</v>
      </c>
      <c r="I174" s="13">
        <v>236.15700000000001</v>
      </c>
      <c r="J174" s="14">
        <v>188.48500000000001</v>
      </c>
    </row>
    <row r="175" spans="1:10">
      <c r="B175" s="3">
        <v>4</v>
      </c>
      <c r="C175" s="12">
        <v>101.321</v>
      </c>
      <c r="D175" s="13">
        <v>0</v>
      </c>
      <c r="E175" s="13">
        <v>235.399</v>
      </c>
      <c r="F175" s="14">
        <v>942.21199999999999</v>
      </c>
      <c r="G175" s="12">
        <v>0</v>
      </c>
      <c r="H175" s="13">
        <v>0</v>
      </c>
      <c r="I175" s="13">
        <v>0</v>
      </c>
      <c r="J175" s="14">
        <v>376.88499999999999</v>
      </c>
    </row>
    <row r="176" spans="1:10">
      <c r="B176" s="3">
        <v>5</v>
      </c>
      <c r="C176" s="12">
        <v>0</v>
      </c>
      <c r="D176" s="13">
        <v>0</v>
      </c>
      <c r="E176" s="13">
        <v>234.64599999999999</v>
      </c>
      <c r="F176" s="14">
        <v>565.202</v>
      </c>
      <c r="G176" s="12">
        <v>0</v>
      </c>
      <c r="H176" s="13">
        <v>0</v>
      </c>
      <c r="I176" s="13">
        <v>234.64599999999999</v>
      </c>
      <c r="J176" s="14">
        <v>565.202</v>
      </c>
    </row>
    <row r="177" spans="1:10">
      <c r="B177" s="3">
        <v>6</v>
      </c>
      <c r="C177" s="12">
        <v>0</v>
      </c>
      <c r="D177" s="13">
        <v>349.23</v>
      </c>
      <c r="E177" s="13">
        <v>1403.39</v>
      </c>
      <c r="F177" s="14">
        <v>376.71699999999998</v>
      </c>
      <c r="G177" s="12">
        <v>0</v>
      </c>
      <c r="H177" s="13">
        <v>0</v>
      </c>
      <c r="I177" s="13">
        <v>0</v>
      </c>
      <c r="J177" s="14">
        <v>188.35900000000001</v>
      </c>
    </row>
    <row r="178" spans="1:10">
      <c r="B178" s="4">
        <v>7</v>
      </c>
      <c r="C178" s="15">
        <v>87.447999999999993</v>
      </c>
      <c r="D178" s="16">
        <v>1419.56</v>
      </c>
      <c r="E178" s="16">
        <v>699.46500000000003</v>
      </c>
      <c r="F178" s="17">
        <v>376.59100000000001</v>
      </c>
      <c r="G178" s="15">
        <v>87.447999999999993</v>
      </c>
      <c r="H178" s="16">
        <v>118.297</v>
      </c>
      <c r="I178" s="16">
        <v>0</v>
      </c>
      <c r="J178" s="17">
        <v>188.29599999999999</v>
      </c>
    </row>
    <row r="181" spans="1:10">
      <c r="C181" s="20" t="s">
        <v>6</v>
      </c>
      <c r="D181" s="21"/>
      <c r="E181" s="21"/>
      <c r="F181" s="22"/>
      <c r="G181" s="20" t="s">
        <v>20</v>
      </c>
      <c r="H181" s="21"/>
      <c r="I181" s="21"/>
      <c r="J181" s="22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261.226</v>
      </c>
      <c r="D183" s="10">
        <v>161.184</v>
      </c>
      <c r="E183" s="10">
        <v>174.50899999999999</v>
      </c>
      <c r="F183" s="11">
        <v>825.89200000000005</v>
      </c>
      <c r="G183" s="9">
        <v>0</v>
      </c>
      <c r="H183" s="10">
        <v>0</v>
      </c>
      <c r="I183" s="10">
        <v>43.627299999999998</v>
      </c>
      <c r="J183" s="11">
        <v>50.054000000000002</v>
      </c>
    </row>
    <row r="184" spans="1:10">
      <c r="B184" s="3">
        <v>1</v>
      </c>
      <c r="C184" s="12">
        <v>55.6496</v>
      </c>
      <c r="D184" s="13">
        <v>34.341900000000003</v>
      </c>
      <c r="E184" s="13">
        <v>220.608</v>
      </c>
      <c r="F184" s="14">
        <v>332.024</v>
      </c>
      <c r="G184" s="12">
        <v>0</v>
      </c>
      <c r="H184" s="13">
        <v>0</v>
      </c>
      <c r="I184" s="13">
        <v>132.36500000000001</v>
      </c>
      <c r="J184" s="14">
        <v>51.0807</v>
      </c>
    </row>
    <row r="185" spans="1:10">
      <c r="B185" s="3">
        <v>2</v>
      </c>
      <c r="C185" s="12">
        <v>0</v>
      </c>
      <c r="D185" s="13">
        <v>0</v>
      </c>
      <c r="E185" s="13">
        <v>223.137</v>
      </c>
      <c r="F185" s="14">
        <v>391.12799999999999</v>
      </c>
      <c r="G185" s="12">
        <v>0</v>
      </c>
      <c r="H185" s="13">
        <v>0</v>
      </c>
      <c r="I185" s="13">
        <v>133.88200000000001</v>
      </c>
      <c r="J185" s="14">
        <v>156.45099999999999</v>
      </c>
    </row>
    <row r="186" spans="1:10">
      <c r="B186" s="3">
        <v>3</v>
      </c>
      <c r="C186" s="12">
        <v>63.988300000000002</v>
      </c>
      <c r="D186" s="13">
        <v>39.500700000000002</v>
      </c>
      <c r="E186" s="13">
        <v>225.72399999999999</v>
      </c>
      <c r="F186" s="14">
        <v>292.96199999999999</v>
      </c>
      <c r="G186" s="12">
        <v>0</v>
      </c>
      <c r="H186" s="13">
        <v>0</v>
      </c>
      <c r="I186" s="13">
        <v>135.434</v>
      </c>
      <c r="J186" s="14">
        <v>186.43100000000001</v>
      </c>
    </row>
    <row r="187" spans="1:10">
      <c r="B187" s="3">
        <v>4</v>
      </c>
      <c r="C187" s="12">
        <v>0</v>
      </c>
      <c r="D187" s="13">
        <v>42.708399999999997</v>
      </c>
      <c r="E187" s="13">
        <v>411.06900000000002</v>
      </c>
      <c r="F187" s="14">
        <v>217.68</v>
      </c>
      <c r="G187" s="12">
        <v>0</v>
      </c>
      <c r="H187" s="13">
        <v>0</v>
      </c>
      <c r="I187" s="13">
        <v>137.023</v>
      </c>
      <c r="J187" s="14">
        <v>108.84</v>
      </c>
    </row>
    <row r="188" spans="1:10">
      <c r="B188" s="3">
        <v>5</v>
      </c>
      <c r="C188" s="12">
        <v>74.965000000000003</v>
      </c>
      <c r="D188" s="13">
        <v>139.44999999999999</v>
      </c>
      <c r="E188" s="13">
        <v>138.649</v>
      </c>
      <c r="F188" s="14">
        <v>333.73399999999998</v>
      </c>
      <c r="G188" s="12">
        <v>0</v>
      </c>
      <c r="H188" s="13">
        <v>0</v>
      </c>
      <c r="I188" s="13">
        <v>46.2164</v>
      </c>
      <c r="J188" s="14">
        <v>166.86699999999999</v>
      </c>
    </row>
    <row r="189" spans="1:10">
      <c r="B189" s="3">
        <v>6</v>
      </c>
      <c r="C189" s="12">
        <v>0</v>
      </c>
      <c r="D189" s="13">
        <v>407.92099999999999</v>
      </c>
      <c r="E189" s="13">
        <v>561.25800000000004</v>
      </c>
      <c r="F189" s="14">
        <v>312.83600000000001</v>
      </c>
      <c r="G189" s="12">
        <v>0</v>
      </c>
      <c r="H189" s="13">
        <v>0</v>
      </c>
      <c r="I189" s="13">
        <v>46.771500000000003</v>
      </c>
      <c r="J189" s="14">
        <v>113.758</v>
      </c>
    </row>
    <row r="190" spans="1:10">
      <c r="B190" s="4">
        <v>7</v>
      </c>
      <c r="C190" s="15">
        <v>79.218299999999999</v>
      </c>
      <c r="D190" s="16">
        <v>734.04</v>
      </c>
      <c r="E190" s="16">
        <v>757.44299999999998</v>
      </c>
      <c r="F190" s="17">
        <v>320.06799999999998</v>
      </c>
      <c r="G190" s="15">
        <v>0</v>
      </c>
      <c r="H190" s="16">
        <v>0</v>
      </c>
      <c r="I190" s="16">
        <v>94.680400000000006</v>
      </c>
      <c r="J190" s="17">
        <v>232.77699999999999</v>
      </c>
    </row>
    <row r="193" spans="1:10">
      <c r="C193" s="20" t="s">
        <v>6</v>
      </c>
      <c r="D193" s="21"/>
      <c r="E193" s="21"/>
      <c r="F193" s="22"/>
      <c r="G193" s="20" t="s">
        <v>20</v>
      </c>
      <c r="H193" s="21"/>
      <c r="I193" s="21"/>
      <c r="J193" s="22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152.60499999999999</v>
      </c>
      <c r="D195" s="10">
        <v>142.95699999999999</v>
      </c>
      <c r="E195" s="10">
        <v>241.18299999999999</v>
      </c>
      <c r="F195" s="11">
        <v>455.94099999999997</v>
      </c>
      <c r="G195" s="9">
        <v>0</v>
      </c>
      <c r="H195" s="10">
        <v>0</v>
      </c>
      <c r="I195" s="10">
        <v>0</v>
      </c>
      <c r="J195" s="11">
        <v>227.97</v>
      </c>
    </row>
    <row r="196" spans="1:10">
      <c r="B196" s="3">
        <v>1</v>
      </c>
      <c r="C196" s="12">
        <v>0</v>
      </c>
      <c r="D196" s="13">
        <v>0</v>
      </c>
      <c r="E196" s="13">
        <v>242.494</v>
      </c>
      <c r="F196" s="14">
        <v>114.78700000000001</v>
      </c>
      <c r="G196" s="12">
        <v>0</v>
      </c>
      <c r="H196" s="13">
        <v>0</v>
      </c>
      <c r="I196" s="13">
        <v>242.494</v>
      </c>
      <c r="J196" s="14">
        <v>114.78700000000001</v>
      </c>
    </row>
    <row r="197" spans="1:10">
      <c r="B197" s="3">
        <v>2</v>
      </c>
      <c r="C197" s="12">
        <v>0</v>
      </c>
      <c r="D197" s="13">
        <v>0</v>
      </c>
      <c r="E197" s="13">
        <v>0</v>
      </c>
      <c r="F197" s="14">
        <v>115.6</v>
      </c>
      <c r="G197" s="12">
        <v>0</v>
      </c>
      <c r="H197" s="13">
        <v>0</v>
      </c>
      <c r="I197" s="13">
        <v>0</v>
      </c>
      <c r="J197" s="14">
        <v>0</v>
      </c>
    </row>
    <row r="198" spans="1:10">
      <c r="B198" s="3">
        <v>3</v>
      </c>
      <c r="C198" s="12">
        <v>151.595</v>
      </c>
      <c r="D198" s="13">
        <v>0</v>
      </c>
      <c r="E198" s="13">
        <v>245.15600000000001</v>
      </c>
      <c r="F198" s="14">
        <v>116.425</v>
      </c>
      <c r="G198" s="12">
        <v>151.595</v>
      </c>
      <c r="H198" s="13">
        <v>0</v>
      </c>
      <c r="I198" s="13">
        <v>0</v>
      </c>
      <c r="J198" s="14">
        <v>0</v>
      </c>
    </row>
    <row r="199" spans="1:10">
      <c r="B199" s="3">
        <v>4</v>
      </c>
      <c r="C199" s="12">
        <v>0</v>
      </c>
      <c r="D199" s="13">
        <v>0</v>
      </c>
      <c r="E199" s="13">
        <v>0</v>
      </c>
      <c r="F199" s="14">
        <v>234.52500000000001</v>
      </c>
      <c r="G199" s="12">
        <v>0</v>
      </c>
      <c r="H199" s="13">
        <v>0</v>
      </c>
      <c r="I199" s="13">
        <v>0</v>
      </c>
      <c r="J199" s="14">
        <v>234.52500000000001</v>
      </c>
    </row>
    <row r="200" spans="1:10">
      <c r="B200" s="3">
        <v>5</v>
      </c>
      <c r="C200" s="12">
        <v>0</v>
      </c>
      <c r="D200" s="13">
        <v>86.530500000000004</v>
      </c>
      <c r="E200" s="13">
        <v>0</v>
      </c>
      <c r="F200" s="14">
        <v>118.111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0</v>
      </c>
      <c r="D201" s="13">
        <v>271.00400000000002</v>
      </c>
      <c r="E201" s="13">
        <v>498.524</v>
      </c>
      <c r="F201" s="14">
        <v>237.94499999999999</v>
      </c>
      <c r="G201" s="12">
        <v>0</v>
      </c>
      <c r="H201" s="13">
        <v>180.67</v>
      </c>
      <c r="I201" s="13">
        <v>249.262</v>
      </c>
      <c r="J201" s="14">
        <v>0</v>
      </c>
    </row>
    <row r="202" spans="1:10">
      <c r="B202" s="4">
        <v>7</v>
      </c>
      <c r="C202" s="15">
        <v>0</v>
      </c>
      <c r="D202" s="16">
        <v>755.91399999999999</v>
      </c>
      <c r="E202" s="16">
        <v>1002.64</v>
      </c>
      <c r="F202" s="17">
        <v>359.54</v>
      </c>
      <c r="G202" s="15">
        <v>0</v>
      </c>
      <c r="H202" s="16">
        <v>188.97900000000001</v>
      </c>
      <c r="I202" s="16">
        <v>0</v>
      </c>
      <c r="J202" s="17">
        <v>119.84699999999999</v>
      </c>
    </row>
    <row r="205" spans="1:10">
      <c r="C205" s="20" t="s">
        <v>6</v>
      </c>
      <c r="D205" s="21"/>
      <c r="E205" s="21"/>
      <c r="F205" s="22"/>
      <c r="G205" s="20" t="s">
        <v>20</v>
      </c>
      <c r="H205" s="21"/>
      <c r="I205" s="21"/>
      <c r="J205" s="22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9">
        <v>362.81</v>
      </c>
      <c r="D207" s="10">
        <v>0</v>
      </c>
      <c r="E207" s="10">
        <v>386.99</v>
      </c>
      <c r="F207" s="11">
        <v>878.46100000000001</v>
      </c>
      <c r="G207" s="9">
        <v>0</v>
      </c>
      <c r="H207" s="10">
        <v>0</v>
      </c>
      <c r="I207" s="10">
        <v>193.495</v>
      </c>
      <c r="J207" s="11">
        <v>0</v>
      </c>
    </row>
    <row r="208" spans="1:10">
      <c r="B208" s="3">
        <v>1</v>
      </c>
      <c r="C208" s="12">
        <v>111.992</v>
      </c>
      <c r="D208" s="13">
        <v>74.383499999999998</v>
      </c>
      <c r="E208" s="13">
        <v>0</v>
      </c>
      <c r="F208" s="14">
        <v>146.94900000000001</v>
      </c>
      <c r="G208" s="12">
        <v>0</v>
      </c>
      <c r="H208" s="13">
        <v>0</v>
      </c>
      <c r="I208" s="13">
        <v>0</v>
      </c>
      <c r="J208" s="14">
        <v>146.94900000000001</v>
      </c>
    </row>
    <row r="209" spans="1:10">
      <c r="B209" s="3">
        <v>2</v>
      </c>
      <c r="C209" s="12">
        <v>208.559</v>
      </c>
      <c r="D209" s="13">
        <v>76.960499999999996</v>
      </c>
      <c r="E209" s="13">
        <v>572.41</v>
      </c>
      <c r="F209" s="14">
        <v>589.96900000000005</v>
      </c>
      <c r="G209" s="12">
        <v>0</v>
      </c>
      <c r="H209" s="13">
        <v>0</v>
      </c>
      <c r="I209" s="13">
        <v>190.803</v>
      </c>
      <c r="J209" s="14">
        <v>442.47699999999998</v>
      </c>
    </row>
    <row r="210" spans="1:10">
      <c r="B210" s="3">
        <v>3</v>
      </c>
      <c r="C210" s="12">
        <v>0</v>
      </c>
      <c r="D210" s="13">
        <v>0</v>
      </c>
      <c r="E210" s="13">
        <v>189.48599999999999</v>
      </c>
      <c r="F210" s="14">
        <v>444.11799999999999</v>
      </c>
      <c r="G210" s="12">
        <v>0</v>
      </c>
      <c r="H210" s="13">
        <v>0</v>
      </c>
      <c r="I210" s="13">
        <v>0</v>
      </c>
      <c r="J210" s="14">
        <v>148.03899999999999</v>
      </c>
    </row>
    <row r="211" spans="1:10">
      <c r="B211" s="3">
        <v>4</v>
      </c>
      <c r="C211" s="12">
        <v>0</v>
      </c>
      <c r="D211" s="13">
        <v>0</v>
      </c>
      <c r="E211" s="13">
        <v>0</v>
      </c>
      <c r="F211" s="14">
        <v>0</v>
      </c>
      <c r="G211" s="12">
        <v>0</v>
      </c>
      <c r="H211" s="13">
        <v>0</v>
      </c>
      <c r="I211" s="13">
        <v>0</v>
      </c>
      <c r="J211" s="14">
        <v>0</v>
      </c>
    </row>
    <row r="212" spans="1:10">
      <c r="B212" s="3">
        <v>5</v>
      </c>
      <c r="C212" s="12">
        <v>0</v>
      </c>
      <c r="D212" s="13">
        <v>0</v>
      </c>
      <c r="E212" s="13">
        <v>373.80799999999999</v>
      </c>
      <c r="F212" s="14">
        <v>149.14599999999999</v>
      </c>
      <c r="G212" s="12">
        <v>0</v>
      </c>
      <c r="H212" s="13">
        <v>0</v>
      </c>
      <c r="I212" s="13">
        <v>0</v>
      </c>
      <c r="J212" s="14">
        <v>149.14599999999999</v>
      </c>
    </row>
    <row r="213" spans="1:10">
      <c r="B213" s="3">
        <v>6</v>
      </c>
      <c r="C213" s="12">
        <v>0</v>
      </c>
      <c r="D213" s="13">
        <v>89.341300000000004</v>
      </c>
      <c r="E213" s="13">
        <v>556.91899999999998</v>
      </c>
      <c r="F213" s="14">
        <v>149.70500000000001</v>
      </c>
      <c r="G213" s="12">
        <v>0</v>
      </c>
      <c r="H213" s="13">
        <v>0</v>
      </c>
      <c r="I213" s="13">
        <v>185.64</v>
      </c>
      <c r="J213" s="14">
        <v>149.70500000000001</v>
      </c>
    </row>
    <row r="214" spans="1:10">
      <c r="B214" s="4">
        <v>7</v>
      </c>
      <c r="C214" s="15">
        <v>0</v>
      </c>
      <c r="D214" s="16">
        <v>1023.93</v>
      </c>
      <c r="E214" s="16">
        <v>184.392</v>
      </c>
      <c r="F214" s="17">
        <v>0</v>
      </c>
      <c r="G214" s="15">
        <v>0</v>
      </c>
      <c r="H214" s="16">
        <v>0</v>
      </c>
      <c r="I214" s="16">
        <v>0</v>
      </c>
      <c r="J214" s="17">
        <v>0</v>
      </c>
    </row>
    <row r="217" spans="1:10">
      <c r="C217" s="20" t="s">
        <v>6</v>
      </c>
      <c r="D217" s="21"/>
      <c r="E217" s="21"/>
      <c r="F217" s="22"/>
      <c r="G217" s="20" t="s">
        <v>20</v>
      </c>
      <c r="H217" s="21"/>
      <c r="I217" s="21"/>
      <c r="J217" s="22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27">
        <v>0</v>
      </c>
      <c r="D219" s="28">
        <v>77.644800000000004</v>
      </c>
      <c r="E219" s="28">
        <v>198.501</v>
      </c>
      <c r="F219" s="29">
        <v>617.77300000000002</v>
      </c>
      <c r="G219" s="27">
        <v>0</v>
      </c>
      <c r="H219" s="28">
        <v>38.822400000000002</v>
      </c>
      <c r="I219" s="28">
        <v>49.625300000000003</v>
      </c>
      <c r="J219" s="29">
        <v>95.041899999999998</v>
      </c>
    </row>
    <row r="220" spans="1:10">
      <c r="B220" s="3">
        <v>1</v>
      </c>
      <c r="C220" s="30">
        <v>0</v>
      </c>
      <c r="D220" s="31">
        <v>83.585099999999997</v>
      </c>
      <c r="E220" s="31">
        <v>251.00800000000001</v>
      </c>
      <c r="F220" s="32">
        <v>673.63599999999997</v>
      </c>
      <c r="G220" s="30">
        <v>0</v>
      </c>
      <c r="H220" s="31">
        <v>41.792499999999997</v>
      </c>
      <c r="I220" s="31">
        <v>100.40300000000001</v>
      </c>
      <c r="J220" s="32">
        <v>240.584</v>
      </c>
    </row>
    <row r="221" spans="1:10">
      <c r="B221" s="3">
        <v>2</v>
      </c>
      <c r="C221" s="30">
        <v>0</v>
      </c>
      <c r="D221" s="31">
        <v>0</v>
      </c>
      <c r="E221" s="31">
        <v>152.374</v>
      </c>
      <c r="F221" s="32">
        <v>146.18299999999999</v>
      </c>
      <c r="G221" s="30">
        <v>0</v>
      </c>
      <c r="H221" s="31">
        <v>0</v>
      </c>
      <c r="I221" s="31">
        <v>0</v>
      </c>
      <c r="J221" s="32">
        <v>97.455600000000004</v>
      </c>
    </row>
    <row r="222" spans="1:10">
      <c r="B222" s="3">
        <v>3</v>
      </c>
      <c r="C222" s="30">
        <v>0</v>
      </c>
      <c r="D222" s="31">
        <v>0</v>
      </c>
      <c r="E222" s="31">
        <v>51.395200000000003</v>
      </c>
      <c r="F222" s="32">
        <v>345.48099999999999</v>
      </c>
      <c r="G222" s="30">
        <v>0</v>
      </c>
      <c r="H222" s="31">
        <v>0</v>
      </c>
      <c r="I222" s="31">
        <v>0</v>
      </c>
      <c r="J222" s="32">
        <v>98.7089</v>
      </c>
    </row>
    <row r="223" spans="1:10">
      <c r="B223" s="3">
        <v>4</v>
      </c>
      <c r="C223" s="30">
        <v>0</v>
      </c>
      <c r="D223" s="31">
        <v>0</v>
      </c>
      <c r="E223" s="31">
        <v>208.054</v>
      </c>
      <c r="F223" s="32">
        <v>249.988</v>
      </c>
      <c r="G223" s="30">
        <v>0</v>
      </c>
      <c r="H223" s="31">
        <v>0</v>
      </c>
      <c r="I223" s="31">
        <v>104.027</v>
      </c>
      <c r="J223" s="32">
        <v>99.995000000000005</v>
      </c>
    </row>
    <row r="224" spans="1:10">
      <c r="B224" s="3">
        <v>5</v>
      </c>
      <c r="C224" s="30">
        <v>0</v>
      </c>
      <c r="D224" s="31">
        <v>0</v>
      </c>
      <c r="E224" s="31">
        <v>105.294</v>
      </c>
      <c r="F224" s="32">
        <v>253.28800000000001</v>
      </c>
      <c r="G224" s="30">
        <v>0</v>
      </c>
      <c r="H224" s="31">
        <v>0</v>
      </c>
      <c r="I224" s="31">
        <v>0</v>
      </c>
      <c r="J224" s="32">
        <v>101.315</v>
      </c>
    </row>
    <row r="225" spans="1:10">
      <c r="B225" s="3">
        <v>6</v>
      </c>
      <c r="C225" s="30">
        <v>83.134500000000003</v>
      </c>
      <c r="D225" s="31">
        <v>0</v>
      </c>
      <c r="E225" s="31">
        <v>213.184</v>
      </c>
      <c r="F225" s="32">
        <v>205.34100000000001</v>
      </c>
      <c r="G225" s="30">
        <v>83.134500000000003</v>
      </c>
      <c r="H225" s="31">
        <v>0</v>
      </c>
      <c r="I225" s="31">
        <v>0</v>
      </c>
      <c r="J225" s="32">
        <v>102.67</v>
      </c>
    </row>
    <row r="226" spans="1:10">
      <c r="B226" s="4">
        <v>7</v>
      </c>
      <c r="C226" s="33">
        <v>84.511899999999997</v>
      </c>
      <c r="D226" s="34">
        <v>225.90299999999999</v>
      </c>
      <c r="E226" s="34">
        <v>107.923</v>
      </c>
      <c r="F226" s="35">
        <v>260.15600000000001</v>
      </c>
      <c r="G226" s="33">
        <v>0</v>
      </c>
      <c r="H226" s="34">
        <v>75.301199999999994</v>
      </c>
      <c r="I226" s="34">
        <v>53.961300000000001</v>
      </c>
      <c r="J226" s="35">
        <v>104.062</v>
      </c>
    </row>
    <row r="229" spans="1:10">
      <c r="C229" s="20" t="s">
        <v>6</v>
      </c>
      <c r="D229" s="21"/>
      <c r="E229" s="21"/>
      <c r="F229" s="22"/>
      <c r="G229" s="20" t="s">
        <v>20</v>
      </c>
      <c r="H229" s="21"/>
      <c r="I229" s="21"/>
      <c r="J229" s="22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594.06299999999999</v>
      </c>
      <c r="D231" s="10">
        <v>110.833</v>
      </c>
      <c r="E231" s="10">
        <v>294.87900000000002</v>
      </c>
      <c r="F231" s="11">
        <v>1004.05</v>
      </c>
      <c r="G231" s="9">
        <v>0</v>
      </c>
      <c r="H231" s="10">
        <v>0</v>
      </c>
      <c r="I231" s="10">
        <v>0</v>
      </c>
      <c r="J231" s="11">
        <v>59.061799999999998</v>
      </c>
    </row>
    <row r="232" spans="1:10">
      <c r="B232" s="3">
        <v>1</v>
      </c>
      <c r="C232" s="12">
        <v>0</v>
      </c>
      <c r="D232" s="13">
        <v>56.675199999999997</v>
      </c>
      <c r="E232" s="13">
        <v>295.31599999999997</v>
      </c>
      <c r="F232" s="14">
        <v>594.91800000000001</v>
      </c>
      <c r="G232" s="12">
        <v>0</v>
      </c>
      <c r="H232" s="13">
        <v>0</v>
      </c>
      <c r="I232" s="13">
        <v>98.438699999999997</v>
      </c>
      <c r="J232" s="14">
        <v>297.459</v>
      </c>
    </row>
    <row r="233" spans="1:10">
      <c r="B233" s="3">
        <v>2</v>
      </c>
      <c r="C233" s="12">
        <v>83.977599999999995</v>
      </c>
      <c r="D233" s="13">
        <v>57.992400000000004</v>
      </c>
      <c r="E233" s="13">
        <v>295.75299999999999</v>
      </c>
      <c r="F233" s="14">
        <v>539.30399999999997</v>
      </c>
      <c r="G233" s="12">
        <v>0</v>
      </c>
      <c r="H233" s="13">
        <v>0</v>
      </c>
      <c r="I233" s="13">
        <v>0</v>
      </c>
      <c r="J233" s="14">
        <v>179.768</v>
      </c>
    </row>
    <row r="234" spans="1:10">
      <c r="B234" s="3">
        <v>3</v>
      </c>
      <c r="C234" s="12">
        <v>0</v>
      </c>
      <c r="D234" s="13">
        <v>0</v>
      </c>
      <c r="E234" s="13">
        <v>691.11599999999999</v>
      </c>
      <c r="F234" s="14">
        <v>422.51799999999997</v>
      </c>
      <c r="G234" s="12">
        <v>0</v>
      </c>
      <c r="H234" s="13">
        <v>0</v>
      </c>
      <c r="I234" s="13">
        <v>197.46199999999999</v>
      </c>
      <c r="J234" s="14">
        <v>241.43899999999999</v>
      </c>
    </row>
    <row r="235" spans="1:10">
      <c r="B235" s="3">
        <v>4</v>
      </c>
      <c r="C235" s="12">
        <v>0</v>
      </c>
      <c r="D235" s="13">
        <v>0</v>
      </c>
      <c r="E235" s="13">
        <v>197.755</v>
      </c>
      <c r="F235" s="14">
        <v>304.017</v>
      </c>
      <c r="G235" s="12">
        <v>0</v>
      </c>
      <c r="H235" s="13">
        <v>0</v>
      </c>
      <c r="I235" s="13">
        <v>0</v>
      </c>
      <c r="J235" s="14">
        <v>60.8033</v>
      </c>
    </row>
    <row r="236" spans="1:10">
      <c r="B236" s="3">
        <v>5</v>
      </c>
      <c r="C236" s="12">
        <v>0</v>
      </c>
      <c r="D236" s="13">
        <v>0</v>
      </c>
      <c r="E236" s="13">
        <v>396.1</v>
      </c>
      <c r="F236" s="14">
        <v>306.267</v>
      </c>
      <c r="G236" s="12">
        <v>0</v>
      </c>
      <c r="H236" s="13">
        <v>0</v>
      </c>
      <c r="I236" s="13">
        <v>99.024900000000002</v>
      </c>
      <c r="J236" s="14">
        <v>183.76</v>
      </c>
    </row>
    <row r="237" spans="1:10">
      <c r="B237" s="3">
        <v>6</v>
      </c>
      <c r="C237" s="12">
        <v>164.511</v>
      </c>
      <c r="D237" s="13">
        <v>383.61700000000002</v>
      </c>
      <c r="E237" s="13">
        <v>495.86500000000001</v>
      </c>
      <c r="F237" s="14">
        <v>123.42100000000001</v>
      </c>
      <c r="G237" s="12">
        <v>0</v>
      </c>
      <c r="H237" s="13">
        <v>0</v>
      </c>
      <c r="I237" s="13">
        <v>0</v>
      </c>
      <c r="J237" s="14">
        <v>123.42100000000001</v>
      </c>
    </row>
    <row r="238" spans="1:10">
      <c r="B238" s="4">
        <v>7</v>
      </c>
      <c r="C238" s="15">
        <v>81.835800000000006</v>
      </c>
      <c r="D238" s="16">
        <v>1181.1099999999999</v>
      </c>
      <c r="E238" s="16">
        <v>397.28300000000002</v>
      </c>
      <c r="F238" s="17">
        <v>559.56600000000003</v>
      </c>
      <c r="G238" s="15">
        <v>0</v>
      </c>
      <c r="H238" s="16">
        <v>0</v>
      </c>
      <c r="I238" s="16">
        <v>0</v>
      </c>
      <c r="J238" s="17">
        <v>124.348</v>
      </c>
    </row>
    <row r="241" spans="1:10">
      <c r="C241" s="20" t="s">
        <v>6</v>
      </c>
      <c r="D241" s="21"/>
      <c r="E241" s="21"/>
      <c r="F241" s="22"/>
      <c r="G241" s="20" t="s">
        <v>20</v>
      </c>
      <c r="H241" s="21"/>
      <c r="I241" s="21"/>
      <c r="J241" s="22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215.125</v>
      </c>
      <c r="D243" s="10">
        <v>181.87</v>
      </c>
      <c r="E243" s="10">
        <v>171.49299999999999</v>
      </c>
      <c r="F243" s="11">
        <v>809.74199999999996</v>
      </c>
      <c r="G243" s="9">
        <v>0</v>
      </c>
      <c r="H243" s="10">
        <v>0</v>
      </c>
      <c r="I243" s="10">
        <v>0</v>
      </c>
      <c r="J243" s="11">
        <v>0</v>
      </c>
    </row>
    <row r="244" spans="1:10">
      <c r="B244" s="3">
        <v>1</v>
      </c>
      <c r="C244" s="12">
        <v>314.33499999999998</v>
      </c>
      <c r="D244" s="13">
        <v>0</v>
      </c>
      <c r="E244" s="13">
        <v>172.72800000000001</v>
      </c>
      <c r="F244" s="14">
        <v>230.70599999999999</v>
      </c>
      <c r="G244" s="12">
        <v>0</v>
      </c>
      <c r="H244" s="13">
        <v>0</v>
      </c>
      <c r="I244" s="13">
        <v>0</v>
      </c>
      <c r="J244" s="14">
        <v>0</v>
      </c>
    </row>
    <row r="245" spans="1:10">
      <c r="B245" s="3">
        <v>2</v>
      </c>
      <c r="C245" s="12">
        <v>102.13500000000001</v>
      </c>
      <c r="D245" s="13">
        <v>94.334199999999996</v>
      </c>
      <c r="E245" s="13">
        <v>173.98099999999999</v>
      </c>
      <c r="F245" s="14">
        <v>115.03100000000001</v>
      </c>
      <c r="G245" s="12">
        <v>0</v>
      </c>
      <c r="H245" s="13">
        <v>0</v>
      </c>
      <c r="I245" s="13">
        <v>173.98099999999999</v>
      </c>
      <c r="J245" s="14">
        <v>0</v>
      </c>
    </row>
    <row r="246" spans="1:10">
      <c r="B246" s="3">
        <v>3</v>
      </c>
      <c r="C246" s="12">
        <v>0</v>
      </c>
      <c r="D246" s="13">
        <v>0</v>
      </c>
      <c r="E246" s="13">
        <v>175.251</v>
      </c>
      <c r="F246" s="14">
        <v>114.71</v>
      </c>
      <c r="G246" s="12">
        <v>0</v>
      </c>
      <c r="H246" s="13">
        <v>0</v>
      </c>
      <c r="I246" s="13">
        <v>0</v>
      </c>
      <c r="J246" s="14">
        <v>0</v>
      </c>
    </row>
    <row r="247" spans="1:10">
      <c r="B247" s="3">
        <v>4</v>
      </c>
      <c r="C247" s="12">
        <v>97.228200000000001</v>
      </c>
      <c r="D247" s="13">
        <v>97.997500000000002</v>
      </c>
      <c r="E247" s="13">
        <v>176.542</v>
      </c>
      <c r="F247" s="14">
        <v>343.173</v>
      </c>
      <c r="G247" s="12">
        <v>0</v>
      </c>
      <c r="H247" s="13">
        <v>0</v>
      </c>
      <c r="I247" s="13">
        <v>176.542</v>
      </c>
      <c r="J247" s="14">
        <v>228.78200000000001</v>
      </c>
    </row>
    <row r="248" spans="1:10">
      <c r="B248" s="3">
        <v>5</v>
      </c>
      <c r="C248" s="12">
        <v>94.947599999999994</v>
      </c>
      <c r="D248" s="13">
        <v>0</v>
      </c>
      <c r="E248" s="13">
        <v>177.85</v>
      </c>
      <c r="F248" s="14">
        <v>342.22199999999998</v>
      </c>
      <c r="G248" s="12">
        <v>0</v>
      </c>
      <c r="H248" s="13">
        <v>0</v>
      </c>
      <c r="I248" s="13">
        <v>0</v>
      </c>
      <c r="J248" s="14">
        <v>114.074</v>
      </c>
    </row>
    <row r="249" spans="1:10">
      <c r="B249" s="3">
        <v>6</v>
      </c>
      <c r="C249" s="12">
        <v>0</v>
      </c>
      <c r="D249" s="13">
        <v>101.95699999999999</v>
      </c>
      <c r="E249" s="13">
        <v>716.71500000000003</v>
      </c>
      <c r="F249" s="14">
        <v>341.27499999999998</v>
      </c>
      <c r="G249" s="12">
        <v>0</v>
      </c>
      <c r="H249" s="13">
        <v>0</v>
      </c>
      <c r="I249" s="13">
        <v>537.53599999999994</v>
      </c>
      <c r="J249" s="14">
        <v>0</v>
      </c>
    </row>
    <row r="250" spans="1:10">
      <c r="B250" s="4">
        <v>7</v>
      </c>
      <c r="C250" s="15">
        <v>0</v>
      </c>
      <c r="D250" s="16">
        <v>624.35199999999998</v>
      </c>
      <c r="E250" s="16">
        <v>541.58199999999999</v>
      </c>
      <c r="F250" s="17">
        <v>340.33499999999998</v>
      </c>
      <c r="G250" s="15">
        <v>0</v>
      </c>
      <c r="H250" s="16">
        <v>104.059</v>
      </c>
      <c r="I250" s="16">
        <v>0</v>
      </c>
      <c r="J250" s="17">
        <v>113.44499999999999</v>
      </c>
    </row>
    <row r="253" spans="1:10">
      <c r="A253" s="26"/>
      <c r="B253" s="26"/>
      <c r="C253" s="26"/>
      <c r="D253" s="26"/>
      <c r="E253" s="26"/>
      <c r="F253" s="26"/>
      <c r="G253" s="26"/>
      <c r="H253" s="26"/>
      <c r="I253" s="26"/>
      <c r="J253" s="26"/>
    </row>
    <row r="255" spans="1:10">
      <c r="C255" s="79" t="s">
        <v>6</v>
      </c>
      <c r="D255" s="80"/>
      <c r="E255" s="80"/>
      <c r="F255" s="81"/>
      <c r="G255" s="79" t="s">
        <v>20</v>
      </c>
      <c r="H255" s="80"/>
      <c r="I255" s="80"/>
      <c r="J255" s="81"/>
    </row>
    <row r="256" spans="1:10">
      <c r="A256" s="1" t="s">
        <v>21</v>
      </c>
      <c r="C256" s="6" t="s">
        <v>2</v>
      </c>
      <c r="D256" s="7" t="s">
        <v>3</v>
      </c>
      <c r="E256" s="7" t="s">
        <v>4</v>
      </c>
      <c r="F256" s="8" t="s">
        <v>5</v>
      </c>
      <c r="G256" s="6" t="s">
        <v>2</v>
      </c>
      <c r="H256" s="7" t="s">
        <v>3</v>
      </c>
      <c r="I256" s="7" t="s">
        <v>4</v>
      </c>
      <c r="J256" s="8" t="s">
        <v>5</v>
      </c>
    </row>
    <row r="257" spans="1:10">
      <c r="A257" t="s">
        <v>1</v>
      </c>
      <c r="B257" s="5">
        <v>0</v>
      </c>
      <c r="C257" s="9">
        <v>0</v>
      </c>
      <c r="D257" s="10">
        <v>77.644800000000004</v>
      </c>
      <c r="E257" s="10">
        <v>198.501</v>
      </c>
      <c r="F257" s="11">
        <v>617.77300000000002</v>
      </c>
      <c r="G257" s="9">
        <v>0</v>
      </c>
      <c r="H257" s="10">
        <v>38.822400000000002</v>
      </c>
      <c r="I257" s="10">
        <v>49.625300000000003</v>
      </c>
      <c r="J257" s="11">
        <v>95.041899999999998</v>
      </c>
    </row>
    <row r="258" spans="1:10">
      <c r="B258" s="3">
        <v>1</v>
      </c>
      <c r="C258" s="12">
        <v>0</v>
      </c>
      <c r="D258" s="13">
        <v>83.585099999999997</v>
      </c>
      <c r="E258" s="13">
        <v>251.00800000000001</v>
      </c>
      <c r="F258" s="14">
        <v>673.63599999999997</v>
      </c>
      <c r="G258" s="12">
        <v>0</v>
      </c>
      <c r="H258" s="13">
        <v>41.792499999999997</v>
      </c>
      <c r="I258" s="13">
        <v>100.40300000000001</v>
      </c>
      <c r="J258" s="14">
        <v>240.584</v>
      </c>
    </row>
    <row r="259" spans="1:10">
      <c r="B259" s="3">
        <v>2</v>
      </c>
      <c r="C259" s="12">
        <v>0</v>
      </c>
      <c r="D259" s="13">
        <v>0</v>
      </c>
      <c r="E259" s="13">
        <v>152.374</v>
      </c>
      <c r="F259" s="14">
        <v>146.18299999999999</v>
      </c>
      <c r="G259" s="12">
        <v>0</v>
      </c>
      <c r="H259" s="13">
        <v>0</v>
      </c>
      <c r="I259" s="13">
        <v>0</v>
      </c>
      <c r="J259" s="14">
        <v>97.455600000000004</v>
      </c>
    </row>
    <row r="260" spans="1:10">
      <c r="B260" s="3">
        <v>3</v>
      </c>
      <c r="C260" s="12">
        <v>0</v>
      </c>
      <c r="D260" s="13">
        <v>0</v>
      </c>
      <c r="E260" s="13">
        <v>51.395200000000003</v>
      </c>
      <c r="F260" s="14">
        <v>345.48099999999999</v>
      </c>
      <c r="G260" s="12">
        <v>0</v>
      </c>
      <c r="H260" s="13">
        <v>0</v>
      </c>
      <c r="I260" s="13">
        <v>0</v>
      </c>
      <c r="J260" s="14">
        <v>98.7089</v>
      </c>
    </row>
    <row r="261" spans="1:10">
      <c r="B261" s="3">
        <v>4</v>
      </c>
      <c r="C261" s="12">
        <v>0</v>
      </c>
      <c r="D261" s="13">
        <v>0</v>
      </c>
      <c r="E261" s="13">
        <v>208.054</v>
      </c>
      <c r="F261" s="14">
        <v>249.988</v>
      </c>
      <c r="G261" s="12">
        <v>0</v>
      </c>
      <c r="H261" s="13">
        <v>0</v>
      </c>
      <c r="I261" s="13">
        <v>104.027</v>
      </c>
      <c r="J261" s="14">
        <v>99.995000000000005</v>
      </c>
    </row>
    <row r="262" spans="1:10">
      <c r="B262" s="3">
        <v>5</v>
      </c>
      <c r="C262" s="12">
        <v>0</v>
      </c>
      <c r="D262" s="13">
        <v>0</v>
      </c>
      <c r="E262" s="13">
        <v>105.294</v>
      </c>
      <c r="F262" s="14">
        <v>253.28800000000001</v>
      </c>
      <c r="G262" s="12">
        <v>0</v>
      </c>
      <c r="H262" s="13">
        <v>0</v>
      </c>
      <c r="I262" s="13">
        <v>0</v>
      </c>
      <c r="J262" s="14">
        <v>101.315</v>
      </c>
    </row>
    <row r="263" spans="1:10">
      <c r="B263" s="3">
        <v>6</v>
      </c>
      <c r="C263" s="12">
        <v>83.134500000000003</v>
      </c>
      <c r="D263" s="13">
        <v>0</v>
      </c>
      <c r="E263" s="13">
        <v>213.184</v>
      </c>
      <c r="F263" s="14">
        <v>205.34100000000001</v>
      </c>
      <c r="G263" s="12">
        <v>83.134500000000003</v>
      </c>
      <c r="H263" s="13">
        <v>0</v>
      </c>
      <c r="I263" s="13">
        <v>0</v>
      </c>
      <c r="J263" s="14">
        <v>102.67</v>
      </c>
    </row>
    <row r="264" spans="1:10">
      <c r="B264" s="4">
        <v>7</v>
      </c>
      <c r="C264" s="15">
        <v>84.511899999999997</v>
      </c>
      <c r="D264" s="16">
        <v>225.90299999999999</v>
      </c>
      <c r="E264" s="16">
        <v>107.923</v>
      </c>
      <c r="F264" s="17">
        <v>260.15600000000001</v>
      </c>
      <c r="G264" s="15">
        <v>0</v>
      </c>
      <c r="H264" s="16">
        <v>75.301199999999994</v>
      </c>
      <c r="I264" s="16">
        <v>53.961300000000001</v>
      </c>
      <c r="J264" s="17">
        <v>104.062</v>
      </c>
    </row>
    <row r="267" spans="1:10">
      <c r="C267" s="79" t="s">
        <v>6</v>
      </c>
      <c r="D267" s="80"/>
      <c r="E267" s="80"/>
      <c r="F267" s="81"/>
      <c r="G267" s="79" t="s">
        <v>20</v>
      </c>
      <c r="H267" s="80"/>
      <c r="I267" s="80"/>
      <c r="J267" s="81"/>
    </row>
    <row r="268" spans="1:10">
      <c r="A268" s="1" t="s">
        <v>0</v>
      </c>
      <c r="C268" s="6" t="s">
        <v>2</v>
      </c>
      <c r="D268" s="7" t="s">
        <v>3</v>
      </c>
      <c r="E268" s="7" t="s">
        <v>4</v>
      </c>
      <c r="F268" s="8" t="s">
        <v>5</v>
      </c>
      <c r="G268" s="6" t="s">
        <v>2</v>
      </c>
      <c r="H268" s="7" t="s">
        <v>3</v>
      </c>
      <c r="I268" s="7" t="s">
        <v>4</v>
      </c>
      <c r="J268" s="8" t="s">
        <v>5</v>
      </c>
    </row>
    <row r="269" spans="1:10">
      <c r="A269" t="s">
        <v>1</v>
      </c>
      <c r="B269" s="5">
        <v>0</v>
      </c>
      <c r="C269" s="9">
        <v>531.94799999999998</v>
      </c>
      <c r="D269" s="10">
        <v>30.982299999999999</v>
      </c>
      <c r="E269" s="10">
        <v>716.60699999999997</v>
      </c>
      <c r="F269" s="11">
        <v>818.06600000000003</v>
      </c>
      <c r="G269" s="9">
        <v>221.64500000000001</v>
      </c>
      <c r="H269" s="10">
        <v>0</v>
      </c>
      <c r="I269" s="10">
        <v>119.435</v>
      </c>
      <c r="J269" s="11">
        <v>223.10900000000001</v>
      </c>
    </row>
    <row r="270" spans="1:10">
      <c r="B270" s="3">
        <v>1</v>
      </c>
      <c r="C270" s="12">
        <v>316.20800000000003</v>
      </c>
      <c r="D270" s="13">
        <v>64.743700000000004</v>
      </c>
      <c r="E270" s="13">
        <v>539.90300000000002</v>
      </c>
      <c r="F270" s="14">
        <v>734.31700000000001</v>
      </c>
      <c r="G270" s="12">
        <v>0</v>
      </c>
      <c r="H270" s="13">
        <v>32.371899999999997</v>
      </c>
      <c r="I270" s="13">
        <v>0</v>
      </c>
      <c r="J270" s="14">
        <v>193.24100000000001</v>
      </c>
    </row>
    <row r="271" spans="1:10">
      <c r="B271" s="3">
        <v>2</v>
      </c>
      <c r="C271" s="12">
        <v>138.14599999999999</v>
      </c>
      <c r="D271" s="13">
        <v>101.676</v>
      </c>
      <c r="E271" s="13">
        <v>542.37199999999996</v>
      </c>
      <c r="F271" s="14">
        <v>885.09500000000003</v>
      </c>
      <c r="G271" s="12">
        <v>0</v>
      </c>
      <c r="H271" s="13">
        <v>0</v>
      </c>
      <c r="I271" s="13">
        <v>180.791</v>
      </c>
      <c r="J271" s="14">
        <v>241.39</v>
      </c>
    </row>
    <row r="272" spans="1:10">
      <c r="B272" s="3">
        <v>3</v>
      </c>
      <c r="C272" s="12">
        <v>46.959499999999998</v>
      </c>
      <c r="D272" s="13">
        <v>71.123599999999996</v>
      </c>
      <c r="E272" s="13">
        <v>302.70299999999997</v>
      </c>
      <c r="F272" s="14">
        <v>629.25300000000004</v>
      </c>
      <c r="G272" s="12">
        <v>0</v>
      </c>
      <c r="H272" s="13">
        <v>71.123599999999996</v>
      </c>
      <c r="I272" s="13">
        <v>121.081</v>
      </c>
      <c r="J272" s="14">
        <v>0</v>
      </c>
    </row>
    <row r="273" spans="2:10">
      <c r="B273" s="3">
        <v>4</v>
      </c>
      <c r="C273" s="12">
        <v>0</v>
      </c>
      <c r="D273" s="13">
        <v>187.024</v>
      </c>
      <c r="E273" s="13">
        <v>425.74</v>
      </c>
      <c r="F273" s="14">
        <v>744.97699999999998</v>
      </c>
      <c r="G273" s="12">
        <v>0</v>
      </c>
      <c r="H273" s="13">
        <v>37.404699999999998</v>
      </c>
      <c r="I273" s="13">
        <v>60.820099999999996</v>
      </c>
      <c r="J273" s="14">
        <v>43.822200000000002</v>
      </c>
    </row>
    <row r="274" spans="2:10">
      <c r="B274" s="3">
        <v>5</v>
      </c>
      <c r="C274" s="12">
        <v>48.893700000000003</v>
      </c>
      <c r="D274" s="13">
        <v>118.348</v>
      </c>
      <c r="E274" s="13">
        <v>733.226</v>
      </c>
      <c r="F274" s="14">
        <v>733.90499999999997</v>
      </c>
      <c r="G274" s="12">
        <v>0</v>
      </c>
      <c r="H274" s="13">
        <v>0</v>
      </c>
      <c r="I274" s="13">
        <v>305.51100000000002</v>
      </c>
      <c r="J274" s="14">
        <v>183.476</v>
      </c>
    </row>
    <row r="275" spans="2:10">
      <c r="B275" s="3">
        <v>6</v>
      </c>
      <c r="C275" s="12">
        <v>49.612499999999997</v>
      </c>
      <c r="D275" s="13">
        <v>333.84</v>
      </c>
      <c r="E275" s="13">
        <v>552.48199999999997</v>
      </c>
      <c r="F275" s="14">
        <v>625.51400000000001</v>
      </c>
      <c r="G275" s="12">
        <v>0</v>
      </c>
      <c r="H275" s="13">
        <v>125.19</v>
      </c>
      <c r="I275" s="13">
        <v>61.386899999999997</v>
      </c>
      <c r="J275" s="14">
        <v>144.34899999999999</v>
      </c>
    </row>
    <row r="276" spans="2:10">
      <c r="B276" s="4">
        <v>7</v>
      </c>
      <c r="C276" s="15">
        <v>49.569000000000003</v>
      </c>
      <c r="D276" s="16">
        <v>752.94100000000003</v>
      </c>
      <c r="E276" s="16">
        <v>555.06799999999998</v>
      </c>
      <c r="F276" s="17">
        <v>708.33699999999999</v>
      </c>
      <c r="G276" s="15">
        <v>49.569000000000003</v>
      </c>
      <c r="H276" s="16">
        <v>132.87200000000001</v>
      </c>
      <c r="I276" s="16">
        <v>185.023</v>
      </c>
      <c r="J276" s="17">
        <v>50.595500000000001</v>
      </c>
    </row>
  </sheetData>
  <mergeCells count="38">
    <mergeCell ref="C267:F267"/>
    <mergeCell ref="G267:J267"/>
    <mergeCell ref="C255:F255"/>
    <mergeCell ref="G255:J255"/>
    <mergeCell ref="C73:F73"/>
    <mergeCell ref="G73:J73"/>
    <mergeCell ref="C85:F85"/>
    <mergeCell ref="G85:J85"/>
    <mergeCell ref="C97:F97"/>
    <mergeCell ref="G97:J97"/>
    <mergeCell ref="N37:Q37"/>
    <mergeCell ref="R37:U37"/>
    <mergeCell ref="C49:F49"/>
    <mergeCell ref="G49:J49"/>
    <mergeCell ref="C61:F61"/>
    <mergeCell ref="G61:J61"/>
    <mergeCell ref="Y37:AB37"/>
    <mergeCell ref="AC37:AF37"/>
    <mergeCell ref="C1:F1"/>
    <mergeCell ref="G1:J1"/>
    <mergeCell ref="N1:Q1"/>
    <mergeCell ref="R1:U1"/>
    <mergeCell ref="C13:F13"/>
    <mergeCell ref="G13:J13"/>
    <mergeCell ref="N13:Q13"/>
    <mergeCell ref="R13:U13"/>
    <mergeCell ref="C25:F25"/>
    <mergeCell ref="G25:J25"/>
    <mergeCell ref="N25:Q25"/>
    <mergeCell ref="R25:U25"/>
    <mergeCell ref="C37:F37"/>
    <mergeCell ref="G37:J37"/>
    <mergeCell ref="Y1:AB1"/>
    <mergeCell ref="AC1:AF1"/>
    <mergeCell ref="Y13:AB13"/>
    <mergeCell ref="AC13:AF13"/>
    <mergeCell ref="Y25:AB25"/>
    <mergeCell ref="AC25:AF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250"/>
  <sheetViews>
    <sheetView topLeftCell="N1" workbookViewId="0">
      <selection activeCell="H99" sqref="H99:H106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27">
      <c r="C1" s="79" t="s">
        <v>6</v>
      </c>
      <c r="D1" s="80"/>
      <c r="E1" s="80"/>
      <c r="F1" s="81"/>
      <c r="G1" s="79" t="s">
        <v>22</v>
      </c>
      <c r="H1" s="80"/>
      <c r="I1" s="80"/>
      <c r="J1" s="81"/>
      <c r="N1" s="36" t="s">
        <v>6</v>
      </c>
      <c r="O1" s="37"/>
      <c r="P1" s="37"/>
      <c r="Q1" s="38"/>
      <c r="R1" s="36" t="s">
        <v>22</v>
      </c>
      <c r="S1" s="37"/>
      <c r="T1" s="37"/>
      <c r="U1" s="38"/>
      <c r="Y1" s="79" t="s">
        <v>6</v>
      </c>
      <c r="Z1" s="81"/>
    </row>
    <row r="2" spans="1:27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71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39" t="s">
        <v>80</v>
      </c>
      <c r="Y2" s="6" t="s">
        <v>75</v>
      </c>
      <c r="Z2" s="8" t="s">
        <v>76</v>
      </c>
    </row>
    <row r="3" spans="1:27">
      <c r="B3" s="5">
        <v>0</v>
      </c>
      <c r="C3" s="9">
        <v>14</v>
      </c>
      <c r="D3" s="10">
        <v>6</v>
      </c>
      <c r="E3" s="10">
        <v>13</v>
      </c>
      <c r="F3" s="11">
        <v>56</v>
      </c>
      <c r="G3" s="9">
        <v>0</v>
      </c>
      <c r="H3" s="10">
        <v>2</v>
      </c>
      <c r="I3" s="10">
        <v>11</v>
      </c>
      <c r="J3" s="11">
        <v>16</v>
      </c>
      <c r="L3" t="s">
        <v>70</v>
      </c>
      <c r="M3" s="5">
        <v>0</v>
      </c>
      <c r="N3" s="9">
        <f>SUM(C3,C39,C75,C111,C147,C183,C219)</f>
        <v>76</v>
      </c>
      <c r="O3" s="10">
        <f t="shared" ref="O3:U10" si="0">SUM(D3,D39,D75,D111,D147,D183,D219)</f>
        <v>19</v>
      </c>
      <c r="P3" s="10">
        <f t="shared" si="0"/>
        <v>43</v>
      </c>
      <c r="Q3" s="11">
        <f t="shared" si="0"/>
        <v>203</v>
      </c>
      <c r="R3" s="9">
        <f t="shared" si="0"/>
        <v>15</v>
      </c>
      <c r="S3" s="10">
        <f t="shared" si="0"/>
        <v>6</v>
      </c>
      <c r="T3" s="10">
        <f t="shared" si="0"/>
        <v>27</v>
      </c>
      <c r="U3" s="11">
        <f t="shared" si="0"/>
        <v>78</v>
      </c>
      <c r="W3" s="40"/>
      <c r="X3" s="47" t="s">
        <v>79</v>
      </c>
      <c r="Y3" s="12">
        <f>R40/N40*100</f>
        <v>35.294117647058826</v>
      </c>
      <c r="Z3" s="14">
        <f>T40/P40*100</f>
        <v>64.634146341463421</v>
      </c>
    </row>
    <row r="4" spans="1:27">
      <c r="B4" s="3">
        <v>1</v>
      </c>
      <c r="C4" s="12">
        <v>0</v>
      </c>
      <c r="D4" s="13">
        <v>7</v>
      </c>
      <c r="E4" s="13">
        <v>8</v>
      </c>
      <c r="F4" s="14">
        <v>27</v>
      </c>
      <c r="G4" s="12">
        <v>0</v>
      </c>
      <c r="H4" s="13">
        <v>0</v>
      </c>
      <c r="I4" s="13">
        <v>6</v>
      </c>
      <c r="J4" s="14">
        <v>13</v>
      </c>
      <c r="M4" s="3">
        <v>1</v>
      </c>
      <c r="N4" s="12">
        <f t="shared" ref="N4:N10" si="1">SUM(C4,C40,C76,C112,C148,C184,C220)</f>
        <v>24</v>
      </c>
      <c r="O4" s="13">
        <f t="shared" si="0"/>
        <v>12</v>
      </c>
      <c r="P4" s="13">
        <f t="shared" si="0"/>
        <v>40</v>
      </c>
      <c r="Q4" s="14">
        <f t="shared" si="0"/>
        <v>111</v>
      </c>
      <c r="R4" s="12">
        <f t="shared" si="0"/>
        <v>3</v>
      </c>
      <c r="S4" s="13">
        <f t="shared" si="0"/>
        <v>1</v>
      </c>
      <c r="T4" s="13">
        <f t="shared" si="0"/>
        <v>21</v>
      </c>
      <c r="U4" s="14">
        <f t="shared" si="0"/>
        <v>56</v>
      </c>
      <c r="W4" s="40"/>
      <c r="X4" s="48" t="s">
        <v>78</v>
      </c>
      <c r="Y4" s="12">
        <f>R26/N26*100</f>
        <v>37.799043062200951</v>
      </c>
      <c r="Z4" s="14">
        <f>T26/P26*100</f>
        <v>60.270270270270267</v>
      </c>
    </row>
    <row r="5" spans="1:27">
      <c r="B5" s="3">
        <v>2</v>
      </c>
      <c r="C5" s="12">
        <v>0</v>
      </c>
      <c r="D5" s="13">
        <v>1</v>
      </c>
      <c r="E5" s="13">
        <v>14</v>
      </c>
      <c r="F5" s="14">
        <v>27</v>
      </c>
      <c r="G5" s="12">
        <v>0</v>
      </c>
      <c r="H5" s="13">
        <v>0</v>
      </c>
      <c r="I5" s="13">
        <v>10</v>
      </c>
      <c r="J5" s="14">
        <v>12</v>
      </c>
      <c r="M5" s="3">
        <v>2</v>
      </c>
      <c r="N5" s="12">
        <f t="shared" si="1"/>
        <v>4</v>
      </c>
      <c r="O5" s="13">
        <f t="shared" si="0"/>
        <v>7</v>
      </c>
      <c r="P5" s="13">
        <f t="shared" si="0"/>
        <v>54</v>
      </c>
      <c r="Q5" s="14">
        <f t="shared" si="0"/>
        <v>96</v>
      </c>
      <c r="R5" s="12">
        <f t="shared" si="0"/>
        <v>1</v>
      </c>
      <c r="S5" s="13">
        <f t="shared" si="0"/>
        <v>2</v>
      </c>
      <c r="T5" s="13">
        <f t="shared" si="0"/>
        <v>37</v>
      </c>
      <c r="U5" s="14">
        <f t="shared" si="0"/>
        <v>59</v>
      </c>
      <c r="W5" s="40"/>
      <c r="X5" s="48" t="s">
        <v>77</v>
      </c>
      <c r="Y5" s="9">
        <f>R12/N12*100</f>
        <v>20.356234096692109</v>
      </c>
      <c r="Z5" s="11">
        <f>T12/P12*100</f>
        <v>54.049445865302644</v>
      </c>
    </row>
    <row r="6" spans="1:27">
      <c r="B6" s="3">
        <v>3</v>
      </c>
      <c r="C6" s="12">
        <v>0</v>
      </c>
      <c r="D6" s="13">
        <v>2</v>
      </c>
      <c r="E6" s="13">
        <v>9</v>
      </c>
      <c r="F6" s="14">
        <v>33</v>
      </c>
      <c r="G6" s="12">
        <v>0</v>
      </c>
      <c r="H6" s="13">
        <v>0</v>
      </c>
      <c r="I6" s="13">
        <v>7</v>
      </c>
      <c r="J6" s="14">
        <v>13</v>
      </c>
      <c r="M6" s="3">
        <v>3</v>
      </c>
      <c r="N6" s="12">
        <f t="shared" si="1"/>
        <v>4</v>
      </c>
      <c r="O6" s="13">
        <f t="shared" si="0"/>
        <v>5</v>
      </c>
      <c r="P6" s="13">
        <f t="shared" si="0"/>
        <v>41</v>
      </c>
      <c r="Q6" s="14">
        <f t="shared" si="0"/>
        <v>99</v>
      </c>
      <c r="R6" s="12">
        <f t="shared" si="0"/>
        <v>1</v>
      </c>
      <c r="S6" s="13">
        <f t="shared" si="0"/>
        <v>1</v>
      </c>
      <c r="T6" s="13">
        <f t="shared" si="0"/>
        <v>22</v>
      </c>
      <c r="U6" s="14">
        <f t="shared" si="0"/>
        <v>52</v>
      </c>
      <c r="W6" s="40"/>
      <c r="X6" s="6" t="s">
        <v>74</v>
      </c>
      <c r="Y6" s="15">
        <f>AVERAGE(Y3:Y5)</f>
        <v>31.149798268650628</v>
      </c>
      <c r="Z6" s="15">
        <f>AVERAGE(Z3:Z5)</f>
        <v>59.651287492345453</v>
      </c>
    </row>
    <row r="7" spans="1:27">
      <c r="B7" s="3">
        <v>4</v>
      </c>
      <c r="C7" s="12">
        <v>0</v>
      </c>
      <c r="D7" s="13">
        <v>4</v>
      </c>
      <c r="E7" s="13">
        <v>13</v>
      </c>
      <c r="F7" s="14">
        <v>24</v>
      </c>
      <c r="G7" s="12">
        <v>0</v>
      </c>
      <c r="H7" s="13">
        <v>0</v>
      </c>
      <c r="I7" s="13">
        <v>11</v>
      </c>
      <c r="J7" s="14">
        <v>9</v>
      </c>
      <c r="M7" s="3">
        <v>4</v>
      </c>
      <c r="N7" s="12">
        <f t="shared" si="1"/>
        <v>1</v>
      </c>
      <c r="O7" s="13">
        <f t="shared" si="0"/>
        <v>10</v>
      </c>
      <c r="P7" s="13">
        <f t="shared" si="0"/>
        <v>44</v>
      </c>
      <c r="Q7" s="14">
        <f t="shared" si="0"/>
        <v>84</v>
      </c>
      <c r="R7" s="12">
        <f t="shared" si="0"/>
        <v>0</v>
      </c>
      <c r="S7" s="13">
        <f t="shared" si="0"/>
        <v>0</v>
      </c>
      <c r="T7" s="13">
        <f t="shared" si="0"/>
        <v>27</v>
      </c>
      <c r="U7" s="14">
        <f t="shared" si="0"/>
        <v>48</v>
      </c>
      <c r="W7" s="13"/>
      <c r="X7" s="18"/>
      <c r="Y7" s="13"/>
      <c r="Z7" s="13"/>
      <c r="AA7" s="18"/>
    </row>
    <row r="8" spans="1:27">
      <c r="B8" s="3">
        <v>5</v>
      </c>
      <c r="C8" s="12">
        <v>0</v>
      </c>
      <c r="D8" s="13">
        <v>10</v>
      </c>
      <c r="E8" s="13">
        <v>10</v>
      </c>
      <c r="F8" s="14">
        <v>26</v>
      </c>
      <c r="G8" s="12">
        <v>0</v>
      </c>
      <c r="H8" s="13">
        <v>0</v>
      </c>
      <c r="I8" s="13">
        <v>5</v>
      </c>
      <c r="J8" s="14">
        <v>16</v>
      </c>
      <c r="M8" s="3">
        <v>5</v>
      </c>
      <c r="N8" s="12">
        <f t="shared" si="1"/>
        <v>2</v>
      </c>
      <c r="O8" s="13">
        <f t="shared" si="0"/>
        <v>20</v>
      </c>
      <c r="P8" s="13">
        <f t="shared" si="0"/>
        <v>40</v>
      </c>
      <c r="Q8" s="14">
        <f t="shared" si="0"/>
        <v>79</v>
      </c>
      <c r="R8" s="12">
        <f t="shared" si="0"/>
        <v>0</v>
      </c>
      <c r="S8" s="13">
        <f t="shared" si="0"/>
        <v>1</v>
      </c>
      <c r="T8" s="13">
        <f t="shared" si="0"/>
        <v>22</v>
      </c>
      <c r="U8" s="14">
        <f t="shared" si="0"/>
        <v>49</v>
      </c>
      <c r="W8" s="13"/>
      <c r="X8" s="18"/>
      <c r="Y8" s="13"/>
      <c r="Z8" s="13"/>
      <c r="AA8" s="18"/>
    </row>
    <row r="9" spans="1:27">
      <c r="B9" s="3">
        <v>6</v>
      </c>
      <c r="C9" s="12">
        <v>0</v>
      </c>
      <c r="D9" s="13">
        <v>15</v>
      </c>
      <c r="E9" s="13">
        <v>16</v>
      </c>
      <c r="F9" s="14">
        <v>24</v>
      </c>
      <c r="G9" s="12">
        <v>0</v>
      </c>
      <c r="H9" s="13">
        <v>1</v>
      </c>
      <c r="I9" s="13">
        <v>7</v>
      </c>
      <c r="J9" s="14">
        <v>13</v>
      </c>
      <c r="M9" s="3">
        <v>6</v>
      </c>
      <c r="N9" s="12">
        <f t="shared" si="1"/>
        <v>5</v>
      </c>
      <c r="O9" s="13">
        <f t="shared" si="0"/>
        <v>55</v>
      </c>
      <c r="P9" s="13">
        <f t="shared" si="0"/>
        <v>49</v>
      </c>
      <c r="Q9" s="14">
        <f t="shared" si="0"/>
        <v>76</v>
      </c>
      <c r="R9" s="12">
        <f t="shared" si="0"/>
        <v>1</v>
      </c>
      <c r="S9" s="13">
        <f t="shared" si="0"/>
        <v>9</v>
      </c>
      <c r="T9" s="13">
        <f t="shared" si="0"/>
        <v>24</v>
      </c>
      <c r="U9" s="14">
        <f t="shared" si="0"/>
        <v>47</v>
      </c>
      <c r="W9" s="13"/>
      <c r="X9" s="18"/>
      <c r="Y9" s="13"/>
      <c r="Z9" s="13"/>
      <c r="AA9" s="18"/>
    </row>
    <row r="10" spans="1:27">
      <c r="B10" s="4">
        <v>7</v>
      </c>
      <c r="C10" s="15">
        <v>1</v>
      </c>
      <c r="D10" s="16">
        <v>21</v>
      </c>
      <c r="E10" s="16">
        <v>14</v>
      </c>
      <c r="F10" s="17">
        <v>15</v>
      </c>
      <c r="G10" s="15">
        <v>0</v>
      </c>
      <c r="H10" s="16">
        <v>2</v>
      </c>
      <c r="I10" s="16">
        <v>6</v>
      </c>
      <c r="J10" s="17">
        <v>10</v>
      </c>
      <c r="M10" s="4">
        <v>7</v>
      </c>
      <c r="N10" s="12">
        <f t="shared" si="1"/>
        <v>7</v>
      </c>
      <c r="O10" s="13">
        <f t="shared" si="0"/>
        <v>142</v>
      </c>
      <c r="P10" s="13">
        <f t="shared" si="0"/>
        <v>65</v>
      </c>
      <c r="Q10" s="14">
        <f t="shared" si="0"/>
        <v>49</v>
      </c>
      <c r="R10" s="12">
        <f t="shared" si="0"/>
        <v>0</v>
      </c>
      <c r="S10" s="13">
        <f t="shared" si="0"/>
        <v>39</v>
      </c>
      <c r="T10" s="13">
        <f t="shared" si="0"/>
        <v>34</v>
      </c>
      <c r="U10" s="14">
        <f t="shared" si="0"/>
        <v>31</v>
      </c>
      <c r="W10" s="13"/>
      <c r="X10" s="18"/>
      <c r="Y10" s="13"/>
      <c r="Z10" s="13"/>
      <c r="AA10" s="18"/>
    </row>
    <row r="11" spans="1:27">
      <c r="M11" s="46"/>
      <c r="N11" s="43">
        <f>SUM(N3:N10)</f>
        <v>123</v>
      </c>
      <c r="O11" s="44">
        <f t="shared" ref="O11:U11" si="2">SUM(O3:O10)</f>
        <v>270</v>
      </c>
      <c r="P11" s="44">
        <f t="shared" si="2"/>
        <v>376</v>
      </c>
      <c r="Q11" s="44">
        <f t="shared" si="2"/>
        <v>797</v>
      </c>
      <c r="R11" s="43">
        <f t="shared" si="2"/>
        <v>21</v>
      </c>
      <c r="S11" s="44">
        <f t="shared" si="2"/>
        <v>59</v>
      </c>
      <c r="T11" s="44">
        <f t="shared" si="2"/>
        <v>214</v>
      </c>
      <c r="U11" s="45">
        <f t="shared" si="2"/>
        <v>420</v>
      </c>
      <c r="W11" s="13"/>
      <c r="X11" s="18"/>
      <c r="Y11" s="18"/>
      <c r="Z11" s="18"/>
      <c r="AA11" s="18"/>
    </row>
    <row r="12" spans="1:27">
      <c r="N12" s="41">
        <f>N11+O11</f>
        <v>393</v>
      </c>
      <c r="P12" s="42">
        <f>P11+Q11</f>
        <v>1173</v>
      </c>
      <c r="R12" s="41">
        <f>R11+S11</f>
        <v>80</v>
      </c>
      <c r="T12" s="42">
        <f>T11+U11</f>
        <v>634</v>
      </c>
      <c r="W12" s="13"/>
      <c r="X12" s="18"/>
      <c r="Y12" s="18"/>
      <c r="Z12" s="18"/>
      <c r="AA12" s="18"/>
    </row>
    <row r="13" spans="1:27">
      <c r="C13" s="79" t="s">
        <v>6</v>
      </c>
      <c r="D13" s="80"/>
      <c r="E13" s="80"/>
      <c r="F13" s="81"/>
      <c r="G13" s="79" t="s">
        <v>22</v>
      </c>
      <c r="H13" s="80"/>
      <c r="I13" s="80"/>
      <c r="J13" s="81"/>
      <c r="W13" s="49"/>
      <c r="X13" s="18"/>
      <c r="Y13" s="82"/>
      <c r="Z13" s="82"/>
      <c r="AA13" s="18"/>
    </row>
    <row r="14" spans="1:27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W14" s="49"/>
      <c r="X14" s="18"/>
      <c r="Y14" s="2"/>
      <c r="Z14" s="2"/>
      <c r="AA14" s="18"/>
    </row>
    <row r="15" spans="1:27">
      <c r="B15" s="5">
        <v>0</v>
      </c>
      <c r="C15" s="9">
        <v>6</v>
      </c>
      <c r="D15" s="10">
        <v>1</v>
      </c>
      <c r="E15" s="10">
        <v>2</v>
      </c>
      <c r="F15" s="11">
        <v>10</v>
      </c>
      <c r="G15" s="9">
        <v>2</v>
      </c>
      <c r="H15" s="10">
        <v>1</v>
      </c>
      <c r="I15" s="10">
        <v>1</v>
      </c>
      <c r="J15" s="11">
        <v>6</v>
      </c>
      <c r="N15" s="36" t="s">
        <v>6</v>
      </c>
      <c r="O15" s="37"/>
      <c r="P15" s="37"/>
      <c r="Q15" s="38"/>
      <c r="R15" s="36" t="s">
        <v>22</v>
      </c>
      <c r="S15" s="37"/>
      <c r="T15" s="37"/>
      <c r="U15" s="38"/>
      <c r="W15" s="13"/>
      <c r="X15" s="18"/>
      <c r="Y15" s="13"/>
      <c r="Z15" s="13"/>
      <c r="AA15" s="18"/>
    </row>
    <row r="16" spans="1:27">
      <c r="B16" s="3">
        <v>1</v>
      </c>
      <c r="C16" s="12">
        <v>2</v>
      </c>
      <c r="D16" s="13">
        <v>1</v>
      </c>
      <c r="E16" s="13">
        <v>1</v>
      </c>
      <c r="F16" s="14">
        <v>2</v>
      </c>
      <c r="G16" s="12">
        <v>0</v>
      </c>
      <c r="H16" s="13">
        <v>1</v>
      </c>
      <c r="I16" s="13">
        <v>1</v>
      </c>
      <c r="J16" s="14">
        <v>2</v>
      </c>
      <c r="L16" s="1" t="s">
        <v>72</v>
      </c>
      <c r="N16" s="6" t="s">
        <v>2</v>
      </c>
      <c r="O16" s="7" t="s">
        <v>3</v>
      </c>
      <c r="P16" s="7" t="s">
        <v>4</v>
      </c>
      <c r="Q16" s="8" t="s">
        <v>5</v>
      </c>
      <c r="R16" s="6" t="s">
        <v>2</v>
      </c>
      <c r="S16" s="7" t="s">
        <v>3</v>
      </c>
      <c r="T16" s="7" t="s">
        <v>4</v>
      </c>
      <c r="U16" s="8" t="s">
        <v>5</v>
      </c>
      <c r="W16" s="13"/>
      <c r="X16" s="18"/>
      <c r="Y16" s="13"/>
      <c r="Z16" s="13"/>
      <c r="AA16" s="18"/>
    </row>
    <row r="17" spans="1:27">
      <c r="B17" s="3">
        <v>2</v>
      </c>
      <c r="C17" s="12">
        <v>0</v>
      </c>
      <c r="D17" s="13">
        <v>0</v>
      </c>
      <c r="E17" s="13">
        <v>2</v>
      </c>
      <c r="F17" s="14">
        <v>6</v>
      </c>
      <c r="G17" s="12">
        <v>0</v>
      </c>
      <c r="H17" s="13">
        <v>0</v>
      </c>
      <c r="I17" s="13">
        <v>2</v>
      </c>
      <c r="J17" s="14">
        <v>6</v>
      </c>
      <c r="L17" t="s">
        <v>70</v>
      </c>
      <c r="M17" s="5">
        <v>0</v>
      </c>
      <c r="N17" s="9">
        <f>SUM(C15,C51,C87,C123,C159,C195,C231)</f>
        <v>31</v>
      </c>
      <c r="O17" s="10">
        <f t="shared" ref="O17:U24" si="3">SUM(D15,D51,D87,D123,D159,D195,D231)</f>
        <v>17</v>
      </c>
      <c r="P17" s="10">
        <f t="shared" si="3"/>
        <v>13</v>
      </c>
      <c r="Q17" s="11">
        <f t="shared" si="3"/>
        <v>63</v>
      </c>
      <c r="R17" s="9">
        <f t="shared" si="3"/>
        <v>7</v>
      </c>
      <c r="S17" s="10">
        <f t="shared" si="3"/>
        <v>6</v>
      </c>
      <c r="T17" s="10">
        <f t="shared" si="3"/>
        <v>11</v>
      </c>
      <c r="U17" s="11">
        <f t="shared" si="3"/>
        <v>24</v>
      </c>
      <c r="W17" s="13"/>
      <c r="X17" s="18"/>
      <c r="Y17" s="13"/>
      <c r="Z17" s="13"/>
      <c r="AA17" s="18"/>
    </row>
    <row r="18" spans="1:27">
      <c r="B18" s="3">
        <v>3</v>
      </c>
      <c r="C18" s="12">
        <v>1</v>
      </c>
      <c r="D18" s="13">
        <v>0</v>
      </c>
      <c r="E18" s="13">
        <v>0</v>
      </c>
      <c r="F18" s="14">
        <v>4</v>
      </c>
      <c r="G18" s="12">
        <v>0</v>
      </c>
      <c r="H18" s="13">
        <v>0</v>
      </c>
      <c r="I18" s="13">
        <v>0</v>
      </c>
      <c r="J18" s="14">
        <v>2</v>
      </c>
      <c r="M18" s="3">
        <v>1</v>
      </c>
      <c r="N18" s="12">
        <f t="shared" ref="N18:N24" si="4">SUM(C16,C52,C88,C124,C160,C196,C232)</f>
        <v>9</v>
      </c>
      <c r="O18" s="13">
        <f t="shared" si="3"/>
        <v>5</v>
      </c>
      <c r="P18" s="13">
        <f t="shared" si="3"/>
        <v>12</v>
      </c>
      <c r="Q18" s="14">
        <f t="shared" si="3"/>
        <v>36</v>
      </c>
      <c r="R18" s="12">
        <f t="shared" si="3"/>
        <v>1</v>
      </c>
      <c r="S18" s="13">
        <f t="shared" si="3"/>
        <v>4</v>
      </c>
      <c r="T18" s="13">
        <f t="shared" si="3"/>
        <v>8</v>
      </c>
      <c r="U18" s="14">
        <f t="shared" si="3"/>
        <v>20</v>
      </c>
      <c r="W18" s="13"/>
      <c r="X18" s="18"/>
      <c r="Y18" s="13"/>
      <c r="Z18" s="13"/>
      <c r="AA18" s="18"/>
    </row>
    <row r="19" spans="1:27">
      <c r="B19" s="3">
        <v>4</v>
      </c>
      <c r="C19" s="12">
        <v>1</v>
      </c>
      <c r="D19" s="13">
        <v>0</v>
      </c>
      <c r="E19" s="13">
        <v>1</v>
      </c>
      <c r="F19" s="14">
        <v>2</v>
      </c>
      <c r="G19" s="12">
        <v>1</v>
      </c>
      <c r="H19" s="13">
        <v>0</v>
      </c>
      <c r="I19" s="13">
        <v>1</v>
      </c>
      <c r="J19" s="14">
        <v>2</v>
      </c>
      <c r="M19" s="3">
        <v>2</v>
      </c>
      <c r="N19" s="12">
        <f t="shared" si="4"/>
        <v>6</v>
      </c>
      <c r="O19" s="13">
        <f t="shared" si="3"/>
        <v>0</v>
      </c>
      <c r="P19" s="13">
        <f t="shared" si="3"/>
        <v>9</v>
      </c>
      <c r="Q19" s="14">
        <f t="shared" si="3"/>
        <v>36</v>
      </c>
      <c r="R19" s="12">
        <f t="shared" si="3"/>
        <v>0</v>
      </c>
      <c r="S19" s="13">
        <f t="shared" si="3"/>
        <v>0</v>
      </c>
      <c r="T19" s="13">
        <f t="shared" si="3"/>
        <v>6</v>
      </c>
      <c r="U19" s="14">
        <f t="shared" si="3"/>
        <v>25</v>
      </c>
      <c r="W19" s="13"/>
      <c r="X19" s="18"/>
      <c r="Y19" s="13"/>
      <c r="Z19" s="13"/>
      <c r="AA19" s="18"/>
    </row>
    <row r="20" spans="1:27">
      <c r="B20" s="3">
        <v>5</v>
      </c>
      <c r="C20" s="12">
        <v>0</v>
      </c>
      <c r="D20" s="13">
        <v>0</v>
      </c>
      <c r="E20" s="13">
        <v>1</v>
      </c>
      <c r="F20" s="14">
        <v>1</v>
      </c>
      <c r="G20" s="12">
        <v>0</v>
      </c>
      <c r="H20" s="13">
        <v>0</v>
      </c>
      <c r="I20" s="13">
        <v>0</v>
      </c>
      <c r="J20" s="14">
        <v>1</v>
      </c>
      <c r="M20" s="3">
        <v>3</v>
      </c>
      <c r="N20" s="12">
        <f t="shared" si="4"/>
        <v>4</v>
      </c>
      <c r="O20" s="13">
        <f t="shared" si="3"/>
        <v>4</v>
      </c>
      <c r="P20" s="13">
        <f t="shared" si="3"/>
        <v>9</v>
      </c>
      <c r="Q20" s="14">
        <f t="shared" si="3"/>
        <v>29</v>
      </c>
      <c r="R20" s="12">
        <f t="shared" si="3"/>
        <v>0</v>
      </c>
      <c r="S20" s="13">
        <f t="shared" si="3"/>
        <v>0</v>
      </c>
      <c r="T20" s="13">
        <f t="shared" si="3"/>
        <v>5</v>
      </c>
      <c r="U20" s="14">
        <f t="shared" si="3"/>
        <v>21</v>
      </c>
      <c r="W20" s="13"/>
      <c r="X20" s="18"/>
      <c r="Y20" s="13"/>
      <c r="Z20" s="13"/>
      <c r="AA20" s="18"/>
    </row>
    <row r="21" spans="1:27">
      <c r="B21" s="3">
        <v>6</v>
      </c>
      <c r="C21" s="12">
        <v>0</v>
      </c>
      <c r="D21" s="13">
        <v>2</v>
      </c>
      <c r="E21" s="13">
        <v>1</v>
      </c>
      <c r="F21" s="14">
        <v>1</v>
      </c>
      <c r="G21" s="12">
        <v>0</v>
      </c>
      <c r="H21" s="13">
        <v>1</v>
      </c>
      <c r="I21" s="13">
        <v>1</v>
      </c>
      <c r="J21" s="14">
        <v>0</v>
      </c>
      <c r="M21" s="3">
        <v>4</v>
      </c>
      <c r="N21" s="12">
        <f t="shared" si="4"/>
        <v>2</v>
      </c>
      <c r="O21" s="13">
        <f t="shared" si="3"/>
        <v>1</v>
      </c>
      <c r="P21" s="13">
        <f t="shared" si="3"/>
        <v>14</v>
      </c>
      <c r="Q21" s="14">
        <f t="shared" si="3"/>
        <v>20</v>
      </c>
      <c r="R21" s="12">
        <f t="shared" si="3"/>
        <v>1</v>
      </c>
      <c r="S21" s="13">
        <f t="shared" si="3"/>
        <v>0</v>
      </c>
      <c r="T21" s="13">
        <f t="shared" si="3"/>
        <v>8</v>
      </c>
      <c r="U21" s="14">
        <f t="shared" si="3"/>
        <v>14</v>
      </c>
      <c r="W21" s="13"/>
      <c r="X21" s="18"/>
      <c r="Y21" s="13"/>
      <c r="Z21" s="13"/>
      <c r="AA21" s="18"/>
    </row>
    <row r="22" spans="1:27">
      <c r="B22" s="4">
        <v>7</v>
      </c>
      <c r="C22" s="15">
        <v>0</v>
      </c>
      <c r="D22" s="16">
        <v>11</v>
      </c>
      <c r="E22" s="16">
        <v>2</v>
      </c>
      <c r="F22" s="17">
        <v>5</v>
      </c>
      <c r="G22" s="15">
        <v>0</v>
      </c>
      <c r="H22" s="16">
        <v>5</v>
      </c>
      <c r="I22" s="16">
        <v>1</v>
      </c>
      <c r="J22" s="17">
        <v>5</v>
      </c>
      <c r="M22" s="3">
        <v>5</v>
      </c>
      <c r="N22" s="12">
        <f t="shared" si="4"/>
        <v>2</v>
      </c>
      <c r="O22" s="13">
        <f t="shared" si="3"/>
        <v>4</v>
      </c>
      <c r="P22" s="13">
        <f t="shared" si="3"/>
        <v>13</v>
      </c>
      <c r="Q22" s="14">
        <f t="shared" si="3"/>
        <v>25</v>
      </c>
      <c r="R22" s="12">
        <f t="shared" si="3"/>
        <v>0</v>
      </c>
      <c r="S22" s="13">
        <f t="shared" si="3"/>
        <v>1</v>
      </c>
      <c r="T22" s="13">
        <f t="shared" si="3"/>
        <v>8</v>
      </c>
      <c r="U22" s="14">
        <f t="shared" si="3"/>
        <v>19</v>
      </c>
      <c r="W22" s="13"/>
      <c r="X22" s="18"/>
      <c r="Y22" s="13"/>
      <c r="Z22" s="13"/>
      <c r="AA22" s="18"/>
    </row>
    <row r="23" spans="1:27">
      <c r="M23" s="3">
        <v>6</v>
      </c>
      <c r="N23" s="12">
        <f t="shared" si="4"/>
        <v>3</v>
      </c>
      <c r="O23" s="13">
        <f t="shared" si="3"/>
        <v>25</v>
      </c>
      <c r="P23" s="13">
        <f t="shared" si="3"/>
        <v>11</v>
      </c>
      <c r="Q23" s="14">
        <f t="shared" si="3"/>
        <v>24</v>
      </c>
      <c r="R23" s="12">
        <f t="shared" si="3"/>
        <v>1</v>
      </c>
      <c r="S23" s="13">
        <f t="shared" si="3"/>
        <v>14</v>
      </c>
      <c r="T23" s="13">
        <f t="shared" si="3"/>
        <v>9</v>
      </c>
      <c r="U23" s="14">
        <f t="shared" si="3"/>
        <v>16</v>
      </c>
      <c r="W23" s="13"/>
      <c r="X23" s="18"/>
      <c r="Y23" s="18"/>
      <c r="Z23" s="18"/>
      <c r="AA23" s="18"/>
    </row>
    <row r="24" spans="1:27">
      <c r="M24" s="4">
        <v>7</v>
      </c>
      <c r="N24" s="12">
        <f t="shared" si="4"/>
        <v>2</v>
      </c>
      <c r="O24" s="13">
        <f t="shared" si="3"/>
        <v>94</v>
      </c>
      <c r="P24" s="13">
        <f t="shared" si="3"/>
        <v>31</v>
      </c>
      <c r="Q24" s="14">
        <f t="shared" si="3"/>
        <v>25</v>
      </c>
      <c r="R24" s="12">
        <f t="shared" si="3"/>
        <v>1</v>
      </c>
      <c r="S24" s="13">
        <f t="shared" si="3"/>
        <v>43</v>
      </c>
      <c r="T24" s="13">
        <f t="shared" si="3"/>
        <v>10</v>
      </c>
      <c r="U24" s="14">
        <f t="shared" si="3"/>
        <v>19</v>
      </c>
      <c r="W24" s="13"/>
      <c r="X24" s="18"/>
      <c r="Y24" s="18"/>
      <c r="Z24" s="18"/>
      <c r="AA24" s="18"/>
    </row>
    <row r="25" spans="1:27">
      <c r="C25" s="79" t="s">
        <v>6</v>
      </c>
      <c r="D25" s="80"/>
      <c r="E25" s="80"/>
      <c r="F25" s="81"/>
      <c r="G25" s="79" t="s">
        <v>22</v>
      </c>
      <c r="H25" s="80"/>
      <c r="I25" s="80"/>
      <c r="J25" s="81"/>
      <c r="M25" s="46"/>
      <c r="N25" s="43">
        <f>SUM(N17:N24)</f>
        <v>59</v>
      </c>
      <c r="O25" s="44">
        <f t="shared" ref="O25:U25" si="5">SUM(O17:O24)</f>
        <v>150</v>
      </c>
      <c r="P25" s="44">
        <f t="shared" si="5"/>
        <v>112</v>
      </c>
      <c r="Q25" s="44">
        <f t="shared" si="5"/>
        <v>258</v>
      </c>
      <c r="R25" s="43">
        <f t="shared" si="5"/>
        <v>11</v>
      </c>
      <c r="S25" s="44">
        <f t="shared" si="5"/>
        <v>68</v>
      </c>
      <c r="T25" s="44">
        <f t="shared" si="5"/>
        <v>65</v>
      </c>
      <c r="U25" s="45">
        <f t="shared" si="5"/>
        <v>158</v>
      </c>
      <c r="W25" s="49"/>
      <c r="X25" s="18"/>
      <c r="Y25" s="82"/>
      <c r="Z25" s="82"/>
      <c r="AA25" s="18"/>
    </row>
    <row r="26" spans="1:27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N26" s="41">
        <f>N25+O25</f>
        <v>209</v>
      </c>
      <c r="P26" s="42">
        <f>P25+Q25</f>
        <v>370</v>
      </c>
      <c r="R26" s="41">
        <f>R25+S25</f>
        <v>79</v>
      </c>
      <c r="T26" s="42">
        <f>T25+U25</f>
        <v>223</v>
      </c>
      <c r="W26" s="49"/>
      <c r="X26" s="18"/>
      <c r="Y26" s="2"/>
      <c r="Z26" s="2"/>
      <c r="AA26" s="18"/>
    </row>
    <row r="27" spans="1:27">
      <c r="B27" s="5">
        <v>0</v>
      </c>
      <c r="C27" s="9">
        <v>3</v>
      </c>
      <c r="D27" s="10">
        <v>2</v>
      </c>
      <c r="E27" s="10">
        <v>1</v>
      </c>
      <c r="F27" s="11">
        <v>6</v>
      </c>
      <c r="G27" s="9">
        <v>0</v>
      </c>
      <c r="H27" s="10">
        <v>1</v>
      </c>
      <c r="I27" s="10">
        <v>0</v>
      </c>
      <c r="J27" s="11">
        <v>4</v>
      </c>
      <c r="W27" s="13"/>
      <c r="X27" s="18"/>
      <c r="Y27" s="13"/>
      <c r="Z27" s="13"/>
      <c r="AA27" s="18"/>
    </row>
    <row r="28" spans="1:27">
      <c r="B28" s="3">
        <v>1</v>
      </c>
      <c r="C28" s="12">
        <v>2</v>
      </c>
      <c r="D28" s="13">
        <v>0</v>
      </c>
      <c r="E28" s="13">
        <v>1</v>
      </c>
      <c r="F28" s="14">
        <v>11</v>
      </c>
      <c r="G28" s="12">
        <v>0</v>
      </c>
      <c r="H28" s="13">
        <v>0</v>
      </c>
      <c r="I28" s="13">
        <v>1</v>
      </c>
      <c r="J28" s="14">
        <v>6</v>
      </c>
      <c r="L28" s="1" t="s">
        <v>73</v>
      </c>
      <c r="W28" s="13"/>
      <c r="X28" s="18"/>
      <c r="Y28" s="13"/>
      <c r="Z28" s="13"/>
      <c r="AA28" s="18"/>
    </row>
    <row r="29" spans="1:27">
      <c r="B29" s="3">
        <v>2</v>
      </c>
      <c r="C29" s="12">
        <v>2</v>
      </c>
      <c r="D29" s="13">
        <v>1</v>
      </c>
      <c r="E29" s="13">
        <v>1</v>
      </c>
      <c r="F29" s="14">
        <v>3</v>
      </c>
      <c r="G29" s="12">
        <v>1</v>
      </c>
      <c r="H29" s="13">
        <v>0</v>
      </c>
      <c r="I29" s="13">
        <v>1</v>
      </c>
      <c r="J29" s="14">
        <v>3</v>
      </c>
      <c r="L29" t="s">
        <v>70</v>
      </c>
      <c r="N29" s="36" t="s">
        <v>6</v>
      </c>
      <c r="O29" s="37"/>
      <c r="P29" s="37"/>
      <c r="Q29" s="38"/>
      <c r="R29" s="36" t="s">
        <v>22</v>
      </c>
      <c r="S29" s="37"/>
      <c r="T29" s="37"/>
      <c r="U29" s="38"/>
      <c r="W29" s="13"/>
      <c r="X29" s="18"/>
      <c r="Y29" s="13"/>
      <c r="Z29" s="13"/>
      <c r="AA29" s="18"/>
    </row>
    <row r="30" spans="1:27">
      <c r="B30" s="3">
        <v>3</v>
      </c>
      <c r="C30" s="12">
        <v>0</v>
      </c>
      <c r="D30" s="13">
        <v>0</v>
      </c>
      <c r="E30" s="13">
        <v>1</v>
      </c>
      <c r="F30" s="14">
        <v>7</v>
      </c>
      <c r="G30" s="12">
        <v>0</v>
      </c>
      <c r="H30" s="13">
        <v>0</v>
      </c>
      <c r="I30" s="13">
        <v>0</v>
      </c>
      <c r="J30" s="14">
        <v>5</v>
      </c>
      <c r="N30" s="6" t="s">
        <v>2</v>
      </c>
      <c r="O30" s="7" t="s">
        <v>3</v>
      </c>
      <c r="P30" s="7" t="s">
        <v>4</v>
      </c>
      <c r="Q30" s="8" t="s">
        <v>5</v>
      </c>
      <c r="R30" s="6" t="s">
        <v>2</v>
      </c>
      <c r="S30" s="7" t="s">
        <v>3</v>
      </c>
      <c r="T30" s="7" t="s">
        <v>4</v>
      </c>
      <c r="U30" s="8" t="s">
        <v>5</v>
      </c>
      <c r="W30" s="13"/>
      <c r="X30" s="18"/>
      <c r="Y30" s="13"/>
      <c r="Z30" s="13"/>
      <c r="AA30" s="18"/>
    </row>
    <row r="31" spans="1:27">
      <c r="B31" s="3">
        <v>4</v>
      </c>
      <c r="C31" s="12">
        <v>0</v>
      </c>
      <c r="D31" s="13">
        <v>0</v>
      </c>
      <c r="E31" s="13">
        <v>3</v>
      </c>
      <c r="F31" s="14">
        <v>2</v>
      </c>
      <c r="G31" s="12">
        <v>0</v>
      </c>
      <c r="H31" s="13">
        <v>0</v>
      </c>
      <c r="I31" s="13">
        <v>3</v>
      </c>
      <c r="J31" s="14">
        <v>2</v>
      </c>
      <c r="M31" s="5">
        <v>0</v>
      </c>
      <c r="N31" s="9">
        <f>SUM(C27,C63,C99,C135,C171,C207,C243)</f>
        <v>30</v>
      </c>
      <c r="O31" s="10">
        <f t="shared" ref="O31:U38" si="6">SUM(D27,D63,D99,D135,D171,D207,D243)</f>
        <v>6</v>
      </c>
      <c r="P31" s="10">
        <f t="shared" si="6"/>
        <v>15</v>
      </c>
      <c r="Q31" s="11">
        <f t="shared" si="6"/>
        <v>43</v>
      </c>
      <c r="R31" s="9">
        <f t="shared" si="6"/>
        <v>10</v>
      </c>
      <c r="S31" s="10">
        <f t="shared" si="6"/>
        <v>1</v>
      </c>
      <c r="T31" s="10">
        <f t="shared" si="6"/>
        <v>7</v>
      </c>
      <c r="U31" s="11">
        <f t="shared" si="6"/>
        <v>24</v>
      </c>
      <c r="W31" s="13"/>
      <c r="X31" s="18"/>
      <c r="Y31" s="13"/>
      <c r="Z31" s="13"/>
      <c r="AA31" s="18"/>
    </row>
    <row r="32" spans="1:27">
      <c r="B32" s="3">
        <v>5</v>
      </c>
      <c r="C32" s="12">
        <v>1</v>
      </c>
      <c r="D32" s="13">
        <v>2</v>
      </c>
      <c r="E32" s="13">
        <v>2</v>
      </c>
      <c r="F32" s="14">
        <v>3</v>
      </c>
      <c r="G32" s="12">
        <v>0</v>
      </c>
      <c r="H32" s="13">
        <v>0</v>
      </c>
      <c r="I32" s="13">
        <v>1</v>
      </c>
      <c r="J32" s="14">
        <v>2</v>
      </c>
      <c r="M32" s="3">
        <v>1</v>
      </c>
      <c r="N32" s="12">
        <f t="shared" ref="N32:N38" si="7">SUM(C28,C64,C100,C136,C172,C208,C244)</f>
        <v>15</v>
      </c>
      <c r="O32" s="13">
        <f t="shared" si="6"/>
        <v>0</v>
      </c>
      <c r="P32" s="13">
        <f t="shared" si="6"/>
        <v>8</v>
      </c>
      <c r="Q32" s="14">
        <f t="shared" si="6"/>
        <v>46</v>
      </c>
      <c r="R32" s="12">
        <f t="shared" si="6"/>
        <v>8</v>
      </c>
      <c r="S32" s="13">
        <f t="shared" si="6"/>
        <v>0</v>
      </c>
      <c r="T32" s="13">
        <f t="shared" si="6"/>
        <v>4</v>
      </c>
      <c r="U32" s="14">
        <f t="shared" si="6"/>
        <v>34</v>
      </c>
      <c r="W32" s="13"/>
      <c r="X32" s="18"/>
      <c r="Y32" s="13"/>
      <c r="Z32" s="13"/>
      <c r="AA32" s="18"/>
    </row>
    <row r="33" spans="1:27">
      <c r="B33" s="3">
        <v>6</v>
      </c>
      <c r="C33" s="12">
        <v>1</v>
      </c>
      <c r="D33" s="13">
        <v>6</v>
      </c>
      <c r="E33" s="13">
        <v>1</v>
      </c>
      <c r="F33" s="14">
        <v>5</v>
      </c>
      <c r="G33" s="12">
        <v>0</v>
      </c>
      <c r="H33" s="13">
        <v>2</v>
      </c>
      <c r="I33" s="13">
        <v>1</v>
      </c>
      <c r="J33" s="14">
        <v>4</v>
      </c>
      <c r="M33" s="3">
        <v>2</v>
      </c>
      <c r="N33" s="12">
        <f t="shared" si="7"/>
        <v>9</v>
      </c>
      <c r="O33" s="13">
        <f t="shared" si="6"/>
        <v>1</v>
      </c>
      <c r="P33" s="13">
        <f t="shared" si="6"/>
        <v>9</v>
      </c>
      <c r="Q33" s="14">
        <f t="shared" si="6"/>
        <v>20</v>
      </c>
      <c r="R33" s="12">
        <f t="shared" si="6"/>
        <v>4</v>
      </c>
      <c r="S33" s="13">
        <f t="shared" si="6"/>
        <v>0</v>
      </c>
      <c r="T33" s="13">
        <f t="shared" si="6"/>
        <v>8</v>
      </c>
      <c r="U33" s="14">
        <f t="shared" si="6"/>
        <v>17</v>
      </c>
      <c r="W33" s="13"/>
      <c r="X33" s="18"/>
      <c r="Y33" s="13"/>
      <c r="Z33" s="13"/>
      <c r="AA33" s="18"/>
    </row>
    <row r="34" spans="1:27">
      <c r="B34" s="4">
        <v>7</v>
      </c>
      <c r="C34" s="15">
        <v>1</v>
      </c>
      <c r="D34" s="16">
        <v>11</v>
      </c>
      <c r="E34" s="16">
        <v>5</v>
      </c>
      <c r="F34" s="17">
        <v>3</v>
      </c>
      <c r="G34" s="15">
        <v>0</v>
      </c>
      <c r="H34" s="16">
        <v>5</v>
      </c>
      <c r="I34" s="16">
        <v>0</v>
      </c>
      <c r="J34" s="17">
        <v>2</v>
      </c>
      <c r="M34" s="3">
        <v>3</v>
      </c>
      <c r="N34" s="12">
        <f t="shared" si="7"/>
        <v>1</v>
      </c>
      <c r="O34" s="13">
        <f t="shared" si="6"/>
        <v>0</v>
      </c>
      <c r="P34" s="13">
        <f t="shared" si="6"/>
        <v>10</v>
      </c>
      <c r="Q34" s="14">
        <f t="shared" si="6"/>
        <v>25</v>
      </c>
      <c r="R34" s="12">
        <f t="shared" si="6"/>
        <v>0</v>
      </c>
      <c r="S34" s="13">
        <f t="shared" si="6"/>
        <v>0</v>
      </c>
      <c r="T34" s="13">
        <f t="shared" si="6"/>
        <v>8</v>
      </c>
      <c r="U34" s="14">
        <f t="shared" si="6"/>
        <v>16</v>
      </c>
      <c r="W34" s="13"/>
      <c r="X34" s="18"/>
      <c r="Y34" s="13"/>
      <c r="Z34" s="13"/>
      <c r="AA34" s="18"/>
    </row>
    <row r="35" spans="1:27">
      <c r="M35" s="3">
        <v>4</v>
      </c>
      <c r="N35" s="12">
        <f t="shared" si="7"/>
        <v>2</v>
      </c>
      <c r="O35" s="13">
        <f t="shared" si="6"/>
        <v>2</v>
      </c>
      <c r="P35" s="13">
        <f t="shared" si="6"/>
        <v>15</v>
      </c>
      <c r="Q35" s="14">
        <f t="shared" si="6"/>
        <v>15</v>
      </c>
      <c r="R35" s="12">
        <f t="shared" si="6"/>
        <v>0</v>
      </c>
      <c r="S35" s="13">
        <f t="shared" si="6"/>
        <v>1</v>
      </c>
      <c r="T35" s="13">
        <f t="shared" si="6"/>
        <v>10</v>
      </c>
      <c r="U35" s="14">
        <f t="shared" si="6"/>
        <v>11</v>
      </c>
      <c r="W35" s="13"/>
      <c r="X35" s="18"/>
      <c r="Y35" s="18"/>
      <c r="Z35" s="18"/>
      <c r="AA35" s="18"/>
    </row>
    <row r="36" spans="1:27">
      <c r="M36" s="3">
        <v>5</v>
      </c>
      <c r="N36" s="12">
        <f t="shared" si="7"/>
        <v>2</v>
      </c>
      <c r="O36" s="13">
        <f t="shared" si="6"/>
        <v>9</v>
      </c>
      <c r="P36" s="13">
        <f t="shared" si="6"/>
        <v>11</v>
      </c>
      <c r="Q36" s="14">
        <f t="shared" si="6"/>
        <v>17</v>
      </c>
      <c r="R36" s="12">
        <f t="shared" si="6"/>
        <v>1</v>
      </c>
      <c r="S36" s="13">
        <f t="shared" si="6"/>
        <v>1</v>
      </c>
      <c r="T36" s="13">
        <f t="shared" si="6"/>
        <v>8</v>
      </c>
      <c r="U36" s="14">
        <f t="shared" si="6"/>
        <v>15</v>
      </c>
      <c r="W36" s="13"/>
      <c r="X36" s="18"/>
      <c r="Y36" s="18"/>
      <c r="Z36" s="18"/>
      <c r="AA36" s="18"/>
    </row>
    <row r="37" spans="1:27">
      <c r="C37" s="79" t="s">
        <v>6</v>
      </c>
      <c r="D37" s="80"/>
      <c r="E37" s="80"/>
      <c r="F37" s="81"/>
      <c r="G37" s="79" t="s">
        <v>22</v>
      </c>
      <c r="H37" s="80"/>
      <c r="I37" s="80"/>
      <c r="J37" s="81"/>
      <c r="M37" s="3">
        <v>6</v>
      </c>
      <c r="N37" s="12">
        <f t="shared" si="7"/>
        <v>2</v>
      </c>
      <c r="O37" s="13">
        <f t="shared" si="6"/>
        <v>26</v>
      </c>
      <c r="P37" s="13">
        <f t="shared" si="6"/>
        <v>17</v>
      </c>
      <c r="Q37" s="14">
        <f t="shared" si="6"/>
        <v>18</v>
      </c>
      <c r="R37" s="12">
        <f t="shared" si="6"/>
        <v>0</v>
      </c>
      <c r="S37" s="13">
        <f t="shared" si="6"/>
        <v>8</v>
      </c>
      <c r="T37" s="13">
        <f t="shared" si="6"/>
        <v>7</v>
      </c>
      <c r="U37" s="14">
        <f t="shared" si="6"/>
        <v>11</v>
      </c>
      <c r="W37" s="49"/>
      <c r="X37" s="18"/>
      <c r="Y37" s="82"/>
      <c r="Z37" s="82"/>
      <c r="AA37" s="18"/>
    </row>
    <row r="38" spans="1:27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M38" s="4">
        <v>7</v>
      </c>
      <c r="N38" s="12">
        <f t="shared" si="7"/>
        <v>5</v>
      </c>
      <c r="O38" s="13">
        <f t="shared" si="6"/>
        <v>77</v>
      </c>
      <c r="P38" s="13">
        <f t="shared" si="6"/>
        <v>36</v>
      </c>
      <c r="Q38" s="14">
        <f t="shared" si="6"/>
        <v>23</v>
      </c>
      <c r="R38" s="12">
        <f t="shared" si="6"/>
        <v>2</v>
      </c>
      <c r="S38" s="13">
        <f t="shared" si="6"/>
        <v>30</v>
      </c>
      <c r="T38" s="13">
        <f t="shared" si="6"/>
        <v>13</v>
      </c>
      <c r="U38" s="14">
        <f t="shared" si="6"/>
        <v>19</v>
      </c>
      <c r="W38" s="50"/>
      <c r="X38" s="18"/>
      <c r="Y38" s="2"/>
      <c r="Z38" s="2"/>
      <c r="AA38" s="18"/>
    </row>
    <row r="39" spans="1:27">
      <c r="B39" s="5">
        <v>0</v>
      </c>
      <c r="C39" s="9">
        <v>20</v>
      </c>
      <c r="D39" s="10">
        <v>0</v>
      </c>
      <c r="E39" s="10">
        <v>8</v>
      </c>
      <c r="F39" s="11">
        <v>41</v>
      </c>
      <c r="G39" s="9">
        <v>3</v>
      </c>
      <c r="H39" s="10">
        <v>0</v>
      </c>
      <c r="I39" s="10">
        <v>5</v>
      </c>
      <c r="J39" s="11">
        <v>13</v>
      </c>
      <c r="M39" s="46"/>
      <c r="N39" s="43">
        <f>SUM(N31:N38)</f>
        <v>66</v>
      </c>
      <c r="O39" s="44">
        <f t="shared" ref="O39:U39" si="8">SUM(O31:O38)</f>
        <v>121</v>
      </c>
      <c r="P39" s="44">
        <f t="shared" si="8"/>
        <v>121</v>
      </c>
      <c r="Q39" s="44">
        <f t="shared" si="8"/>
        <v>207</v>
      </c>
      <c r="R39" s="43">
        <f t="shared" si="8"/>
        <v>25</v>
      </c>
      <c r="S39" s="44">
        <f t="shared" si="8"/>
        <v>41</v>
      </c>
      <c r="T39" s="44">
        <f t="shared" si="8"/>
        <v>65</v>
      </c>
      <c r="U39" s="45">
        <f t="shared" si="8"/>
        <v>147</v>
      </c>
      <c r="W39" s="18"/>
      <c r="X39" s="18"/>
      <c r="Y39" s="13"/>
      <c r="Z39" s="13"/>
      <c r="AA39" s="18"/>
    </row>
    <row r="40" spans="1:27">
      <c r="B40" s="3">
        <v>1</v>
      </c>
      <c r="C40" s="12">
        <v>2</v>
      </c>
      <c r="D40" s="13">
        <v>2</v>
      </c>
      <c r="E40" s="13">
        <v>8</v>
      </c>
      <c r="F40" s="14">
        <v>33</v>
      </c>
      <c r="G40" s="12">
        <v>0</v>
      </c>
      <c r="H40" s="13">
        <v>0</v>
      </c>
      <c r="I40" s="13">
        <v>2</v>
      </c>
      <c r="J40" s="14">
        <v>15</v>
      </c>
      <c r="L40" s="1" t="s">
        <v>74</v>
      </c>
      <c r="N40" s="41">
        <f>N39+O39</f>
        <v>187</v>
      </c>
      <c r="P40" s="42">
        <f>P39+Q39</f>
        <v>328</v>
      </c>
      <c r="R40" s="41">
        <f>R39+S39</f>
        <v>66</v>
      </c>
      <c r="T40" s="42">
        <f>T39+U39</f>
        <v>212</v>
      </c>
      <c r="W40" s="18"/>
      <c r="X40" s="18"/>
      <c r="Y40" s="13"/>
      <c r="Z40" s="13"/>
      <c r="AA40" s="18"/>
    </row>
    <row r="41" spans="1:27">
      <c r="B41" s="3">
        <v>2</v>
      </c>
      <c r="C41" s="12">
        <v>0</v>
      </c>
      <c r="D41" s="13">
        <v>2</v>
      </c>
      <c r="E41" s="13">
        <v>5</v>
      </c>
      <c r="F41" s="14">
        <v>21</v>
      </c>
      <c r="G41" s="12">
        <v>0</v>
      </c>
      <c r="H41" s="13">
        <v>0</v>
      </c>
      <c r="I41" s="13">
        <v>3</v>
      </c>
      <c r="J41" s="14">
        <v>12</v>
      </c>
      <c r="L41" t="s">
        <v>70</v>
      </c>
      <c r="W41" s="18"/>
      <c r="X41" s="18"/>
      <c r="Y41" s="13"/>
      <c r="Z41" s="13"/>
      <c r="AA41" s="18"/>
    </row>
    <row r="42" spans="1:27">
      <c r="B42" s="3">
        <v>3</v>
      </c>
      <c r="C42" s="12">
        <v>0</v>
      </c>
      <c r="D42" s="13">
        <v>1</v>
      </c>
      <c r="E42" s="13">
        <v>9</v>
      </c>
      <c r="F42" s="14">
        <v>18</v>
      </c>
      <c r="G42" s="12">
        <v>0</v>
      </c>
      <c r="H42" s="13">
        <v>0</v>
      </c>
      <c r="I42" s="13">
        <v>2</v>
      </c>
      <c r="J42" s="14">
        <v>9</v>
      </c>
      <c r="W42" s="18"/>
      <c r="X42" s="18"/>
      <c r="Y42" s="13"/>
      <c r="Z42" s="13"/>
      <c r="AA42" s="18"/>
    </row>
    <row r="43" spans="1:27">
      <c r="B43" s="3">
        <v>4</v>
      </c>
      <c r="C43" s="12">
        <v>0</v>
      </c>
      <c r="D43" s="13">
        <v>6</v>
      </c>
      <c r="E43" s="13">
        <v>4</v>
      </c>
      <c r="F43" s="14">
        <v>11</v>
      </c>
      <c r="G43" s="12">
        <v>0</v>
      </c>
      <c r="H43" s="13">
        <v>0</v>
      </c>
      <c r="I43" s="13">
        <v>2</v>
      </c>
      <c r="J43" s="14">
        <v>5</v>
      </c>
      <c r="N43" s="36" t="s">
        <v>6</v>
      </c>
      <c r="O43" s="37"/>
      <c r="P43" s="37"/>
      <c r="Q43" s="38"/>
      <c r="R43" s="36" t="s">
        <v>22</v>
      </c>
      <c r="S43" s="37"/>
      <c r="T43" s="37"/>
      <c r="U43" s="38"/>
      <c r="W43" s="18"/>
      <c r="X43" s="18"/>
      <c r="Y43" s="13"/>
      <c r="Z43" s="13"/>
      <c r="AA43" s="18"/>
    </row>
    <row r="44" spans="1:27">
      <c r="B44" s="3">
        <v>5</v>
      </c>
      <c r="C44" s="12">
        <v>0</v>
      </c>
      <c r="D44" s="13">
        <v>6</v>
      </c>
      <c r="E44" s="13">
        <v>6</v>
      </c>
      <c r="F44" s="14">
        <v>16</v>
      </c>
      <c r="G44" s="12">
        <v>0</v>
      </c>
      <c r="H44" s="13">
        <v>0</v>
      </c>
      <c r="I44" s="13">
        <v>6</v>
      </c>
      <c r="J44" s="14">
        <v>8</v>
      </c>
      <c r="N44" s="6" t="s">
        <v>2</v>
      </c>
      <c r="O44" s="7" t="s">
        <v>3</v>
      </c>
      <c r="P44" s="7" t="s">
        <v>4</v>
      </c>
      <c r="Q44" s="8" t="s">
        <v>5</v>
      </c>
      <c r="R44" s="6" t="s">
        <v>2</v>
      </c>
      <c r="S44" s="7" t="s">
        <v>3</v>
      </c>
      <c r="T44" s="7" t="s">
        <v>4</v>
      </c>
      <c r="U44" s="8" t="s">
        <v>5</v>
      </c>
      <c r="W44" s="18"/>
      <c r="X44" s="18"/>
      <c r="Y44" s="13"/>
      <c r="Z44" s="13"/>
      <c r="AA44" s="18"/>
    </row>
    <row r="45" spans="1:27">
      <c r="B45" s="3">
        <v>6</v>
      </c>
      <c r="C45" s="12">
        <v>0</v>
      </c>
      <c r="D45" s="13">
        <v>13</v>
      </c>
      <c r="E45" s="13">
        <v>8</v>
      </c>
      <c r="F45" s="14">
        <v>19</v>
      </c>
      <c r="G45" s="12">
        <v>0</v>
      </c>
      <c r="H45" s="13">
        <v>1</v>
      </c>
      <c r="I45" s="13">
        <v>3</v>
      </c>
      <c r="J45" s="14">
        <v>11</v>
      </c>
      <c r="M45" s="5">
        <v>0</v>
      </c>
      <c r="N45" s="9">
        <f t="shared" ref="N45:U52" si="9">SUM(N3,N17,N31)</f>
        <v>137</v>
      </c>
      <c r="O45" s="10">
        <f t="shared" si="9"/>
        <v>42</v>
      </c>
      <c r="P45" s="10">
        <f t="shared" si="9"/>
        <v>71</v>
      </c>
      <c r="Q45" s="11">
        <f t="shared" si="9"/>
        <v>309</v>
      </c>
      <c r="R45" s="9">
        <f t="shared" si="9"/>
        <v>32</v>
      </c>
      <c r="S45" s="10">
        <f t="shared" si="9"/>
        <v>13</v>
      </c>
      <c r="T45" s="10">
        <f t="shared" si="9"/>
        <v>45</v>
      </c>
      <c r="U45" s="11">
        <f t="shared" si="9"/>
        <v>126</v>
      </c>
      <c r="W45" s="18"/>
      <c r="X45" s="18"/>
      <c r="Y45" s="13"/>
      <c r="Z45" s="13"/>
      <c r="AA45" s="18"/>
    </row>
    <row r="46" spans="1:27">
      <c r="B46" s="4">
        <v>7</v>
      </c>
      <c r="C46" s="15">
        <v>4</v>
      </c>
      <c r="D46" s="16">
        <v>24</v>
      </c>
      <c r="E46" s="16">
        <v>10</v>
      </c>
      <c r="F46" s="17">
        <v>8</v>
      </c>
      <c r="G46" s="15">
        <v>0</v>
      </c>
      <c r="H46" s="16">
        <v>4</v>
      </c>
      <c r="I46" s="16">
        <v>3</v>
      </c>
      <c r="J46" s="17">
        <v>5</v>
      </c>
      <c r="M46" s="3">
        <v>1</v>
      </c>
      <c r="N46" s="12">
        <f t="shared" si="9"/>
        <v>48</v>
      </c>
      <c r="O46" s="13">
        <f t="shared" si="9"/>
        <v>17</v>
      </c>
      <c r="P46" s="13">
        <f t="shared" si="9"/>
        <v>60</v>
      </c>
      <c r="Q46" s="14">
        <f t="shared" si="9"/>
        <v>193</v>
      </c>
      <c r="R46" s="12">
        <f t="shared" si="9"/>
        <v>12</v>
      </c>
      <c r="S46" s="13">
        <f t="shared" si="9"/>
        <v>5</v>
      </c>
      <c r="T46" s="13">
        <f t="shared" si="9"/>
        <v>33</v>
      </c>
      <c r="U46" s="14">
        <f t="shared" si="9"/>
        <v>110</v>
      </c>
      <c r="W46" s="18"/>
      <c r="X46" s="18"/>
      <c r="Y46" s="13"/>
      <c r="Z46" s="13"/>
      <c r="AA46" s="18"/>
    </row>
    <row r="47" spans="1:27">
      <c r="M47" s="3">
        <v>2</v>
      </c>
      <c r="N47" s="12">
        <f t="shared" si="9"/>
        <v>19</v>
      </c>
      <c r="O47" s="13">
        <f t="shared" si="9"/>
        <v>8</v>
      </c>
      <c r="P47" s="13">
        <f t="shared" si="9"/>
        <v>72</v>
      </c>
      <c r="Q47" s="14">
        <f t="shared" si="9"/>
        <v>152</v>
      </c>
      <c r="R47" s="12">
        <f t="shared" si="9"/>
        <v>5</v>
      </c>
      <c r="S47" s="13">
        <f t="shared" si="9"/>
        <v>2</v>
      </c>
      <c r="T47" s="13">
        <f t="shared" si="9"/>
        <v>51</v>
      </c>
      <c r="U47" s="14">
        <f t="shared" si="9"/>
        <v>101</v>
      </c>
      <c r="W47" s="18"/>
      <c r="X47" s="18"/>
      <c r="Y47" s="18"/>
      <c r="Z47" s="18"/>
      <c r="AA47" s="18"/>
    </row>
    <row r="48" spans="1:27">
      <c r="M48" s="3">
        <v>3</v>
      </c>
      <c r="N48" s="12">
        <f t="shared" si="9"/>
        <v>9</v>
      </c>
      <c r="O48" s="13">
        <f t="shared" si="9"/>
        <v>9</v>
      </c>
      <c r="P48" s="13">
        <f t="shared" si="9"/>
        <v>60</v>
      </c>
      <c r="Q48" s="14">
        <f t="shared" si="9"/>
        <v>153</v>
      </c>
      <c r="R48" s="12">
        <f t="shared" si="9"/>
        <v>1</v>
      </c>
      <c r="S48" s="13">
        <f t="shared" si="9"/>
        <v>1</v>
      </c>
      <c r="T48" s="13">
        <f t="shared" si="9"/>
        <v>35</v>
      </c>
      <c r="U48" s="14">
        <f t="shared" si="9"/>
        <v>89</v>
      </c>
      <c r="W48" s="18"/>
      <c r="X48" s="18"/>
      <c r="Y48" s="18"/>
      <c r="Z48" s="18"/>
      <c r="AA48" s="18"/>
    </row>
    <row r="49" spans="1:27">
      <c r="C49" s="79" t="s">
        <v>6</v>
      </c>
      <c r="D49" s="80"/>
      <c r="E49" s="80"/>
      <c r="F49" s="81"/>
      <c r="G49" s="79" t="s">
        <v>22</v>
      </c>
      <c r="H49" s="80"/>
      <c r="I49" s="80"/>
      <c r="J49" s="81"/>
      <c r="M49" s="3">
        <v>4</v>
      </c>
      <c r="N49" s="12">
        <f t="shared" si="9"/>
        <v>5</v>
      </c>
      <c r="O49" s="13">
        <f t="shared" si="9"/>
        <v>13</v>
      </c>
      <c r="P49" s="13">
        <f t="shared" si="9"/>
        <v>73</v>
      </c>
      <c r="Q49" s="14">
        <f t="shared" si="9"/>
        <v>119</v>
      </c>
      <c r="R49" s="12">
        <f t="shared" si="9"/>
        <v>1</v>
      </c>
      <c r="S49" s="13">
        <f t="shared" si="9"/>
        <v>1</v>
      </c>
      <c r="T49" s="13">
        <f t="shared" si="9"/>
        <v>45</v>
      </c>
      <c r="U49" s="14">
        <f t="shared" si="9"/>
        <v>73</v>
      </c>
      <c r="W49" s="18"/>
      <c r="X49" s="18"/>
      <c r="Y49" s="18"/>
      <c r="Z49" s="18"/>
      <c r="AA49" s="18"/>
    </row>
    <row r="50" spans="1:27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M50" s="3">
        <v>5</v>
      </c>
      <c r="N50" s="12">
        <f t="shared" si="9"/>
        <v>6</v>
      </c>
      <c r="O50" s="13">
        <f t="shared" si="9"/>
        <v>33</v>
      </c>
      <c r="P50" s="13">
        <f t="shared" si="9"/>
        <v>64</v>
      </c>
      <c r="Q50" s="14">
        <f t="shared" si="9"/>
        <v>121</v>
      </c>
      <c r="R50" s="12">
        <f t="shared" si="9"/>
        <v>1</v>
      </c>
      <c r="S50" s="13">
        <f t="shared" si="9"/>
        <v>3</v>
      </c>
      <c r="T50" s="13">
        <f t="shared" si="9"/>
        <v>38</v>
      </c>
      <c r="U50" s="14">
        <f t="shared" si="9"/>
        <v>83</v>
      </c>
      <c r="W50" s="18"/>
      <c r="X50" s="18"/>
      <c r="Y50" s="18"/>
      <c r="Z50" s="18"/>
      <c r="AA50" s="18"/>
    </row>
    <row r="51" spans="1:27">
      <c r="B51" s="5">
        <v>0</v>
      </c>
      <c r="C51" s="9">
        <v>4</v>
      </c>
      <c r="D51" s="10">
        <v>2</v>
      </c>
      <c r="E51" s="10">
        <v>4</v>
      </c>
      <c r="F51" s="11">
        <v>10</v>
      </c>
      <c r="G51" s="9">
        <v>2</v>
      </c>
      <c r="H51" s="10">
        <v>1</v>
      </c>
      <c r="I51" s="10">
        <v>3</v>
      </c>
      <c r="J51" s="11">
        <v>4</v>
      </c>
      <c r="M51" s="3">
        <v>6</v>
      </c>
      <c r="N51" s="12">
        <f t="shared" si="9"/>
        <v>10</v>
      </c>
      <c r="O51" s="13">
        <f t="shared" si="9"/>
        <v>106</v>
      </c>
      <c r="P51" s="13">
        <f t="shared" si="9"/>
        <v>77</v>
      </c>
      <c r="Q51" s="14">
        <f t="shared" si="9"/>
        <v>118</v>
      </c>
      <c r="R51" s="12">
        <f t="shared" si="9"/>
        <v>2</v>
      </c>
      <c r="S51" s="13">
        <f t="shared" si="9"/>
        <v>31</v>
      </c>
      <c r="T51" s="13">
        <f t="shared" si="9"/>
        <v>40</v>
      </c>
      <c r="U51" s="14">
        <f t="shared" si="9"/>
        <v>74</v>
      </c>
      <c r="W51" s="18"/>
      <c r="X51" s="18"/>
      <c r="Y51" s="18"/>
      <c r="Z51" s="18"/>
      <c r="AA51" s="18"/>
    </row>
    <row r="52" spans="1:27">
      <c r="B52" s="3">
        <v>1</v>
      </c>
      <c r="C52" s="12">
        <v>2</v>
      </c>
      <c r="D52" s="13">
        <v>1</v>
      </c>
      <c r="E52" s="13">
        <v>2</v>
      </c>
      <c r="F52" s="14">
        <v>2</v>
      </c>
      <c r="G52" s="12">
        <v>1</v>
      </c>
      <c r="H52" s="13">
        <v>1</v>
      </c>
      <c r="I52" s="13">
        <v>1</v>
      </c>
      <c r="J52" s="14">
        <v>1</v>
      </c>
      <c r="M52" s="4">
        <v>7</v>
      </c>
      <c r="N52" s="12">
        <f t="shared" si="9"/>
        <v>14</v>
      </c>
      <c r="O52" s="13">
        <f t="shared" si="9"/>
        <v>313</v>
      </c>
      <c r="P52" s="13">
        <f t="shared" si="9"/>
        <v>132</v>
      </c>
      <c r="Q52" s="14">
        <f t="shared" si="9"/>
        <v>97</v>
      </c>
      <c r="R52" s="12">
        <f t="shared" si="9"/>
        <v>3</v>
      </c>
      <c r="S52" s="13">
        <f t="shared" si="9"/>
        <v>112</v>
      </c>
      <c r="T52" s="13">
        <f t="shared" si="9"/>
        <v>57</v>
      </c>
      <c r="U52" s="14">
        <f t="shared" si="9"/>
        <v>69</v>
      </c>
      <c r="W52" s="18"/>
      <c r="X52" s="18"/>
      <c r="Y52" s="18"/>
      <c r="Z52" s="18"/>
      <c r="AA52" s="18"/>
    </row>
    <row r="53" spans="1:27">
      <c r="B53" s="3">
        <v>2</v>
      </c>
      <c r="C53" s="12">
        <v>0</v>
      </c>
      <c r="D53" s="13">
        <v>0</v>
      </c>
      <c r="E53" s="13">
        <v>0</v>
      </c>
      <c r="F53" s="14">
        <v>3</v>
      </c>
      <c r="G53" s="12">
        <v>0</v>
      </c>
      <c r="H53" s="13">
        <v>0</v>
      </c>
      <c r="I53" s="13">
        <v>0</v>
      </c>
      <c r="J53" s="14">
        <v>3</v>
      </c>
      <c r="M53" s="46" t="s">
        <v>74</v>
      </c>
      <c r="N53" s="43">
        <f>SUM(N45:N52)</f>
        <v>248</v>
      </c>
      <c r="O53" s="44">
        <f t="shared" ref="O53:U53" si="10">SUM(O45:O52)</f>
        <v>541</v>
      </c>
      <c r="P53" s="44">
        <f t="shared" si="10"/>
        <v>609</v>
      </c>
      <c r="Q53" s="44">
        <f t="shared" si="10"/>
        <v>1262</v>
      </c>
      <c r="R53" s="43">
        <f t="shared" si="10"/>
        <v>57</v>
      </c>
      <c r="S53" s="44">
        <f t="shared" si="10"/>
        <v>168</v>
      </c>
      <c r="T53" s="44">
        <f t="shared" si="10"/>
        <v>344</v>
      </c>
      <c r="U53" s="45">
        <f t="shared" si="10"/>
        <v>725</v>
      </c>
      <c r="W53" s="18"/>
      <c r="X53" s="18"/>
      <c r="Y53" s="18"/>
      <c r="Z53" s="18"/>
      <c r="AA53" s="18"/>
    </row>
    <row r="54" spans="1:27">
      <c r="B54" s="3">
        <v>3</v>
      </c>
      <c r="C54" s="12">
        <v>1</v>
      </c>
      <c r="D54" s="13">
        <v>0</v>
      </c>
      <c r="E54" s="13">
        <v>1</v>
      </c>
      <c r="F54" s="14">
        <v>9</v>
      </c>
      <c r="G54" s="12">
        <v>0</v>
      </c>
      <c r="H54" s="13">
        <v>0</v>
      </c>
      <c r="I54" s="13">
        <v>1</v>
      </c>
      <c r="J54" s="14">
        <v>8</v>
      </c>
      <c r="N54" s="41">
        <f>N53+O53</f>
        <v>789</v>
      </c>
      <c r="P54" s="42">
        <f>P53+Q53</f>
        <v>1871</v>
      </c>
      <c r="R54" s="41">
        <f>R53+S53</f>
        <v>225</v>
      </c>
      <c r="T54" s="42">
        <f>T53+U53</f>
        <v>1069</v>
      </c>
      <c r="W54" s="18"/>
      <c r="X54" s="18"/>
      <c r="Y54" s="18"/>
      <c r="Z54" s="18"/>
      <c r="AA54" s="18"/>
    </row>
    <row r="55" spans="1:27">
      <c r="B55" s="3">
        <v>4</v>
      </c>
      <c r="C55" s="12">
        <v>0</v>
      </c>
      <c r="D55" s="13">
        <v>0</v>
      </c>
      <c r="E55" s="13">
        <v>1</v>
      </c>
      <c r="F55" s="14">
        <v>3</v>
      </c>
      <c r="G55" s="12">
        <v>0</v>
      </c>
      <c r="H55" s="13">
        <v>0</v>
      </c>
      <c r="I55" s="13">
        <v>0</v>
      </c>
      <c r="J55" s="14">
        <v>2</v>
      </c>
      <c r="W55" s="18"/>
      <c r="X55" s="18"/>
      <c r="Y55" s="18"/>
      <c r="Z55" s="18"/>
      <c r="AA55" s="18"/>
    </row>
    <row r="56" spans="1:27">
      <c r="B56" s="3">
        <v>5</v>
      </c>
      <c r="C56" s="12">
        <v>1</v>
      </c>
      <c r="D56" s="13">
        <v>0</v>
      </c>
      <c r="E56" s="13">
        <v>1</v>
      </c>
      <c r="F56" s="14">
        <v>1</v>
      </c>
      <c r="G56" s="12">
        <v>0</v>
      </c>
      <c r="H56" s="13">
        <v>0</v>
      </c>
      <c r="I56" s="13">
        <v>1</v>
      </c>
      <c r="J56" s="14">
        <v>1</v>
      </c>
      <c r="W56" s="18"/>
      <c r="X56" s="18"/>
      <c r="Y56" s="18"/>
      <c r="Z56" s="18"/>
      <c r="AA56" s="18"/>
    </row>
    <row r="57" spans="1:27">
      <c r="B57" s="3">
        <v>6</v>
      </c>
      <c r="C57" s="12">
        <v>1</v>
      </c>
      <c r="D57" s="13">
        <v>6</v>
      </c>
      <c r="E57" s="13">
        <v>2</v>
      </c>
      <c r="F57" s="14">
        <v>3</v>
      </c>
      <c r="G57" s="12">
        <v>0</v>
      </c>
      <c r="H57" s="13">
        <v>4</v>
      </c>
      <c r="I57" s="13">
        <v>2</v>
      </c>
      <c r="J57" s="14">
        <v>1</v>
      </c>
      <c r="W57" s="18"/>
      <c r="X57" s="18"/>
      <c r="Y57" s="18"/>
      <c r="Z57" s="18"/>
      <c r="AA57" s="18"/>
    </row>
    <row r="58" spans="1:27">
      <c r="B58" s="4">
        <v>7</v>
      </c>
      <c r="C58" s="15">
        <v>0</v>
      </c>
      <c r="D58" s="16">
        <v>11</v>
      </c>
      <c r="E58" s="16">
        <v>1</v>
      </c>
      <c r="F58" s="17">
        <v>2</v>
      </c>
      <c r="G58" s="15">
        <v>0</v>
      </c>
      <c r="H58" s="16">
        <v>6</v>
      </c>
      <c r="I58" s="16">
        <v>0</v>
      </c>
      <c r="J58" s="17">
        <v>2</v>
      </c>
      <c r="W58" s="18"/>
      <c r="X58" s="18"/>
      <c r="Y58" s="18"/>
      <c r="Z58" s="18"/>
      <c r="AA58" s="18"/>
    </row>
    <row r="59" spans="1:27">
      <c r="W59" s="18"/>
      <c r="X59" s="18"/>
      <c r="Y59" s="18"/>
      <c r="Z59" s="18"/>
      <c r="AA59" s="18"/>
    </row>
    <row r="60" spans="1:27">
      <c r="W60" s="18"/>
      <c r="X60" s="18"/>
      <c r="Y60" s="18"/>
      <c r="Z60" s="18"/>
      <c r="AA60" s="18"/>
    </row>
    <row r="61" spans="1:27">
      <c r="C61" s="79" t="s">
        <v>6</v>
      </c>
      <c r="D61" s="80"/>
      <c r="E61" s="80"/>
      <c r="F61" s="81"/>
      <c r="G61" s="79" t="s">
        <v>22</v>
      </c>
      <c r="H61" s="80"/>
      <c r="I61" s="80"/>
      <c r="J61" s="81"/>
      <c r="W61" s="18"/>
      <c r="X61" s="18"/>
      <c r="Y61" s="18"/>
      <c r="Z61" s="18"/>
      <c r="AA61" s="18"/>
    </row>
    <row r="62" spans="1:27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W62" s="18"/>
      <c r="X62" s="18"/>
      <c r="Y62" s="18"/>
      <c r="Z62" s="18"/>
      <c r="AA62" s="18"/>
    </row>
    <row r="63" spans="1:27">
      <c r="B63" s="5">
        <v>0</v>
      </c>
      <c r="C63" s="9">
        <v>9</v>
      </c>
      <c r="D63" s="10">
        <v>0</v>
      </c>
      <c r="E63" s="10">
        <v>2</v>
      </c>
      <c r="F63" s="11">
        <v>8</v>
      </c>
      <c r="G63" s="9">
        <v>6</v>
      </c>
      <c r="H63" s="10">
        <v>0</v>
      </c>
      <c r="I63" s="10">
        <v>1</v>
      </c>
      <c r="J63" s="11">
        <v>8</v>
      </c>
      <c r="W63" s="18"/>
      <c r="X63" s="18"/>
      <c r="Y63" s="18"/>
      <c r="Z63" s="18"/>
      <c r="AA63" s="18"/>
    </row>
    <row r="64" spans="1:27">
      <c r="B64" s="3">
        <v>1</v>
      </c>
      <c r="C64" s="12">
        <v>3</v>
      </c>
      <c r="D64" s="13">
        <v>0</v>
      </c>
      <c r="E64" s="13">
        <v>3</v>
      </c>
      <c r="F64" s="14">
        <v>6</v>
      </c>
      <c r="G64" s="12">
        <v>2</v>
      </c>
      <c r="H64" s="13">
        <v>0</v>
      </c>
      <c r="I64" s="13">
        <v>1</v>
      </c>
      <c r="J64" s="14">
        <v>5</v>
      </c>
      <c r="W64" s="18"/>
      <c r="X64" s="18"/>
      <c r="Y64" s="18"/>
      <c r="Z64" s="18"/>
      <c r="AA64" s="18"/>
    </row>
    <row r="65" spans="1:27">
      <c r="B65" s="3">
        <v>2</v>
      </c>
      <c r="C65" s="12">
        <v>0</v>
      </c>
      <c r="D65" s="13">
        <v>0</v>
      </c>
      <c r="E65" s="13">
        <v>2</v>
      </c>
      <c r="F65" s="14">
        <v>2</v>
      </c>
      <c r="G65" s="12">
        <v>0</v>
      </c>
      <c r="H65" s="13">
        <v>0</v>
      </c>
      <c r="I65" s="13">
        <v>2</v>
      </c>
      <c r="J65" s="14">
        <v>2</v>
      </c>
      <c r="W65" s="18"/>
      <c r="X65" s="18"/>
      <c r="Y65" s="18"/>
      <c r="Z65" s="18"/>
      <c r="AA65" s="18"/>
    </row>
    <row r="66" spans="1:27">
      <c r="B66" s="3">
        <v>3</v>
      </c>
      <c r="C66" s="12">
        <v>0</v>
      </c>
      <c r="D66" s="13">
        <v>0</v>
      </c>
      <c r="E66" s="13">
        <v>3</v>
      </c>
      <c r="F66" s="14">
        <v>4</v>
      </c>
      <c r="G66" s="12">
        <v>0</v>
      </c>
      <c r="H66" s="13">
        <v>0</v>
      </c>
      <c r="I66" s="13">
        <v>3</v>
      </c>
      <c r="J66" s="14">
        <v>2</v>
      </c>
      <c r="W66" s="18"/>
      <c r="X66" s="18"/>
      <c r="Y66" s="18"/>
      <c r="Z66" s="18"/>
      <c r="AA66" s="18"/>
    </row>
    <row r="67" spans="1:27">
      <c r="B67" s="3">
        <v>4</v>
      </c>
      <c r="C67" s="12">
        <v>1</v>
      </c>
      <c r="D67" s="13">
        <v>0</v>
      </c>
      <c r="E67" s="13">
        <v>5</v>
      </c>
      <c r="F67" s="14">
        <v>2</v>
      </c>
      <c r="G67" s="12">
        <v>0</v>
      </c>
      <c r="H67" s="13">
        <v>0</v>
      </c>
      <c r="I67" s="13">
        <v>3</v>
      </c>
      <c r="J67" s="14">
        <v>1</v>
      </c>
      <c r="W67" s="18"/>
      <c r="X67" s="18"/>
      <c r="Y67" s="18"/>
      <c r="Z67" s="18"/>
      <c r="AA67" s="18"/>
    </row>
    <row r="68" spans="1:27">
      <c r="B68" s="3">
        <v>5</v>
      </c>
      <c r="C68" s="12">
        <v>1</v>
      </c>
      <c r="D68" s="13">
        <v>0</v>
      </c>
      <c r="E68" s="13">
        <v>3</v>
      </c>
      <c r="F68" s="14">
        <v>2</v>
      </c>
      <c r="G68" s="12">
        <v>1</v>
      </c>
      <c r="H68" s="13">
        <v>0</v>
      </c>
      <c r="I68" s="13">
        <v>3</v>
      </c>
      <c r="J68" s="14">
        <v>2</v>
      </c>
      <c r="W68" s="18"/>
      <c r="X68" s="18"/>
      <c r="Y68" s="18"/>
      <c r="Z68" s="18"/>
      <c r="AA68" s="18"/>
    </row>
    <row r="69" spans="1:27">
      <c r="B69" s="3">
        <v>6</v>
      </c>
      <c r="C69" s="12">
        <v>0</v>
      </c>
      <c r="D69" s="13">
        <v>5</v>
      </c>
      <c r="E69" s="13">
        <v>3</v>
      </c>
      <c r="F69" s="14">
        <v>5</v>
      </c>
      <c r="G69" s="12">
        <v>0</v>
      </c>
      <c r="H69" s="13">
        <v>0</v>
      </c>
      <c r="I69" s="13">
        <v>0</v>
      </c>
      <c r="J69" s="14">
        <v>3</v>
      </c>
      <c r="W69" s="18"/>
      <c r="X69" s="18"/>
      <c r="Y69" s="18"/>
      <c r="Z69" s="18"/>
      <c r="AA69" s="18"/>
    </row>
    <row r="70" spans="1:27">
      <c r="B70" s="4">
        <v>7</v>
      </c>
      <c r="C70" s="15">
        <v>0</v>
      </c>
      <c r="D70" s="16">
        <v>15</v>
      </c>
      <c r="E70" s="16">
        <v>7</v>
      </c>
      <c r="F70" s="17">
        <v>4</v>
      </c>
      <c r="G70" s="15">
        <v>0</v>
      </c>
      <c r="H70" s="16">
        <v>4</v>
      </c>
      <c r="I70" s="16">
        <v>3</v>
      </c>
      <c r="J70" s="17">
        <v>4</v>
      </c>
      <c r="W70" s="18"/>
      <c r="X70" s="18"/>
      <c r="Y70" s="18"/>
      <c r="Z70" s="18"/>
      <c r="AA70" s="18"/>
    </row>
    <row r="71" spans="1:27">
      <c r="W71" s="18"/>
      <c r="X71" s="18"/>
      <c r="Y71" s="18"/>
      <c r="Z71" s="18"/>
      <c r="AA71" s="18"/>
    </row>
    <row r="72" spans="1:27">
      <c r="W72" s="18"/>
      <c r="X72" s="18"/>
      <c r="Y72" s="18"/>
      <c r="Z72" s="18"/>
      <c r="AA72" s="18"/>
    </row>
    <row r="73" spans="1:27">
      <c r="C73" s="79" t="s">
        <v>6</v>
      </c>
      <c r="D73" s="80"/>
      <c r="E73" s="80"/>
      <c r="F73" s="81"/>
      <c r="G73" s="79" t="s">
        <v>22</v>
      </c>
      <c r="H73" s="80"/>
      <c r="I73" s="80"/>
      <c r="J73" s="81"/>
      <c r="W73" s="18"/>
      <c r="X73" s="18"/>
      <c r="Y73" s="18"/>
      <c r="Z73" s="18"/>
      <c r="AA73" s="18"/>
    </row>
    <row r="74" spans="1:27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W74" s="18"/>
      <c r="X74" s="18"/>
      <c r="Y74" s="18"/>
      <c r="Z74" s="18"/>
      <c r="AA74" s="18"/>
    </row>
    <row r="75" spans="1:27">
      <c r="B75" s="5">
        <v>0</v>
      </c>
      <c r="C75" s="9">
        <v>6</v>
      </c>
      <c r="D75" s="10">
        <v>5</v>
      </c>
      <c r="E75" s="10">
        <v>5</v>
      </c>
      <c r="F75" s="11">
        <v>35</v>
      </c>
      <c r="G75" s="9">
        <v>1</v>
      </c>
      <c r="H75" s="10">
        <v>1</v>
      </c>
      <c r="I75" s="10">
        <v>2</v>
      </c>
      <c r="J75" s="11">
        <v>22</v>
      </c>
      <c r="W75" s="18"/>
      <c r="X75" s="18"/>
      <c r="Y75" s="18"/>
      <c r="Z75" s="18"/>
      <c r="AA75" s="18"/>
    </row>
    <row r="76" spans="1:27">
      <c r="B76" s="3">
        <v>1</v>
      </c>
      <c r="C76" s="12">
        <v>2</v>
      </c>
      <c r="D76" s="13">
        <v>1</v>
      </c>
      <c r="E76" s="13">
        <v>4</v>
      </c>
      <c r="F76" s="14">
        <v>22</v>
      </c>
      <c r="G76" s="12">
        <v>0</v>
      </c>
      <c r="H76" s="13">
        <v>0</v>
      </c>
      <c r="I76" s="13">
        <v>2</v>
      </c>
      <c r="J76" s="14">
        <v>15</v>
      </c>
      <c r="W76" s="18"/>
      <c r="X76" s="18"/>
      <c r="Y76" s="18"/>
      <c r="Z76" s="18"/>
      <c r="AA76" s="18"/>
    </row>
    <row r="77" spans="1:27">
      <c r="B77" s="3">
        <v>2</v>
      </c>
      <c r="C77" s="12">
        <v>0</v>
      </c>
      <c r="D77" s="13">
        <v>0</v>
      </c>
      <c r="E77" s="13">
        <v>8</v>
      </c>
      <c r="F77" s="14">
        <v>26</v>
      </c>
      <c r="G77" s="12">
        <v>0</v>
      </c>
      <c r="H77" s="13">
        <v>0</v>
      </c>
      <c r="I77" s="13">
        <v>6</v>
      </c>
      <c r="J77" s="14">
        <v>18</v>
      </c>
      <c r="W77" s="18"/>
      <c r="X77" s="18"/>
      <c r="Y77" s="18"/>
      <c r="Z77" s="18"/>
      <c r="AA77" s="18"/>
    </row>
    <row r="78" spans="1:27">
      <c r="B78" s="3">
        <v>3</v>
      </c>
      <c r="C78" s="12">
        <v>2</v>
      </c>
      <c r="D78" s="13">
        <v>0</v>
      </c>
      <c r="E78" s="13">
        <v>5</v>
      </c>
      <c r="F78" s="14">
        <v>22</v>
      </c>
      <c r="G78" s="12">
        <v>1</v>
      </c>
      <c r="H78" s="13">
        <v>0</v>
      </c>
      <c r="I78" s="13">
        <v>2</v>
      </c>
      <c r="J78" s="14">
        <v>12</v>
      </c>
      <c r="W78" s="18"/>
      <c r="X78" s="18"/>
      <c r="Y78" s="18"/>
      <c r="Z78" s="18"/>
      <c r="AA78" s="18"/>
    </row>
    <row r="79" spans="1:27">
      <c r="B79" s="3">
        <v>4</v>
      </c>
      <c r="C79" s="12">
        <v>0</v>
      </c>
      <c r="D79" s="13">
        <v>0</v>
      </c>
      <c r="E79" s="13">
        <v>6</v>
      </c>
      <c r="F79" s="14">
        <v>19</v>
      </c>
      <c r="G79" s="12">
        <v>0</v>
      </c>
      <c r="H79" s="13">
        <v>0</v>
      </c>
      <c r="I79" s="13">
        <v>1</v>
      </c>
      <c r="J79" s="14">
        <v>12</v>
      </c>
      <c r="W79" s="18"/>
      <c r="X79" s="18"/>
      <c r="Y79" s="18"/>
      <c r="Z79" s="18"/>
      <c r="AA79" s="18"/>
    </row>
    <row r="80" spans="1:27">
      <c r="B80" s="3">
        <v>5</v>
      </c>
      <c r="C80" s="12">
        <v>0</v>
      </c>
      <c r="D80" s="13">
        <v>1</v>
      </c>
      <c r="E80" s="13">
        <v>5</v>
      </c>
      <c r="F80" s="14">
        <v>13</v>
      </c>
      <c r="G80" s="12">
        <v>0</v>
      </c>
      <c r="H80" s="13">
        <v>1</v>
      </c>
      <c r="I80" s="13">
        <v>2</v>
      </c>
      <c r="J80" s="14">
        <v>9</v>
      </c>
      <c r="W80" s="18"/>
      <c r="X80" s="18"/>
      <c r="Y80" s="18"/>
      <c r="Z80" s="18"/>
      <c r="AA80" s="18"/>
    </row>
    <row r="81" spans="1:27">
      <c r="B81" s="3">
        <v>6</v>
      </c>
      <c r="C81" s="12">
        <v>1</v>
      </c>
      <c r="D81" s="13">
        <v>6</v>
      </c>
      <c r="E81" s="13">
        <v>7</v>
      </c>
      <c r="F81" s="14">
        <v>10</v>
      </c>
      <c r="G81" s="12">
        <v>0</v>
      </c>
      <c r="H81" s="13">
        <v>4</v>
      </c>
      <c r="I81" s="13">
        <v>4</v>
      </c>
      <c r="J81" s="14">
        <v>7</v>
      </c>
      <c r="W81" s="18"/>
      <c r="X81" s="18"/>
      <c r="Y81" s="18"/>
      <c r="Z81" s="18"/>
      <c r="AA81" s="18"/>
    </row>
    <row r="82" spans="1:27">
      <c r="B82" s="4">
        <v>7</v>
      </c>
      <c r="C82" s="15">
        <v>0</v>
      </c>
      <c r="D82" s="16">
        <v>30</v>
      </c>
      <c r="E82" s="16">
        <v>5</v>
      </c>
      <c r="F82" s="17">
        <v>14</v>
      </c>
      <c r="G82" s="15">
        <v>0</v>
      </c>
      <c r="H82" s="16">
        <v>16</v>
      </c>
      <c r="I82" s="16">
        <v>0</v>
      </c>
      <c r="J82" s="17">
        <v>6</v>
      </c>
      <c r="W82" s="18"/>
      <c r="X82" s="18"/>
      <c r="Y82" s="18"/>
      <c r="Z82" s="18"/>
      <c r="AA82" s="18"/>
    </row>
    <row r="83" spans="1:27">
      <c r="W83" s="18"/>
      <c r="X83" s="18"/>
      <c r="Y83" s="18"/>
      <c r="Z83" s="18"/>
      <c r="AA83" s="18"/>
    </row>
    <row r="84" spans="1:27">
      <c r="W84" s="18"/>
      <c r="X84" s="18"/>
      <c r="Y84" s="18"/>
      <c r="Z84" s="18"/>
      <c r="AA84" s="18"/>
    </row>
    <row r="85" spans="1:27">
      <c r="C85" s="79" t="s">
        <v>6</v>
      </c>
      <c r="D85" s="80"/>
      <c r="E85" s="80"/>
      <c r="F85" s="81"/>
      <c r="G85" s="79" t="s">
        <v>22</v>
      </c>
      <c r="H85" s="80"/>
      <c r="I85" s="80"/>
      <c r="J85" s="81"/>
      <c r="W85" s="18"/>
      <c r="X85" s="18"/>
      <c r="Y85" s="18"/>
      <c r="Z85" s="18"/>
      <c r="AA85" s="18"/>
    </row>
    <row r="86" spans="1:27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  <c r="W86" s="18"/>
      <c r="X86" s="18"/>
      <c r="Y86" s="18"/>
      <c r="Z86" s="18"/>
      <c r="AA86" s="18"/>
    </row>
    <row r="87" spans="1:27">
      <c r="B87" s="5">
        <v>0</v>
      </c>
      <c r="C87" s="9">
        <v>4</v>
      </c>
      <c r="D87" s="10">
        <v>3</v>
      </c>
      <c r="E87" s="10">
        <v>2</v>
      </c>
      <c r="F87" s="11">
        <v>8</v>
      </c>
      <c r="G87" s="9">
        <v>0</v>
      </c>
      <c r="H87" s="10">
        <v>1</v>
      </c>
      <c r="I87" s="10">
        <v>2</v>
      </c>
      <c r="J87" s="11">
        <v>4</v>
      </c>
    </row>
    <row r="88" spans="1:27">
      <c r="B88" s="3">
        <v>1</v>
      </c>
      <c r="C88" s="12">
        <v>0</v>
      </c>
      <c r="D88" s="13">
        <v>0</v>
      </c>
      <c r="E88" s="13">
        <v>5</v>
      </c>
      <c r="F88" s="14">
        <v>11</v>
      </c>
      <c r="G88" s="12">
        <v>0</v>
      </c>
      <c r="H88" s="13">
        <v>0</v>
      </c>
      <c r="I88" s="13">
        <v>3</v>
      </c>
      <c r="J88" s="14">
        <v>6</v>
      </c>
    </row>
    <row r="89" spans="1:27">
      <c r="B89" s="3">
        <v>2</v>
      </c>
      <c r="C89" s="12">
        <v>0</v>
      </c>
      <c r="D89" s="13">
        <v>0</v>
      </c>
      <c r="E89" s="13">
        <v>1</v>
      </c>
      <c r="F89" s="14">
        <v>1</v>
      </c>
      <c r="G89" s="12">
        <v>0</v>
      </c>
      <c r="H89" s="13">
        <v>0</v>
      </c>
      <c r="I89" s="13">
        <v>0</v>
      </c>
      <c r="J89" s="14">
        <v>1</v>
      </c>
    </row>
    <row r="90" spans="1:27">
      <c r="B90" s="3">
        <v>3</v>
      </c>
      <c r="C90" s="12">
        <v>0</v>
      </c>
      <c r="D90" s="13">
        <v>0</v>
      </c>
      <c r="E90" s="13">
        <v>2</v>
      </c>
      <c r="F90" s="14">
        <v>5</v>
      </c>
      <c r="G90" s="12">
        <v>0</v>
      </c>
      <c r="H90" s="13">
        <v>0</v>
      </c>
      <c r="I90" s="13">
        <v>1</v>
      </c>
      <c r="J90" s="14">
        <v>3</v>
      </c>
    </row>
    <row r="91" spans="1:27">
      <c r="B91" s="3">
        <v>4</v>
      </c>
      <c r="C91" s="12">
        <v>0</v>
      </c>
      <c r="D91" s="13">
        <v>1</v>
      </c>
      <c r="E91" s="13">
        <v>2</v>
      </c>
      <c r="F91" s="14">
        <v>6</v>
      </c>
      <c r="G91" s="12">
        <v>0</v>
      </c>
      <c r="H91" s="13">
        <v>0</v>
      </c>
      <c r="I91" s="13">
        <v>1</v>
      </c>
      <c r="J91" s="14">
        <v>3</v>
      </c>
    </row>
    <row r="92" spans="1:27">
      <c r="B92" s="3">
        <v>5</v>
      </c>
      <c r="C92" s="12">
        <v>0</v>
      </c>
      <c r="D92" s="13">
        <v>2</v>
      </c>
      <c r="E92" s="13">
        <v>2</v>
      </c>
      <c r="F92" s="14">
        <v>6</v>
      </c>
      <c r="G92" s="12">
        <v>0</v>
      </c>
      <c r="H92" s="13">
        <v>1</v>
      </c>
      <c r="I92" s="13">
        <v>1</v>
      </c>
      <c r="J92" s="14">
        <v>4</v>
      </c>
    </row>
    <row r="93" spans="1:27">
      <c r="B93" s="3">
        <v>6</v>
      </c>
      <c r="C93" s="12">
        <v>0</v>
      </c>
      <c r="D93" s="13">
        <v>7</v>
      </c>
      <c r="E93" s="13">
        <v>1</v>
      </c>
      <c r="F93" s="14">
        <v>3</v>
      </c>
      <c r="G93" s="12">
        <v>0</v>
      </c>
      <c r="H93" s="13">
        <v>6</v>
      </c>
      <c r="I93" s="13">
        <v>1</v>
      </c>
      <c r="J93" s="14">
        <v>3</v>
      </c>
    </row>
    <row r="94" spans="1:27">
      <c r="B94" s="4">
        <v>7</v>
      </c>
      <c r="C94" s="15">
        <v>0</v>
      </c>
      <c r="D94" s="16">
        <v>16</v>
      </c>
      <c r="E94" s="16">
        <v>3</v>
      </c>
      <c r="F94" s="17">
        <v>5</v>
      </c>
      <c r="G94" s="15">
        <v>0</v>
      </c>
      <c r="H94" s="16">
        <v>11</v>
      </c>
      <c r="I94" s="16">
        <v>1</v>
      </c>
      <c r="J94" s="17">
        <v>2</v>
      </c>
    </row>
    <row r="97" spans="1:10">
      <c r="C97" s="79" t="s">
        <v>6</v>
      </c>
      <c r="D97" s="80"/>
      <c r="E97" s="80"/>
      <c r="F97" s="81"/>
      <c r="G97" s="79" t="s">
        <v>22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B99" s="5">
        <v>0</v>
      </c>
      <c r="C99" s="9">
        <v>7</v>
      </c>
      <c r="D99" s="10">
        <v>1</v>
      </c>
      <c r="E99" s="10">
        <v>2</v>
      </c>
      <c r="F99" s="11">
        <v>3</v>
      </c>
      <c r="G99" s="9">
        <v>1</v>
      </c>
      <c r="H99" s="10">
        <v>0</v>
      </c>
      <c r="I99" s="10">
        <v>1</v>
      </c>
      <c r="J99" s="11">
        <v>2</v>
      </c>
    </row>
    <row r="100" spans="1:10">
      <c r="B100" s="3">
        <v>1</v>
      </c>
      <c r="C100" s="12">
        <v>3</v>
      </c>
      <c r="D100" s="13">
        <v>0</v>
      </c>
      <c r="E100" s="13">
        <v>0</v>
      </c>
      <c r="F100" s="14">
        <v>6</v>
      </c>
      <c r="G100" s="12">
        <v>1</v>
      </c>
      <c r="H100" s="13">
        <v>0</v>
      </c>
      <c r="I100" s="13">
        <v>0</v>
      </c>
      <c r="J100" s="14">
        <v>6</v>
      </c>
    </row>
    <row r="101" spans="1:10">
      <c r="B101" s="3">
        <v>2</v>
      </c>
      <c r="C101" s="12">
        <v>1</v>
      </c>
      <c r="D101" s="13">
        <v>0</v>
      </c>
      <c r="E101" s="13">
        <v>2</v>
      </c>
      <c r="F101" s="14">
        <v>3</v>
      </c>
      <c r="G101" s="12">
        <v>0</v>
      </c>
      <c r="H101" s="13">
        <v>0</v>
      </c>
      <c r="I101" s="13">
        <v>2</v>
      </c>
      <c r="J101" s="14">
        <v>3</v>
      </c>
    </row>
    <row r="102" spans="1:10">
      <c r="B102" s="3">
        <v>3</v>
      </c>
      <c r="C102" s="12">
        <v>0</v>
      </c>
      <c r="D102" s="13">
        <v>0</v>
      </c>
      <c r="E102" s="13">
        <v>1</v>
      </c>
      <c r="F102" s="14">
        <v>2</v>
      </c>
      <c r="G102" s="12">
        <v>0</v>
      </c>
      <c r="H102" s="13">
        <v>0</v>
      </c>
      <c r="I102" s="13">
        <v>1</v>
      </c>
      <c r="J102" s="14">
        <v>2</v>
      </c>
    </row>
    <row r="103" spans="1:10">
      <c r="B103" s="3">
        <v>4</v>
      </c>
      <c r="C103" s="12">
        <v>0</v>
      </c>
      <c r="D103" s="13">
        <v>1</v>
      </c>
      <c r="E103" s="13">
        <v>0</v>
      </c>
      <c r="F103" s="14">
        <v>1</v>
      </c>
      <c r="G103" s="12">
        <v>0</v>
      </c>
      <c r="H103" s="13">
        <v>1</v>
      </c>
      <c r="I103" s="13">
        <v>0</v>
      </c>
      <c r="J103" s="14">
        <v>1</v>
      </c>
    </row>
    <row r="104" spans="1:10">
      <c r="B104" s="3">
        <v>5</v>
      </c>
      <c r="C104" s="12">
        <v>0</v>
      </c>
      <c r="D104" s="13">
        <v>1</v>
      </c>
      <c r="E104" s="13">
        <v>0</v>
      </c>
      <c r="F104" s="14">
        <v>2</v>
      </c>
      <c r="G104" s="12">
        <v>0</v>
      </c>
      <c r="H104" s="13">
        <v>1</v>
      </c>
      <c r="I104" s="13">
        <v>0</v>
      </c>
      <c r="J104" s="14">
        <v>1</v>
      </c>
    </row>
    <row r="105" spans="1:10">
      <c r="B105" s="3">
        <v>6</v>
      </c>
      <c r="C105" s="12">
        <v>0</v>
      </c>
      <c r="D105" s="13">
        <v>1</v>
      </c>
      <c r="E105" s="13">
        <v>6</v>
      </c>
      <c r="F105" s="14">
        <v>1</v>
      </c>
      <c r="G105" s="12">
        <v>0</v>
      </c>
      <c r="H105" s="13">
        <v>0</v>
      </c>
      <c r="I105" s="13">
        <v>3</v>
      </c>
      <c r="J105" s="14">
        <v>0</v>
      </c>
    </row>
    <row r="106" spans="1:10">
      <c r="B106" s="4">
        <v>7</v>
      </c>
      <c r="C106" s="15">
        <v>2</v>
      </c>
      <c r="D106" s="16">
        <v>5</v>
      </c>
      <c r="E106" s="16">
        <v>4</v>
      </c>
      <c r="F106" s="17">
        <v>2</v>
      </c>
      <c r="G106" s="15">
        <v>2</v>
      </c>
      <c r="H106" s="16">
        <v>2</v>
      </c>
      <c r="I106" s="16">
        <v>3</v>
      </c>
      <c r="J106" s="17">
        <v>2</v>
      </c>
    </row>
    <row r="109" spans="1:10">
      <c r="C109" s="79" t="s">
        <v>6</v>
      </c>
      <c r="D109" s="80"/>
      <c r="E109" s="80"/>
      <c r="F109" s="81"/>
      <c r="G109" s="79" t="s">
        <v>22</v>
      </c>
      <c r="H109" s="80"/>
      <c r="I109" s="80"/>
      <c r="J109" s="81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B111" s="5">
        <v>0</v>
      </c>
      <c r="C111" s="9">
        <v>10</v>
      </c>
      <c r="D111" s="10">
        <v>1</v>
      </c>
      <c r="E111" s="10">
        <v>5</v>
      </c>
      <c r="F111" s="11">
        <v>14</v>
      </c>
      <c r="G111" s="9">
        <v>3</v>
      </c>
      <c r="H111" s="10">
        <v>1</v>
      </c>
      <c r="I111" s="10">
        <v>2</v>
      </c>
      <c r="J111" s="11">
        <v>4</v>
      </c>
    </row>
    <row r="112" spans="1:10">
      <c r="B112" s="3">
        <v>1</v>
      </c>
      <c r="C112" s="12">
        <v>7</v>
      </c>
      <c r="D112" s="13">
        <v>1</v>
      </c>
      <c r="E112" s="13">
        <v>6</v>
      </c>
      <c r="F112" s="14">
        <v>8</v>
      </c>
      <c r="G112" s="12">
        <v>1</v>
      </c>
      <c r="H112" s="13">
        <v>1</v>
      </c>
      <c r="I112" s="13">
        <v>2</v>
      </c>
      <c r="J112" s="14">
        <v>2</v>
      </c>
    </row>
    <row r="113" spans="1:10">
      <c r="B113" s="3">
        <v>2</v>
      </c>
      <c r="C113" s="12">
        <v>2</v>
      </c>
      <c r="D113" s="13">
        <v>0</v>
      </c>
      <c r="E113" s="13">
        <v>8</v>
      </c>
      <c r="F113" s="14">
        <v>4</v>
      </c>
      <c r="G113" s="12">
        <v>0</v>
      </c>
      <c r="H113" s="13">
        <v>0</v>
      </c>
      <c r="I113" s="13">
        <v>4</v>
      </c>
      <c r="J113" s="14">
        <v>3</v>
      </c>
    </row>
    <row r="114" spans="1:10">
      <c r="B114" s="3">
        <v>3</v>
      </c>
      <c r="C114" s="12">
        <v>1</v>
      </c>
      <c r="D114" s="13">
        <v>0</v>
      </c>
      <c r="E114" s="13">
        <v>5</v>
      </c>
      <c r="F114" s="14">
        <v>2</v>
      </c>
      <c r="G114" s="12">
        <v>0</v>
      </c>
      <c r="H114" s="13">
        <v>0</v>
      </c>
      <c r="I114" s="13">
        <v>2</v>
      </c>
      <c r="J114" s="14">
        <v>2</v>
      </c>
    </row>
    <row r="115" spans="1:10">
      <c r="B115" s="3">
        <v>4</v>
      </c>
      <c r="C115" s="12">
        <v>0</v>
      </c>
      <c r="D115" s="13">
        <v>0</v>
      </c>
      <c r="E115" s="13">
        <v>4</v>
      </c>
      <c r="F115" s="14">
        <v>7</v>
      </c>
      <c r="G115" s="12">
        <v>0</v>
      </c>
      <c r="H115" s="13">
        <v>0</v>
      </c>
      <c r="I115" s="13">
        <v>3</v>
      </c>
      <c r="J115" s="14">
        <v>5</v>
      </c>
    </row>
    <row r="116" spans="1:10">
      <c r="B116" s="3">
        <v>5</v>
      </c>
      <c r="C116" s="12">
        <v>0</v>
      </c>
      <c r="D116" s="13">
        <v>1</v>
      </c>
      <c r="E116" s="13">
        <v>7</v>
      </c>
      <c r="F116" s="14">
        <v>3</v>
      </c>
      <c r="G116" s="12">
        <v>0</v>
      </c>
      <c r="H116" s="13">
        <v>0</v>
      </c>
      <c r="I116" s="13">
        <v>4</v>
      </c>
      <c r="J116" s="14">
        <v>1</v>
      </c>
    </row>
    <row r="117" spans="1:10">
      <c r="B117" s="3">
        <v>6</v>
      </c>
      <c r="C117" s="12">
        <v>0</v>
      </c>
      <c r="D117" s="13">
        <v>2</v>
      </c>
      <c r="E117" s="13">
        <v>3</v>
      </c>
      <c r="F117" s="14">
        <v>4</v>
      </c>
      <c r="G117" s="12">
        <v>0</v>
      </c>
      <c r="H117" s="13">
        <v>0</v>
      </c>
      <c r="I117" s="13">
        <v>2</v>
      </c>
      <c r="J117" s="14">
        <v>1</v>
      </c>
    </row>
    <row r="118" spans="1:10">
      <c r="B118" s="4">
        <v>7</v>
      </c>
      <c r="C118" s="15">
        <v>1</v>
      </c>
      <c r="D118" s="16">
        <v>12</v>
      </c>
      <c r="E118" s="16">
        <v>9</v>
      </c>
      <c r="F118" s="17">
        <v>1</v>
      </c>
      <c r="G118" s="15">
        <v>0</v>
      </c>
      <c r="H118" s="16">
        <v>2</v>
      </c>
      <c r="I118" s="16">
        <v>5</v>
      </c>
      <c r="J118" s="17">
        <v>1</v>
      </c>
    </row>
    <row r="121" spans="1:10">
      <c r="C121" s="79" t="s">
        <v>6</v>
      </c>
      <c r="D121" s="80"/>
      <c r="E121" s="80"/>
      <c r="F121" s="81"/>
      <c r="G121" s="79" t="s">
        <v>22</v>
      </c>
      <c r="H121" s="80"/>
      <c r="I121" s="80"/>
      <c r="J121" s="81"/>
    </row>
    <row r="122" spans="1:10">
      <c r="A122" s="1" t="s">
        <v>62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B123" s="5">
        <v>0</v>
      </c>
      <c r="C123" s="9">
        <v>5</v>
      </c>
      <c r="D123" s="10">
        <v>6</v>
      </c>
      <c r="E123" s="10">
        <v>2</v>
      </c>
      <c r="F123" s="11">
        <v>6</v>
      </c>
      <c r="G123" s="9">
        <v>2</v>
      </c>
      <c r="H123" s="10">
        <v>1</v>
      </c>
      <c r="I123" s="10">
        <v>2</v>
      </c>
      <c r="J123" s="11">
        <v>2</v>
      </c>
    </row>
    <row r="124" spans="1:10">
      <c r="B124" s="3">
        <v>1</v>
      </c>
      <c r="C124" s="12">
        <v>1</v>
      </c>
      <c r="D124" s="13">
        <v>0</v>
      </c>
      <c r="E124" s="13">
        <v>1</v>
      </c>
      <c r="F124" s="14">
        <v>4</v>
      </c>
      <c r="G124" s="12">
        <v>0</v>
      </c>
      <c r="H124" s="13">
        <v>0</v>
      </c>
      <c r="I124" s="13">
        <v>1</v>
      </c>
      <c r="J124" s="14">
        <v>0</v>
      </c>
    </row>
    <row r="125" spans="1:10">
      <c r="B125" s="3">
        <v>2</v>
      </c>
      <c r="C125" s="12">
        <v>2</v>
      </c>
      <c r="D125" s="13">
        <v>0</v>
      </c>
      <c r="E125" s="13">
        <v>3</v>
      </c>
      <c r="F125" s="14">
        <v>9</v>
      </c>
      <c r="G125" s="12">
        <v>0</v>
      </c>
      <c r="H125" s="13">
        <v>0</v>
      </c>
      <c r="I125" s="13">
        <v>2</v>
      </c>
      <c r="J125" s="14">
        <v>4</v>
      </c>
    </row>
    <row r="126" spans="1:10">
      <c r="B126" s="3">
        <v>3</v>
      </c>
      <c r="C126" s="12">
        <v>1</v>
      </c>
      <c r="D126" s="13">
        <v>1</v>
      </c>
      <c r="E126" s="13">
        <v>1</v>
      </c>
      <c r="F126" s="14">
        <v>1</v>
      </c>
      <c r="G126" s="12">
        <v>0</v>
      </c>
      <c r="H126" s="13">
        <v>0</v>
      </c>
      <c r="I126" s="13">
        <v>1</v>
      </c>
      <c r="J126" s="14">
        <v>0</v>
      </c>
    </row>
    <row r="127" spans="1:10">
      <c r="B127" s="3">
        <v>4</v>
      </c>
      <c r="C127" s="12">
        <v>0</v>
      </c>
      <c r="D127" s="13">
        <v>0</v>
      </c>
      <c r="E127" s="13">
        <v>4</v>
      </c>
      <c r="F127" s="14">
        <v>2</v>
      </c>
      <c r="G127" s="12">
        <v>0</v>
      </c>
      <c r="H127" s="13">
        <v>0</v>
      </c>
      <c r="I127" s="13">
        <v>4</v>
      </c>
      <c r="J127" s="14">
        <v>0</v>
      </c>
    </row>
    <row r="128" spans="1:10">
      <c r="B128" s="3">
        <v>5</v>
      </c>
      <c r="C128" s="12">
        <v>0</v>
      </c>
      <c r="D128" s="13">
        <v>1</v>
      </c>
      <c r="E128" s="13">
        <v>3</v>
      </c>
      <c r="F128" s="14">
        <v>7</v>
      </c>
      <c r="G128" s="12">
        <v>0</v>
      </c>
      <c r="H128" s="13">
        <v>0</v>
      </c>
      <c r="I128" s="13">
        <v>3</v>
      </c>
      <c r="J128" s="14">
        <v>6</v>
      </c>
    </row>
    <row r="129" spans="1:10">
      <c r="B129" s="3">
        <v>6</v>
      </c>
      <c r="C129" s="12">
        <v>2</v>
      </c>
      <c r="D129" s="13">
        <v>3</v>
      </c>
      <c r="E129" s="13">
        <v>1</v>
      </c>
      <c r="F129" s="14">
        <v>4</v>
      </c>
      <c r="G129" s="12">
        <v>1</v>
      </c>
      <c r="H129" s="13">
        <v>0</v>
      </c>
      <c r="I129" s="13">
        <v>1</v>
      </c>
      <c r="J129" s="14">
        <v>0</v>
      </c>
    </row>
    <row r="130" spans="1:10">
      <c r="B130" s="4">
        <v>7</v>
      </c>
      <c r="C130" s="15">
        <v>1</v>
      </c>
      <c r="D130" s="16">
        <v>18</v>
      </c>
      <c r="E130" s="16">
        <v>6</v>
      </c>
      <c r="F130" s="17">
        <v>4</v>
      </c>
      <c r="G130" s="15">
        <v>0</v>
      </c>
      <c r="H130" s="16">
        <v>7</v>
      </c>
      <c r="I130" s="16">
        <v>4</v>
      </c>
      <c r="J130" s="17">
        <v>3</v>
      </c>
    </row>
    <row r="133" spans="1:10">
      <c r="C133" s="79" t="s">
        <v>6</v>
      </c>
      <c r="D133" s="80"/>
      <c r="E133" s="80"/>
      <c r="F133" s="81"/>
      <c r="G133" s="79" t="s">
        <v>22</v>
      </c>
      <c r="H133" s="80"/>
      <c r="I133" s="80"/>
      <c r="J133" s="81"/>
    </row>
    <row r="134" spans="1:10">
      <c r="A134" s="1" t="s">
        <v>64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B135" s="5">
        <v>0</v>
      </c>
      <c r="C135" s="9">
        <v>4</v>
      </c>
      <c r="D135" s="10">
        <v>0</v>
      </c>
      <c r="E135" s="10">
        <v>4</v>
      </c>
      <c r="F135" s="11">
        <v>6</v>
      </c>
      <c r="G135" s="9">
        <v>1</v>
      </c>
      <c r="H135" s="10">
        <v>0</v>
      </c>
      <c r="I135" s="10">
        <v>3</v>
      </c>
      <c r="J135" s="11">
        <v>3</v>
      </c>
    </row>
    <row r="136" spans="1:10">
      <c r="B136" s="3">
        <v>1</v>
      </c>
      <c r="C136" s="12">
        <v>2</v>
      </c>
      <c r="D136" s="13">
        <v>0</v>
      </c>
      <c r="E136" s="13">
        <v>2</v>
      </c>
      <c r="F136" s="14">
        <v>5</v>
      </c>
      <c r="G136" s="12">
        <v>1</v>
      </c>
      <c r="H136" s="13">
        <v>0</v>
      </c>
      <c r="I136" s="13">
        <v>1</v>
      </c>
      <c r="J136" s="14">
        <v>5</v>
      </c>
    </row>
    <row r="137" spans="1:10">
      <c r="B137" s="3">
        <v>2</v>
      </c>
      <c r="C137" s="12">
        <v>3</v>
      </c>
      <c r="D137" s="13">
        <v>0</v>
      </c>
      <c r="E137" s="13">
        <v>1</v>
      </c>
      <c r="F137" s="14">
        <v>2</v>
      </c>
      <c r="G137" s="12">
        <v>2</v>
      </c>
      <c r="H137" s="13">
        <v>0</v>
      </c>
      <c r="I137" s="13">
        <v>1</v>
      </c>
      <c r="J137" s="14">
        <v>2</v>
      </c>
    </row>
    <row r="138" spans="1:10">
      <c r="B138" s="3">
        <v>3</v>
      </c>
      <c r="C138" s="12">
        <v>0</v>
      </c>
      <c r="D138" s="13">
        <v>0</v>
      </c>
      <c r="E138" s="13">
        <v>1</v>
      </c>
      <c r="F138" s="14">
        <v>2</v>
      </c>
      <c r="G138" s="12">
        <v>0</v>
      </c>
      <c r="H138" s="13">
        <v>0</v>
      </c>
      <c r="I138" s="13">
        <v>1</v>
      </c>
      <c r="J138" s="14">
        <v>2</v>
      </c>
    </row>
    <row r="139" spans="1:10">
      <c r="B139" s="3">
        <v>4</v>
      </c>
      <c r="C139" s="12">
        <v>0</v>
      </c>
      <c r="D139" s="13">
        <v>0</v>
      </c>
      <c r="E139" s="13">
        <v>1</v>
      </c>
      <c r="F139" s="14">
        <v>3</v>
      </c>
      <c r="G139" s="12">
        <v>0</v>
      </c>
      <c r="H139" s="13">
        <v>0</v>
      </c>
      <c r="I139" s="13">
        <v>1</v>
      </c>
      <c r="J139" s="14">
        <v>3</v>
      </c>
    </row>
    <row r="140" spans="1:10">
      <c r="B140" s="3">
        <v>5</v>
      </c>
      <c r="C140" s="12">
        <v>0</v>
      </c>
      <c r="D140" s="13">
        <v>1</v>
      </c>
      <c r="E140" s="13">
        <v>1</v>
      </c>
      <c r="F140" s="14">
        <v>2</v>
      </c>
      <c r="G140" s="12">
        <v>0</v>
      </c>
      <c r="H140" s="13">
        <v>0</v>
      </c>
      <c r="I140" s="13">
        <v>1</v>
      </c>
      <c r="J140" s="14">
        <v>2</v>
      </c>
    </row>
    <row r="141" spans="1:10">
      <c r="B141" s="3">
        <v>6</v>
      </c>
      <c r="C141" s="12">
        <v>0</v>
      </c>
      <c r="D141" s="13">
        <v>2</v>
      </c>
      <c r="E141" s="13">
        <v>2</v>
      </c>
      <c r="F141" s="14">
        <v>1</v>
      </c>
      <c r="G141" s="12">
        <v>0</v>
      </c>
      <c r="H141" s="13">
        <v>0</v>
      </c>
      <c r="I141" s="13">
        <v>1</v>
      </c>
      <c r="J141" s="14">
        <v>1</v>
      </c>
    </row>
    <row r="142" spans="1:10">
      <c r="B142" s="4">
        <v>7</v>
      </c>
      <c r="C142" s="15">
        <v>0</v>
      </c>
      <c r="D142" s="16">
        <v>9</v>
      </c>
      <c r="E142" s="16">
        <v>6</v>
      </c>
      <c r="F142" s="17">
        <v>2</v>
      </c>
      <c r="G142" s="15">
        <v>0</v>
      </c>
      <c r="H142" s="16">
        <v>4</v>
      </c>
      <c r="I142" s="16">
        <v>2</v>
      </c>
      <c r="J142" s="17">
        <v>2</v>
      </c>
    </row>
    <row r="145" spans="1:10">
      <c r="C145" s="79" t="s">
        <v>6</v>
      </c>
      <c r="D145" s="80"/>
      <c r="E145" s="80"/>
      <c r="F145" s="81"/>
      <c r="G145" s="79" t="s">
        <v>22</v>
      </c>
      <c r="H145" s="80"/>
      <c r="I145" s="80"/>
      <c r="J145" s="81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B147" s="5">
        <v>0</v>
      </c>
      <c r="C147" s="9">
        <v>13</v>
      </c>
      <c r="D147" s="10">
        <v>4</v>
      </c>
      <c r="E147" s="10">
        <v>8</v>
      </c>
      <c r="F147" s="11">
        <v>28</v>
      </c>
      <c r="G147" s="9">
        <v>6</v>
      </c>
      <c r="H147" s="10">
        <v>2</v>
      </c>
      <c r="I147" s="10">
        <v>4</v>
      </c>
      <c r="J147" s="11">
        <v>9</v>
      </c>
    </row>
    <row r="148" spans="1:10">
      <c r="B148" s="3">
        <v>1</v>
      </c>
      <c r="C148" s="12">
        <v>5</v>
      </c>
      <c r="D148" s="13">
        <v>0</v>
      </c>
      <c r="E148" s="13">
        <v>8</v>
      </c>
      <c r="F148" s="14">
        <v>9</v>
      </c>
      <c r="G148" s="12">
        <v>2</v>
      </c>
      <c r="H148" s="13">
        <v>0</v>
      </c>
      <c r="I148" s="13">
        <v>3</v>
      </c>
      <c r="J148" s="14">
        <v>5</v>
      </c>
    </row>
    <row r="149" spans="1:10">
      <c r="B149" s="3">
        <v>2</v>
      </c>
      <c r="C149" s="12">
        <v>2</v>
      </c>
      <c r="D149" s="13">
        <v>2</v>
      </c>
      <c r="E149" s="13">
        <v>9</v>
      </c>
      <c r="F149" s="14">
        <v>10</v>
      </c>
      <c r="G149" s="12">
        <v>1</v>
      </c>
      <c r="H149" s="13">
        <v>1</v>
      </c>
      <c r="I149" s="13">
        <v>5</v>
      </c>
      <c r="J149" s="14">
        <v>9</v>
      </c>
    </row>
    <row r="150" spans="1:10">
      <c r="B150" s="3">
        <v>3</v>
      </c>
      <c r="C150" s="12">
        <v>1</v>
      </c>
      <c r="D150" s="13">
        <v>0</v>
      </c>
      <c r="E150" s="13">
        <v>4</v>
      </c>
      <c r="F150" s="14">
        <v>6</v>
      </c>
      <c r="G150" s="12">
        <v>0</v>
      </c>
      <c r="H150" s="13">
        <v>0</v>
      </c>
      <c r="I150" s="13">
        <v>2</v>
      </c>
      <c r="J150" s="14">
        <v>4</v>
      </c>
    </row>
    <row r="151" spans="1:10">
      <c r="B151" s="3">
        <v>4</v>
      </c>
      <c r="C151" s="12">
        <v>0</v>
      </c>
      <c r="D151" s="13">
        <v>0</v>
      </c>
      <c r="E151" s="13">
        <v>6</v>
      </c>
      <c r="F151" s="14">
        <v>9</v>
      </c>
      <c r="G151" s="12">
        <v>0</v>
      </c>
      <c r="H151" s="13">
        <v>0</v>
      </c>
      <c r="I151" s="13">
        <v>2</v>
      </c>
      <c r="J151" s="14">
        <v>6</v>
      </c>
    </row>
    <row r="152" spans="1:10">
      <c r="B152" s="3">
        <v>5</v>
      </c>
      <c r="C152" s="12">
        <v>0</v>
      </c>
      <c r="D152" s="13">
        <v>1</v>
      </c>
      <c r="E152" s="13">
        <v>9</v>
      </c>
      <c r="F152" s="14">
        <v>4</v>
      </c>
      <c r="G152" s="12">
        <v>0</v>
      </c>
      <c r="H152" s="13">
        <v>0</v>
      </c>
      <c r="I152" s="13">
        <v>3</v>
      </c>
      <c r="J152" s="14">
        <v>3</v>
      </c>
    </row>
    <row r="153" spans="1:10">
      <c r="B153" s="3">
        <v>6</v>
      </c>
      <c r="C153" s="12">
        <v>1</v>
      </c>
      <c r="D153" s="13">
        <v>5</v>
      </c>
      <c r="E153" s="13">
        <v>6</v>
      </c>
      <c r="F153" s="14">
        <v>7</v>
      </c>
      <c r="G153" s="12">
        <v>1</v>
      </c>
      <c r="H153" s="13">
        <v>0</v>
      </c>
      <c r="I153" s="13">
        <v>2</v>
      </c>
      <c r="J153" s="14">
        <v>5</v>
      </c>
    </row>
    <row r="154" spans="1:10">
      <c r="B154" s="4">
        <v>7</v>
      </c>
      <c r="C154" s="15">
        <v>0</v>
      </c>
      <c r="D154" s="16">
        <v>25</v>
      </c>
      <c r="E154" s="16">
        <v>10</v>
      </c>
      <c r="F154" s="17">
        <v>7</v>
      </c>
      <c r="G154" s="15">
        <v>0</v>
      </c>
      <c r="H154" s="16">
        <v>3</v>
      </c>
      <c r="I154" s="16">
        <v>4</v>
      </c>
      <c r="J154" s="17">
        <v>5</v>
      </c>
    </row>
    <row r="157" spans="1:10">
      <c r="C157" s="79" t="s">
        <v>6</v>
      </c>
      <c r="D157" s="80"/>
      <c r="E157" s="80"/>
      <c r="F157" s="81"/>
      <c r="G157" s="79" t="s">
        <v>22</v>
      </c>
      <c r="H157" s="80"/>
      <c r="I157" s="80"/>
      <c r="J157" s="81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B159" s="5">
        <v>0</v>
      </c>
      <c r="C159" s="9">
        <v>6</v>
      </c>
      <c r="D159" s="10">
        <v>3</v>
      </c>
      <c r="E159" s="10">
        <v>1</v>
      </c>
      <c r="F159" s="11">
        <v>15</v>
      </c>
      <c r="G159" s="9">
        <v>1</v>
      </c>
      <c r="H159" s="10">
        <v>1</v>
      </c>
      <c r="I159" s="10">
        <v>1</v>
      </c>
      <c r="J159" s="11">
        <v>3</v>
      </c>
    </row>
    <row r="160" spans="1:10">
      <c r="B160" s="3">
        <v>1</v>
      </c>
      <c r="C160" s="12">
        <v>2</v>
      </c>
      <c r="D160" s="13">
        <v>2</v>
      </c>
      <c r="E160" s="13">
        <v>2</v>
      </c>
      <c r="F160" s="14">
        <v>6</v>
      </c>
      <c r="G160" s="12">
        <v>0</v>
      </c>
      <c r="H160" s="13">
        <v>1</v>
      </c>
      <c r="I160" s="13">
        <v>2</v>
      </c>
      <c r="J160" s="14">
        <v>4</v>
      </c>
    </row>
    <row r="161" spans="1:10">
      <c r="B161" s="3">
        <v>2</v>
      </c>
      <c r="C161" s="12">
        <v>4</v>
      </c>
      <c r="D161" s="13">
        <v>0</v>
      </c>
      <c r="E161" s="13">
        <v>1</v>
      </c>
      <c r="F161" s="14">
        <v>7</v>
      </c>
      <c r="G161" s="12">
        <v>0</v>
      </c>
      <c r="H161" s="13">
        <v>0</v>
      </c>
      <c r="I161" s="13">
        <v>1</v>
      </c>
      <c r="J161" s="14">
        <v>6</v>
      </c>
    </row>
    <row r="162" spans="1:10">
      <c r="B162" s="3">
        <v>3</v>
      </c>
      <c r="C162" s="12">
        <v>1</v>
      </c>
      <c r="D162" s="13">
        <v>2</v>
      </c>
      <c r="E162" s="13">
        <v>3</v>
      </c>
      <c r="F162" s="14">
        <v>7</v>
      </c>
      <c r="G162" s="12">
        <v>0</v>
      </c>
      <c r="H162" s="13">
        <v>0</v>
      </c>
      <c r="I162" s="13">
        <v>2</v>
      </c>
      <c r="J162" s="14">
        <v>6</v>
      </c>
    </row>
    <row r="163" spans="1:10">
      <c r="B163" s="3">
        <v>4</v>
      </c>
      <c r="C163" s="12">
        <v>0</v>
      </c>
      <c r="D163" s="13">
        <v>0</v>
      </c>
      <c r="E163" s="13">
        <v>4</v>
      </c>
      <c r="F163" s="14">
        <v>2</v>
      </c>
      <c r="G163" s="12">
        <v>0</v>
      </c>
      <c r="H163" s="13">
        <v>0</v>
      </c>
      <c r="I163" s="13">
        <v>1</v>
      </c>
      <c r="J163" s="14">
        <v>2</v>
      </c>
    </row>
    <row r="164" spans="1:10">
      <c r="B164" s="3">
        <v>5</v>
      </c>
      <c r="C164" s="12">
        <v>0</v>
      </c>
      <c r="D164" s="13">
        <v>0</v>
      </c>
      <c r="E164" s="13">
        <v>4</v>
      </c>
      <c r="F164" s="14">
        <v>10</v>
      </c>
      <c r="G164" s="12">
        <v>0</v>
      </c>
      <c r="H164" s="13">
        <v>0</v>
      </c>
      <c r="I164" s="13">
        <v>2</v>
      </c>
      <c r="J164" s="14">
        <v>7</v>
      </c>
    </row>
    <row r="165" spans="1:10">
      <c r="B165" s="3">
        <v>6</v>
      </c>
      <c r="C165" s="12">
        <v>0</v>
      </c>
      <c r="D165" s="13">
        <v>1</v>
      </c>
      <c r="E165" s="13">
        <v>3</v>
      </c>
      <c r="F165" s="14">
        <v>7</v>
      </c>
      <c r="G165" s="12">
        <v>0</v>
      </c>
      <c r="H165" s="13">
        <v>1</v>
      </c>
      <c r="I165" s="13">
        <v>2</v>
      </c>
      <c r="J165" s="14">
        <v>6</v>
      </c>
    </row>
    <row r="166" spans="1:10">
      <c r="B166" s="4">
        <v>7</v>
      </c>
      <c r="C166" s="15">
        <v>0</v>
      </c>
      <c r="D166" s="16">
        <v>15</v>
      </c>
      <c r="E166" s="16">
        <v>10</v>
      </c>
      <c r="F166" s="17">
        <v>5</v>
      </c>
      <c r="G166" s="15">
        <v>0</v>
      </c>
      <c r="H166" s="16">
        <v>6</v>
      </c>
      <c r="I166" s="16">
        <v>3</v>
      </c>
      <c r="J166" s="17">
        <v>4</v>
      </c>
    </row>
    <row r="169" spans="1:10">
      <c r="C169" s="79" t="s">
        <v>6</v>
      </c>
      <c r="D169" s="80"/>
      <c r="E169" s="80"/>
      <c r="F169" s="81"/>
      <c r="G169" s="79" t="s">
        <v>22</v>
      </c>
      <c r="H169" s="80"/>
      <c r="I169" s="80"/>
      <c r="J169" s="81"/>
    </row>
    <row r="170" spans="1:10">
      <c r="A170" s="1" t="s">
        <v>46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B171" s="5">
        <v>0</v>
      </c>
      <c r="C171" s="9">
        <v>4</v>
      </c>
      <c r="D171" s="10">
        <v>1</v>
      </c>
      <c r="E171" s="10">
        <v>4</v>
      </c>
      <c r="F171" s="11">
        <v>10</v>
      </c>
      <c r="G171" s="9">
        <v>1</v>
      </c>
      <c r="H171" s="10">
        <v>0</v>
      </c>
      <c r="I171" s="10">
        <v>2</v>
      </c>
      <c r="J171" s="11">
        <v>3</v>
      </c>
    </row>
    <row r="172" spans="1:10">
      <c r="B172" s="3">
        <v>1</v>
      </c>
      <c r="C172" s="12">
        <v>4</v>
      </c>
      <c r="D172" s="13">
        <v>0</v>
      </c>
      <c r="E172" s="13">
        <v>0</v>
      </c>
      <c r="F172" s="14">
        <v>7</v>
      </c>
      <c r="G172" s="12">
        <v>3</v>
      </c>
      <c r="H172" s="13">
        <v>0</v>
      </c>
      <c r="I172" s="13">
        <v>0</v>
      </c>
      <c r="J172" s="14">
        <v>7</v>
      </c>
    </row>
    <row r="173" spans="1:10">
      <c r="B173" s="3">
        <v>2</v>
      </c>
      <c r="C173" s="12">
        <v>2</v>
      </c>
      <c r="D173" s="13">
        <v>0</v>
      </c>
      <c r="E173" s="13">
        <v>0</v>
      </c>
      <c r="F173" s="14">
        <v>7</v>
      </c>
      <c r="G173" s="12">
        <v>1</v>
      </c>
      <c r="H173" s="13">
        <v>0</v>
      </c>
      <c r="I173" s="13">
        <v>0</v>
      </c>
      <c r="J173" s="14">
        <v>6</v>
      </c>
    </row>
    <row r="174" spans="1:10">
      <c r="B174" s="3">
        <v>3</v>
      </c>
      <c r="C174" s="12">
        <v>1</v>
      </c>
      <c r="D174" s="13">
        <v>0</v>
      </c>
      <c r="E174" s="13">
        <v>2</v>
      </c>
      <c r="F174" s="14">
        <v>4</v>
      </c>
      <c r="G174" s="12">
        <v>0</v>
      </c>
      <c r="H174" s="13">
        <v>0</v>
      </c>
      <c r="I174" s="13">
        <v>2</v>
      </c>
      <c r="J174" s="14">
        <v>3</v>
      </c>
    </row>
    <row r="175" spans="1:10">
      <c r="B175" s="3">
        <v>4</v>
      </c>
      <c r="C175" s="12">
        <v>1</v>
      </c>
      <c r="D175" s="13">
        <v>0</v>
      </c>
      <c r="E175" s="13">
        <v>0</v>
      </c>
      <c r="F175" s="14">
        <v>2</v>
      </c>
      <c r="G175" s="12">
        <v>0</v>
      </c>
      <c r="H175" s="13">
        <v>0</v>
      </c>
      <c r="I175" s="13">
        <v>0</v>
      </c>
      <c r="J175" s="14">
        <v>2</v>
      </c>
    </row>
    <row r="176" spans="1:10">
      <c r="B176" s="3">
        <v>5</v>
      </c>
      <c r="C176" s="12">
        <v>0</v>
      </c>
      <c r="D176" s="13">
        <v>1</v>
      </c>
      <c r="E176" s="13">
        <v>2</v>
      </c>
      <c r="F176" s="14">
        <v>6</v>
      </c>
      <c r="G176" s="12">
        <v>0</v>
      </c>
      <c r="H176" s="13">
        <v>0</v>
      </c>
      <c r="I176" s="13">
        <v>1</v>
      </c>
      <c r="J176" s="14">
        <v>6</v>
      </c>
    </row>
    <row r="177" spans="1:10">
      <c r="B177" s="3">
        <v>6</v>
      </c>
      <c r="C177" s="12">
        <v>1</v>
      </c>
      <c r="D177" s="13">
        <v>6</v>
      </c>
      <c r="E177" s="13">
        <v>1</v>
      </c>
      <c r="F177" s="14">
        <v>2</v>
      </c>
      <c r="G177" s="12">
        <v>0</v>
      </c>
      <c r="H177" s="13">
        <v>5</v>
      </c>
      <c r="I177" s="13">
        <v>1</v>
      </c>
      <c r="J177" s="14">
        <v>1</v>
      </c>
    </row>
    <row r="178" spans="1:10">
      <c r="B178" s="4">
        <v>7</v>
      </c>
      <c r="C178" s="15">
        <v>2</v>
      </c>
      <c r="D178" s="16">
        <v>14</v>
      </c>
      <c r="E178" s="16">
        <v>6</v>
      </c>
      <c r="F178" s="17">
        <v>6</v>
      </c>
      <c r="G178" s="15">
        <v>0</v>
      </c>
      <c r="H178" s="16">
        <v>9</v>
      </c>
      <c r="I178" s="16">
        <v>4</v>
      </c>
      <c r="J178" s="17">
        <v>4</v>
      </c>
    </row>
    <row r="181" spans="1:10">
      <c r="C181" s="79" t="s">
        <v>6</v>
      </c>
      <c r="D181" s="80"/>
      <c r="E181" s="80"/>
      <c r="F181" s="81"/>
      <c r="G181" s="79" t="s">
        <v>22</v>
      </c>
      <c r="H181" s="80"/>
      <c r="I181" s="80"/>
      <c r="J181" s="81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B183" s="5">
        <v>0</v>
      </c>
      <c r="C183" s="9">
        <v>5</v>
      </c>
      <c r="D183" s="10">
        <v>1</v>
      </c>
      <c r="E183" s="10">
        <v>4</v>
      </c>
      <c r="F183" s="11">
        <v>12</v>
      </c>
      <c r="G183" s="9">
        <v>2</v>
      </c>
      <c r="H183" s="10">
        <v>0</v>
      </c>
      <c r="I183" s="10">
        <v>3</v>
      </c>
      <c r="J183" s="11">
        <v>6</v>
      </c>
    </row>
    <row r="184" spans="1:10">
      <c r="B184" s="3">
        <v>1</v>
      </c>
      <c r="C184" s="12">
        <v>4</v>
      </c>
      <c r="D184" s="13">
        <v>0</v>
      </c>
      <c r="E184" s="13">
        <v>2</v>
      </c>
      <c r="F184" s="14">
        <v>5</v>
      </c>
      <c r="G184" s="12">
        <v>0</v>
      </c>
      <c r="H184" s="13">
        <v>0</v>
      </c>
      <c r="I184" s="13">
        <v>2</v>
      </c>
      <c r="J184" s="14">
        <v>3</v>
      </c>
    </row>
    <row r="185" spans="1:10">
      <c r="B185" s="3">
        <v>2</v>
      </c>
      <c r="C185" s="12">
        <v>0</v>
      </c>
      <c r="D185" s="13">
        <v>1</v>
      </c>
      <c r="E185" s="13">
        <v>5</v>
      </c>
      <c r="F185" s="14">
        <v>5</v>
      </c>
      <c r="G185" s="12">
        <v>0</v>
      </c>
      <c r="H185" s="13">
        <v>1</v>
      </c>
      <c r="I185" s="13">
        <v>4</v>
      </c>
      <c r="J185" s="14">
        <v>3</v>
      </c>
    </row>
    <row r="186" spans="1:10">
      <c r="B186" s="3">
        <v>3</v>
      </c>
      <c r="C186" s="12">
        <v>0</v>
      </c>
      <c r="D186" s="13">
        <v>1</v>
      </c>
      <c r="E186" s="13">
        <v>8</v>
      </c>
      <c r="F186" s="14">
        <v>9</v>
      </c>
      <c r="G186" s="12">
        <v>0</v>
      </c>
      <c r="H186" s="13">
        <v>0</v>
      </c>
      <c r="I186" s="13">
        <v>7</v>
      </c>
      <c r="J186" s="14">
        <v>6</v>
      </c>
    </row>
    <row r="187" spans="1:10">
      <c r="B187" s="3">
        <v>4</v>
      </c>
      <c r="C187" s="12">
        <v>1</v>
      </c>
      <c r="D187" s="13">
        <v>0</v>
      </c>
      <c r="E187" s="13">
        <v>5</v>
      </c>
      <c r="F187" s="14">
        <v>8</v>
      </c>
      <c r="G187" s="12">
        <v>0</v>
      </c>
      <c r="H187" s="13">
        <v>0</v>
      </c>
      <c r="I187" s="13">
        <v>4</v>
      </c>
      <c r="J187" s="14">
        <v>7</v>
      </c>
    </row>
    <row r="188" spans="1:10">
      <c r="B188" s="3">
        <v>5</v>
      </c>
      <c r="C188" s="12">
        <v>2</v>
      </c>
      <c r="D188" s="13">
        <v>1</v>
      </c>
      <c r="E188" s="13">
        <v>3</v>
      </c>
      <c r="F188" s="14">
        <v>8</v>
      </c>
      <c r="G188" s="12">
        <v>0</v>
      </c>
      <c r="H188" s="13">
        <v>0</v>
      </c>
      <c r="I188" s="13">
        <v>2</v>
      </c>
      <c r="J188" s="14">
        <v>4</v>
      </c>
    </row>
    <row r="189" spans="1:10">
      <c r="B189" s="3">
        <v>6</v>
      </c>
      <c r="C189" s="12">
        <v>1</v>
      </c>
      <c r="D189" s="13">
        <v>10</v>
      </c>
      <c r="E189" s="13">
        <v>3</v>
      </c>
      <c r="F189" s="14">
        <v>5</v>
      </c>
      <c r="G189" s="12">
        <v>0</v>
      </c>
      <c r="H189" s="13">
        <v>2</v>
      </c>
      <c r="I189" s="13">
        <v>2</v>
      </c>
      <c r="J189" s="14">
        <v>5</v>
      </c>
    </row>
    <row r="190" spans="1:10">
      <c r="B190" s="4">
        <v>7</v>
      </c>
      <c r="C190" s="15">
        <v>0</v>
      </c>
      <c r="D190" s="16">
        <v>13</v>
      </c>
      <c r="E190" s="16">
        <v>12</v>
      </c>
      <c r="F190" s="17">
        <v>2</v>
      </c>
      <c r="G190" s="15">
        <v>0</v>
      </c>
      <c r="H190" s="16">
        <v>6</v>
      </c>
      <c r="I190" s="16">
        <v>11</v>
      </c>
      <c r="J190" s="17">
        <v>2</v>
      </c>
    </row>
    <row r="193" spans="1:10">
      <c r="C193" s="79" t="s">
        <v>6</v>
      </c>
      <c r="D193" s="80"/>
      <c r="E193" s="80"/>
      <c r="F193" s="81"/>
      <c r="G193" s="79" t="s">
        <v>22</v>
      </c>
      <c r="H193" s="80"/>
      <c r="I193" s="80"/>
      <c r="J193" s="81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B195" s="5">
        <v>0</v>
      </c>
      <c r="C195" s="9">
        <v>3</v>
      </c>
      <c r="D195" s="10">
        <v>1</v>
      </c>
      <c r="E195" s="10">
        <v>2</v>
      </c>
      <c r="F195" s="11">
        <v>7</v>
      </c>
      <c r="G195" s="9">
        <v>0</v>
      </c>
      <c r="H195" s="10">
        <v>1</v>
      </c>
      <c r="I195" s="10">
        <v>2</v>
      </c>
      <c r="J195" s="11">
        <v>4</v>
      </c>
    </row>
    <row r="196" spans="1:10">
      <c r="B196" s="3">
        <v>1</v>
      </c>
      <c r="C196" s="12">
        <v>1</v>
      </c>
      <c r="D196" s="13">
        <v>1</v>
      </c>
      <c r="E196" s="13">
        <v>0</v>
      </c>
      <c r="F196" s="14">
        <v>5</v>
      </c>
      <c r="G196" s="12">
        <v>0</v>
      </c>
      <c r="H196" s="13">
        <v>1</v>
      </c>
      <c r="I196" s="13">
        <v>0</v>
      </c>
      <c r="J196" s="14">
        <v>4</v>
      </c>
    </row>
    <row r="197" spans="1:10">
      <c r="B197" s="3">
        <v>2</v>
      </c>
      <c r="C197" s="12">
        <v>0</v>
      </c>
      <c r="D197" s="13">
        <v>0</v>
      </c>
      <c r="E197" s="13">
        <v>1</v>
      </c>
      <c r="F197" s="14">
        <v>5</v>
      </c>
      <c r="G197" s="12">
        <v>0</v>
      </c>
      <c r="H197" s="13">
        <v>0</v>
      </c>
      <c r="I197" s="13">
        <v>1</v>
      </c>
      <c r="J197" s="14">
        <v>4</v>
      </c>
    </row>
    <row r="198" spans="1:10">
      <c r="B198" s="3">
        <v>3</v>
      </c>
      <c r="C198" s="12">
        <v>0</v>
      </c>
      <c r="D198" s="13">
        <v>0</v>
      </c>
      <c r="E198" s="13">
        <v>2</v>
      </c>
      <c r="F198" s="14">
        <v>3</v>
      </c>
      <c r="G198" s="12">
        <v>0</v>
      </c>
      <c r="H198" s="13">
        <v>0</v>
      </c>
      <c r="I198" s="13">
        <v>0</v>
      </c>
      <c r="J198" s="14">
        <v>2</v>
      </c>
    </row>
    <row r="199" spans="1:10">
      <c r="B199" s="3">
        <v>4</v>
      </c>
      <c r="C199" s="12">
        <v>0</v>
      </c>
      <c r="D199" s="13">
        <v>0</v>
      </c>
      <c r="E199" s="13">
        <v>1</v>
      </c>
      <c r="F199" s="14">
        <v>2</v>
      </c>
      <c r="G199" s="12">
        <v>0</v>
      </c>
      <c r="H199" s="13">
        <v>0</v>
      </c>
      <c r="I199" s="13">
        <v>1</v>
      </c>
      <c r="J199" s="14">
        <v>2</v>
      </c>
    </row>
    <row r="200" spans="1:10">
      <c r="B200" s="3">
        <v>5</v>
      </c>
      <c r="C200" s="12">
        <v>0</v>
      </c>
      <c r="D200" s="13">
        <v>0</v>
      </c>
      <c r="E200" s="13">
        <v>1</v>
      </c>
      <c r="F200" s="14">
        <v>0</v>
      </c>
      <c r="G200" s="12">
        <v>0</v>
      </c>
      <c r="H200" s="13">
        <v>0</v>
      </c>
      <c r="I200" s="13">
        <v>1</v>
      </c>
      <c r="J200" s="14">
        <v>0</v>
      </c>
    </row>
    <row r="201" spans="1:10">
      <c r="B201" s="3">
        <v>6</v>
      </c>
      <c r="C201" s="12">
        <v>0</v>
      </c>
      <c r="D201" s="13">
        <v>4</v>
      </c>
      <c r="E201" s="13">
        <v>3</v>
      </c>
      <c r="F201" s="14">
        <v>5</v>
      </c>
      <c r="G201" s="12">
        <v>0</v>
      </c>
      <c r="H201" s="13">
        <v>2</v>
      </c>
      <c r="I201" s="13">
        <v>2</v>
      </c>
      <c r="J201" s="14">
        <v>5</v>
      </c>
    </row>
    <row r="202" spans="1:10">
      <c r="B202" s="4">
        <v>7</v>
      </c>
      <c r="C202" s="15">
        <v>1</v>
      </c>
      <c r="D202" s="16">
        <v>8</v>
      </c>
      <c r="E202" s="16">
        <v>2</v>
      </c>
      <c r="F202" s="17">
        <v>3</v>
      </c>
      <c r="G202" s="15">
        <v>1</v>
      </c>
      <c r="H202" s="16">
        <v>4</v>
      </c>
      <c r="I202" s="16">
        <v>1</v>
      </c>
      <c r="J202" s="17">
        <v>3</v>
      </c>
    </row>
    <row r="205" spans="1:10">
      <c r="C205" s="79" t="s">
        <v>6</v>
      </c>
      <c r="D205" s="80"/>
      <c r="E205" s="80"/>
      <c r="F205" s="81"/>
      <c r="G205" s="79" t="s">
        <v>22</v>
      </c>
      <c r="H205" s="80"/>
      <c r="I205" s="80"/>
      <c r="J205" s="81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B207" s="5">
        <v>0</v>
      </c>
      <c r="C207" s="55">
        <v>1</v>
      </c>
      <c r="D207" s="56">
        <v>0</v>
      </c>
      <c r="E207" s="56">
        <v>1</v>
      </c>
      <c r="F207" s="57">
        <v>6</v>
      </c>
      <c r="G207" s="55">
        <v>1</v>
      </c>
      <c r="H207" s="56">
        <v>0</v>
      </c>
      <c r="I207" s="56">
        <v>0</v>
      </c>
      <c r="J207" s="57">
        <v>4</v>
      </c>
    </row>
    <row r="208" spans="1:10">
      <c r="B208" s="3">
        <v>1</v>
      </c>
      <c r="C208" s="58">
        <v>1</v>
      </c>
      <c r="D208" s="59">
        <v>0</v>
      </c>
      <c r="E208" s="59">
        <v>1</v>
      </c>
      <c r="F208" s="60">
        <v>5</v>
      </c>
      <c r="G208" s="58">
        <v>1</v>
      </c>
      <c r="H208" s="59">
        <v>0</v>
      </c>
      <c r="I208" s="59">
        <v>1</v>
      </c>
      <c r="J208" s="60">
        <v>2</v>
      </c>
    </row>
    <row r="209" spans="1:10">
      <c r="B209" s="3">
        <v>2</v>
      </c>
      <c r="C209" s="58">
        <v>1</v>
      </c>
      <c r="D209" s="59">
        <v>0</v>
      </c>
      <c r="E209" s="59">
        <v>0</v>
      </c>
      <c r="F209" s="60">
        <v>1</v>
      </c>
      <c r="G209" s="58">
        <v>0</v>
      </c>
      <c r="H209" s="59">
        <v>0</v>
      </c>
      <c r="I209" s="59">
        <v>0</v>
      </c>
      <c r="J209" s="60">
        <v>0</v>
      </c>
    </row>
    <row r="210" spans="1:10">
      <c r="B210" s="3">
        <v>3</v>
      </c>
      <c r="C210" s="58">
        <v>0</v>
      </c>
      <c r="D210" s="59">
        <v>0</v>
      </c>
      <c r="E210" s="59">
        <v>2</v>
      </c>
      <c r="F210" s="60">
        <v>2</v>
      </c>
      <c r="G210" s="58">
        <v>0</v>
      </c>
      <c r="H210" s="59">
        <v>0</v>
      </c>
      <c r="I210" s="59">
        <v>1</v>
      </c>
      <c r="J210" s="60">
        <v>2</v>
      </c>
    </row>
    <row r="211" spans="1:10">
      <c r="B211" s="3">
        <v>4</v>
      </c>
      <c r="C211" s="58">
        <v>0</v>
      </c>
      <c r="D211" s="59">
        <v>0</v>
      </c>
      <c r="E211" s="59">
        <v>3</v>
      </c>
      <c r="F211" s="60">
        <v>2</v>
      </c>
      <c r="G211" s="58">
        <v>0</v>
      </c>
      <c r="H211" s="59">
        <v>0</v>
      </c>
      <c r="I211" s="59">
        <v>1</v>
      </c>
      <c r="J211" s="60">
        <v>2</v>
      </c>
    </row>
    <row r="212" spans="1:10">
      <c r="B212" s="3">
        <v>5</v>
      </c>
      <c r="C212" s="58">
        <v>0</v>
      </c>
      <c r="D212" s="59">
        <v>3</v>
      </c>
      <c r="E212" s="59">
        <v>1</v>
      </c>
      <c r="F212" s="60">
        <v>2</v>
      </c>
      <c r="G212" s="58">
        <v>0</v>
      </c>
      <c r="H212" s="59">
        <v>0</v>
      </c>
      <c r="I212" s="59">
        <v>1</v>
      </c>
      <c r="J212" s="60">
        <v>2</v>
      </c>
    </row>
    <row r="213" spans="1:10">
      <c r="B213" s="3">
        <v>6</v>
      </c>
      <c r="C213" s="58">
        <v>0</v>
      </c>
      <c r="D213" s="59">
        <v>3</v>
      </c>
      <c r="E213" s="59">
        <v>2</v>
      </c>
      <c r="F213" s="60">
        <v>2</v>
      </c>
      <c r="G213" s="58">
        <v>0</v>
      </c>
      <c r="H213" s="59">
        <v>0</v>
      </c>
      <c r="I213" s="59">
        <v>1</v>
      </c>
      <c r="J213" s="60">
        <v>2</v>
      </c>
    </row>
    <row r="214" spans="1:10">
      <c r="B214" s="4">
        <v>7</v>
      </c>
      <c r="C214" s="61">
        <v>0</v>
      </c>
      <c r="D214" s="62">
        <v>10</v>
      </c>
      <c r="E214" s="62">
        <v>3</v>
      </c>
      <c r="F214" s="63">
        <v>3</v>
      </c>
      <c r="G214" s="61">
        <v>0</v>
      </c>
      <c r="H214" s="62">
        <v>3</v>
      </c>
      <c r="I214" s="62">
        <v>1</v>
      </c>
      <c r="J214" s="63">
        <v>3</v>
      </c>
    </row>
    <row r="217" spans="1:10">
      <c r="C217" s="79" t="s">
        <v>6</v>
      </c>
      <c r="D217" s="80"/>
      <c r="E217" s="80"/>
      <c r="F217" s="81"/>
      <c r="G217" s="79" t="s">
        <v>22</v>
      </c>
      <c r="H217" s="80"/>
      <c r="I217" s="80"/>
      <c r="J217" s="81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B219" s="5">
        <v>0</v>
      </c>
      <c r="C219" s="9">
        <v>8</v>
      </c>
      <c r="D219" s="10">
        <v>2</v>
      </c>
      <c r="E219" s="10">
        <v>0</v>
      </c>
      <c r="F219" s="11">
        <v>17</v>
      </c>
      <c r="G219" s="9">
        <v>0</v>
      </c>
      <c r="H219" s="10">
        <v>0</v>
      </c>
      <c r="I219" s="10">
        <v>0</v>
      </c>
      <c r="J219" s="11">
        <v>8</v>
      </c>
    </row>
    <row r="220" spans="1:10">
      <c r="B220" s="3">
        <v>1</v>
      </c>
      <c r="C220" s="12">
        <v>4</v>
      </c>
      <c r="D220" s="13">
        <v>1</v>
      </c>
      <c r="E220" s="13">
        <v>4</v>
      </c>
      <c r="F220" s="14">
        <v>7</v>
      </c>
      <c r="G220" s="12">
        <v>0</v>
      </c>
      <c r="H220" s="13">
        <v>0</v>
      </c>
      <c r="I220" s="13">
        <v>4</v>
      </c>
      <c r="J220" s="14">
        <v>3</v>
      </c>
    </row>
    <row r="221" spans="1:10">
      <c r="B221" s="3">
        <v>2</v>
      </c>
      <c r="C221" s="12">
        <v>0</v>
      </c>
      <c r="D221" s="13">
        <v>1</v>
      </c>
      <c r="E221" s="13">
        <v>5</v>
      </c>
      <c r="F221" s="14">
        <v>3</v>
      </c>
      <c r="G221" s="12">
        <v>0</v>
      </c>
      <c r="H221" s="13">
        <v>0</v>
      </c>
      <c r="I221" s="13">
        <v>5</v>
      </c>
      <c r="J221" s="14">
        <v>2</v>
      </c>
    </row>
    <row r="222" spans="1:10">
      <c r="B222" s="3">
        <v>3</v>
      </c>
      <c r="C222" s="12">
        <v>0</v>
      </c>
      <c r="D222" s="13">
        <v>1</v>
      </c>
      <c r="E222" s="13">
        <v>1</v>
      </c>
      <c r="F222" s="14">
        <v>9</v>
      </c>
      <c r="G222" s="12">
        <v>0</v>
      </c>
      <c r="H222" s="13">
        <v>1</v>
      </c>
      <c r="I222" s="13">
        <v>0</v>
      </c>
      <c r="J222" s="14">
        <v>6</v>
      </c>
    </row>
    <row r="223" spans="1:10">
      <c r="B223" s="3">
        <v>4</v>
      </c>
      <c r="C223" s="12">
        <v>0</v>
      </c>
      <c r="D223" s="13">
        <v>0</v>
      </c>
      <c r="E223" s="13">
        <v>6</v>
      </c>
      <c r="F223" s="14">
        <v>6</v>
      </c>
      <c r="G223" s="12">
        <v>0</v>
      </c>
      <c r="H223" s="13">
        <v>0</v>
      </c>
      <c r="I223" s="13">
        <v>4</v>
      </c>
      <c r="J223" s="14">
        <v>4</v>
      </c>
    </row>
    <row r="224" spans="1:10">
      <c r="B224" s="3">
        <v>5</v>
      </c>
      <c r="C224" s="12">
        <v>0</v>
      </c>
      <c r="D224" s="13">
        <v>0</v>
      </c>
      <c r="E224" s="13">
        <v>0</v>
      </c>
      <c r="F224" s="14">
        <v>9</v>
      </c>
      <c r="G224" s="12">
        <v>0</v>
      </c>
      <c r="H224" s="13">
        <v>0</v>
      </c>
      <c r="I224" s="13">
        <v>0</v>
      </c>
      <c r="J224" s="14">
        <v>8</v>
      </c>
    </row>
    <row r="225" spans="1:10">
      <c r="B225" s="3">
        <v>6</v>
      </c>
      <c r="C225" s="12">
        <v>2</v>
      </c>
      <c r="D225" s="13">
        <v>4</v>
      </c>
      <c r="E225" s="13">
        <v>6</v>
      </c>
      <c r="F225" s="14">
        <v>7</v>
      </c>
      <c r="G225" s="12">
        <v>0</v>
      </c>
      <c r="H225" s="13">
        <v>1</v>
      </c>
      <c r="I225" s="13">
        <v>4</v>
      </c>
      <c r="J225" s="14">
        <v>5</v>
      </c>
    </row>
    <row r="226" spans="1:10">
      <c r="B226" s="4">
        <v>7</v>
      </c>
      <c r="C226" s="15">
        <v>1</v>
      </c>
      <c r="D226" s="16">
        <v>17</v>
      </c>
      <c r="E226" s="16">
        <v>5</v>
      </c>
      <c r="F226" s="17">
        <v>2</v>
      </c>
      <c r="G226" s="15">
        <v>0</v>
      </c>
      <c r="H226" s="16">
        <v>6</v>
      </c>
      <c r="I226" s="16">
        <v>5</v>
      </c>
      <c r="J226" s="17">
        <v>2</v>
      </c>
    </row>
    <row r="229" spans="1:10">
      <c r="C229" s="79" t="s">
        <v>6</v>
      </c>
      <c r="D229" s="80"/>
      <c r="E229" s="80"/>
      <c r="F229" s="81"/>
      <c r="G229" s="79" t="s">
        <v>22</v>
      </c>
      <c r="H229" s="80"/>
      <c r="I229" s="80"/>
      <c r="J229" s="81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B231" s="5">
        <v>0</v>
      </c>
      <c r="C231" s="9">
        <v>3</v>
      </c>
      <c r="D231" s="10">
        <v>1</v>
      </c>
      <c r="E231" s="10">
        <v>0</v>
      </c>
      <c r="F231" s="11">
        <v>7</v>
      </c>
      <c r="G231" s="9">
        <v>0</v>
      </c>
      <c r="H231" s="10">
        <v>0</v>
      </c>
      <c r="I231" s="10">
        <v>0</v>
      </c>
      <c r="J231" s="11">
        <v>1</v>
      </c>
    </row>
    <row r="232" spans="1:10">
      <c r="B232" s="3">
        <v>1</v>
      </c>
      <c r="C232" s="12">
        <v>1</v>
      </c>
      <c r="D232" s="13">
        <v>0</v>
      </c>
      <c r="E232" s="13">
        <v>1</v>
      </c>
      <c r="F232" s="14">
        <v>6</v>
      </c>
      <c r="G232" s="12">
        <v>0</v>
      </c>
      <c r="H232" s="13">
        <v>0</v>
      </c>
      <c r="I232" s="13">
        <v>0</v>
      </c>
      <c r="J232" s="14">
        <v>3</v>
      </c>
    </row>
    <row r="233" spans="1:10">
      <c r="B233" s="3">
        <v>2</v>
      </c>
      <c r="C233" s="12">
        <v>0</v>
      </c>
      <c r="D233" s="13">
        <v>0</v>
      </c>
      <c r="E233" s="13">
        <v>1</v>
      </c>
      <c r="F233" s="14">
        <v>5</v>
      </c>
      <c r="G233" s="12">
        <v>0</v>
      </c>
      <c r="H233" s="13">
        <v>0</v>
      </c>
      <c r="I233" s="13">
        <v>0</v>
      </c>
      <c r="J233" s="14">
        <v>1</v>
      </c>
    </row>
    <row r="234" spans="1:10">
      <c r="B234" s="3">
        <v>3</v>
      </c>
      <c r="C234" s="12">
        <v>0</v>
      </c>
      <c r="D234" s="13">
        <v>1</v>
      </c>
      <c r="E234" s="13">
        <v>0</v>
      </c>
      <c r="F234" s="14">
        <v>0</v>
      </c>
      <c r="G234" s="12">
        <v>0</v>
      </c>
      <c r="H234" s="13">
        <v>0</v>
      </c>
      <c r="I234" s="13">
        <v>0</v>
      </c>
      <c r="J234" s="14">
        <v>0</v>
      </c>
    </row>
    <row r="235" spans="1:10">
      <c r="B235" s="3">
        <v>4</v>
      </c>
      <c r="C235" s="12">
        <v>1</v>
      </c>
      <c r="D235" s="13">
        <v>0</v>
      </c>
      <c r="E235" s="13">
        <v>1</v>
      </c>
      <c r="F235" s="14">
        <v>3</v>
      </c>
      <c r="G235" s="12">
        <v>0</v>
      </c>
      <c r="H235" s="13">
        <v>0</v>
      </c>
      <c r="I235" s="13">
        <v>0</v>
      </c>
      <c r="J235" s="14">
        <v>3</v>
      </c>
    </row>
    <row r="236" spans="1:10">
      <c r="B236" s="3">
        <v>5</v>
      </c>
      <c r="C236" s="12">
        <v>1</v>
      </c>
      <c r="D236" s="13">
        <v>1</v>
      </c>
      <c r="E236" s="13">
        <v>1</v>
      </c>
      <c r="F236" s="14">
        <v>0</v>
      </c>
      <c r="G236" s="12">
        <v>0</v>
      </c>
      <c r="H236" s="13">
        <v>0</v>
      </c>
      <c r="I236" s="13">
        <v>0</v>
      </c>
      <c r="J236" s="14">
        <v>0</v>
      </c>
    </row>
    <row r="237" spans="1:10">
      <c r="B237" s="3">
        <v>6</v>
      </c>
      <c r="C237" s="12">
        <v>0</v>
      </c>
      <c r="D237" s="13">
        <v>2</v>
      </c>
      <c r="E237" s="13">
        <v>0</v>
      </c>
      <c r="F237" s="14">
        <v>1</v>
      </c>
      <c r="G237" s="12">
        <v>0</v>
      </c>
      <c r="H237" s="13">
        <v>0</v>
      </c>
      <c r="I237" s="13">
        <v>0</v>
      </c>
      <c r="J237" s="14">
        <v>1</v>
      </c>
    </row>
    <row r="238" spans="1:10">
      <c r="B238" s="4">
        <v>7</v>
      </c>
      <c r="C238" s="15">
        <v>0</v>
      </c>
      <c r="D238" s="16">
        <v>15</v>
      </c>
      <c r="E238" s="16">
        <v>7</v>
      </c>
      <c r="F238" s="17">
        <v>1</v>
      </c>
      <c r="G238" s="15">
        <v>0</v>
      </c>
      <c r="H238" s="16">
        <v>4</v>
      </c>
      <c r="I238" s="16">
        <v>0</v>
      </c>
      <c r="J238" s="17">
        <v>0</v>
      </c>
    </row>
    <row r="241" spans="1:10">
      <c r="C241" s="36" t="s">
        <v>6</v>
      </c>
      <c r="D241" s="37"/>
      <c r="E241" s="37"/>
      <c r="F241" s="38"/>
      <c r="G241" s="36" t="s">
        <v>22</v>
      </c>
      <c r="H241" s="37"/>
      <c r="I241" s="37"/>
      <c r="J241" s="38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B243" s="5">
        <v>0</v>
      </c>
      <c r="C243" s="9">
        <v>2</v>
      </c>
      <c r="D243" s="10">
        <v>2</v>
      </c>
      <c r="E243" s="10">
        <v>1</v>
      </c>
      <c r="F243" s="11">
        <v>4</v>
      </c>
      <c r="G243" s="9">
        <v>0</v>
      </c>
      <c r="H243" s="10">
        <v>0</v>
      </c>
      <c r="I243" s="10">
        <v>0</v>
      </c>
      <c r="J243" s="11">
        <v>0</v>
      </c>
    </row>
    <row r="244" spans="1:10">
      <c r="B244" s="3">
        <v>1</v>
      </c>
      <c r="C244" s="12">
        <v>0</v>
      </c>
      <c r="D244" s="13">
        <v>0</v>
      </c>
      <c r="E244" s="13">
        <v>1</v>
      </c>
      <c r="F244" s="14">
        <v>6</v>
      </c>
      <c r="G244" s="12">
        <v>0</v>
      </c>
      <c r="H244" s="13">
        <v>0</v>
      </c>
      <c r="I244" s="13">
        <v>0</v>
      </c>
      <c r="J244" s="14">
        <v>3</v>
      </c>
    </row>
    <row r="245" spans="1:10">
      <c r="B245" s="3">
        <v>2</v>
      </c>
      <c r="C245" s="12">
        <v>0</v>
      </c>
      <c r="D245" s="13">
        <v>0</v>
      </c>
      <c r="E245" s="13">
        <v>3</v>
      </c>
      <c r="F245" s="14">
        <v>2</v>
      </c>
      <c r="G245" s="12">
        <v>0</v>
      </c>
      <c r="H245" s="13">
        <v>0</v>
      </c>
      <c r="I245" s="13">
        <v>2</v>
      </c>
      <c r="J245" s="14">
        <v>1</v>
      </c>
    </row>
    <row r="246" spans="1:10">
      <c r="B246" s="3">
        <v>3</v>
      </c>
      <c r="C246" s="12">
        <v>0</v>
      </c>
      <c r="D246" s="13">
        <v>0</v>
      </c>
      <c r="E246" s="13">
        <v>0</v>
      </c>
      <c r="F246" s="14">
        <v>4</v>
      </c>
      <c r="G246" s="12">
        <v>0</v>
      </c>
      <c r="H246" s="13">
        <v>0</v>
      </c>
      <c r="I246" s="13">
        <v>0</v>
      </c>
      <c r="J246" s="14">
        <v>0</v>
      </c>
    </row>
    <row r="247" spans="1:10">
      <c r="B247" s="3">
        <v>4</v>
      </c>
      <c r="C247" s="12">
        <v>0</v>
      </c>
      <c r="D247" s="13">
        <v>1</v>
      </c>
      <c r="E247" s="13">
        <v>3</v>
      </c>
      <c r="F247" s="14">
        <v>3</v>
      </c>
      <c r="G247" s="12">
        <v>0</v>
      </c>
      <c r="H247" s="13">
        <v>0</v>
      </c>
      <c r="I247" s="13">
        <v>2</v>
      </c>
      <c r="J247" s="14">
        <v>0</v>
      </c>
    </row>
    <row r="248" spans="1:10">
      <c r="B248" s="3">
        <v>5</v>
      </c>
      <c r="C248" s="12">
        <v>0</v>
      </c>
      <c r="D248" s="13">
        <v>1</v>
      </c>
      <c r="E248" s="13">
        <v>2</v>
      </c>
      <c r="F248" s="14">
        <v>0</v>
      </c>
      <c r="G248" s="12">
        <v>0</v>
      </c>
      <c r="H248" s="13">
        <v>0</v>
      </c>
      <c r="I248" s="13">
        <v>1</v>
      </c>
      <c r="J248" s="14">
        <v>0</v>
      </c>
    </row>
    <row r="249" spans="1:10">
      <c r="B249" s="3">
        <v>6</v>
      </c>
      <c r="C249" s="12">
        <v>0</v>
      </c>
      <c r="D249" s="13">
        <v>3</v>
      </c>
      <c r="E249" s="13">
        <v>2</v>
      </c>
      <c r="F249" s="14">
        <v>2</v>
      </c>
      <c r="G249" s="12">
        <v>0</v>
      </c>
      <c r="H249" s="13">
        <v>1</v>
      </c>
      <c r="I249" s="13">
        <v>0</v>
      </c>
      <c r="J249" s="14">
        <v>0</v>
      </c>
    </row>
    <row r="250" spans="1:10">
      <c r="B250" s="4">
        <v>7</v>
      </c>
      <c r="C250" s="15">
        <v>0</v>
      </c>
      <c r="D250" s="16">
        <v>13</v>
      </c>
      <c r="E250" s="16">
        <v>5</v>
      </c>
      <c r="F250" s="17">
        <v>3</v>
      </c>
      <c r="G250" s="15">
        <v>0</v>
      </c>
      <c r="H250" s="16">
        <v>3</v>
      </c>
      <c r="I250" s="16">
        <v>0</v>
      </c>
      <c r="J250" s="17">
        <v>2</v>
      </c>
    </row>
  </sheetData>
  <mergeCells count="44">
    <mergeCell ref="C1:F1"/>
    <mergeCell ref="G1:J1"/>
    <mergeCell ref="Y1:Z1"/>
    <mergeCell ref="C13:F13"/>
    <mergeCell ref="G13:J13"/>
    <mergeCell ref="Y13:Z13"/>
    <mergeCell ref="C25:F25"/>
    <mergeCell ref="G25:J25"/>
    <mergeCell ref="Y25:Z25"/>
    <mergeCell ref="C37:F37"/>
    <mergeCell ref="G37:J37"/>
    <mergeCell ref="Y37:Z37"/>
    <mergeCell ref="C49:F49"/>
    <mergeCell ref="G49:J49"/>
    <mergeCell ref="C61:F61"/>
    <mergeCell ref="G61:J61"/>
    <mergeCell ref="C73:F73"/>
    <mergeCell ref="G73:J73"/>
    <mergeCell ref="C85:F85"/>
    <mergeCell ref="G85:J85"/>
    <mergeCell ref="C97:F97"/>
    <mergeCell ref="G97:J97"/>
    <mergeCell ref="C109:F109"/>
    <mergeCell ref="G109:J109"/>
    <mergeCell ref="C121:F121"/>
    <mergeCell ref="G121:J121"/>
    <mergeCell ref="C133:F133"/>
    <mergeCell ref="G133:J133"/>
    <mergeCell ref="C145:F145"/>
    <mergeCell ref="G145:J145"/>
    <mergeCell ref="C157:F157"/>
    <mergeCell ref="G157:J157"/>
    <mergeCell ref="C169:F169"/>
    <mergeCell ref="G169:J169"/>
    <mergeCell ref="C181:F181"/>
    <mergeCell ref="G181:J181"/>
    <mergeCell ref="C229:F229"/>
    <mergeCell ref="G229:J229"/>
    <mergeCell ref="C193:F193"/>
    <mergeCell ref="G193:J193"/>
    <mergeCell ref="C205:F205"/>
    <mergeCell ref="G205:J205"/>
    <mergeCell ref="C217:F217"/>
    <mergeCell ref="G217:J21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76"/>
  <sheetViews>
    <sheetView topLeftCell="A43" workbookViewId="0">
      <selection activeCell="B97" sqref="B97:J106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32">
      <c r="C1" s="79" t="s">
        <v>6</v>
      </c>
      <c r="D1" s="80"/>
      <c r="E1" s="80"/>
      <c r="F1" s="81"/>
      <c r="G1" s="79" t="s">
        <v>22</v>
      </c>
      <c r="H1" s="80"/>
      <c r="I1" s="80"/>
      <c r="J1" s="81"/>
      <c r="N1" s="79" t="s">
        <v>6</v>
      </c>
      <c r="O1" s="80"/>
      <c r="P1" s="80"/>
      <c r="Q1" s="81"/>
      <c r="R1" s="79" t="s">
        <v>22</v>
      </c>
      <c r="S1" s="80"/>
      <c r="T1" s="80"/>
      <c r="U1" s="81"/>
      <c r="Y1" s="79" t="s">
        <v>6</v>
      </c>
      <c r="Z1" s="80"/>
      <c r="AA1" s="80"/>
      <c r="AB1" s="81"/>
      <c r="AC1" s="79" t="s">
        <v>22</v>
      </c>
      <c r="AD1" s="80"/>
      <c r="AE1" s="80"/>
      <c r="AF1" s="81"/>
    </row>
    <row r="2" spans="1:32">
      <c r="A2" s="1" t="s">
        <v>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16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1" t="s">
        <v>30</v>
      </c>
      <c r="Y2" s="6" t="s">
        <v>2</v>
      </c>
      <c r="Z2" s="7" t="s">
        <v>3</v>
      </c>
      <c r="AA2" s="7" t="s">
        <v>4</v>
      </c>
      <c r="AB2" s="8" t="s">
        <v>5</v>
      </c>
      <c r="AC2" s="6" t="s">
        <v>2</v>
      </c>
      <c r="AD2" s="7" t="s">
        <v>3</v>
      </c>
      <c r="AE2" s="7" t="s">
        <v>4</v>
      </c>
      <c r="AF2" s="8" t="s">
        <v>5</v>
      </c>
    </row>
    <row r="3" spans="1:32">
      <c r="A3" t="s">
        <v>1</v>
      </c>
      <c r="B3" s="5">
        <v>0</v>
      </c>
      <c r="C3" s="9">
        <v>979.70100000000002</v>
      </c>
      <c r="D3" s="10">
        <v>184.60900000000001</v>
      </c>
      <c r="E3" s="10">
        <v>475.27800000000002</v>
      </c>
      <c r="F3" s="11">
        <v>998.73</v>
      </c>
      <c r="G3" s="9">
        <v>0</v>
      </c>
      <c r="H3" s="10">
        <v>61.5364</v>
      </c>
      <c r="I3" s="10">
        <v>402.15800000000002</v>
      </c>
      <c r="J3" s="11">
        <v>285.35199999999998</v>
      </c>
      <c r="L3" t="s">
        <v>1</v>
      </c>
      <c r="M3" s="5">
        <v>0</v>
      </c>
      <c r="N3" s="9">
        <f>AVERAGE(C3,C39,C75,C111,C147,C183,C219)</f>
        <v>622.55942857142873</v>
      </c>
      <c r="O3" s="10">
        <f t="shared" ref="O3:U10" si="0">AVERAGE(D3,D39,D75,D111,D147,D183,D219)</f>
        <v>99.856571428571428</v>
      </c>
      <c r="P3" s="10">
        <f t="shared" si="0"/>
        <v>260.98085714285713</v>
      </c>
      <c r="Q3" s="11">
        <f t="shared" si="0"/>
        <v>879.10157142857145</v>
      </c>
      <c r="R3" s="9">
        <f t="shared" si="0"/>
        <v>118.66457142857143</v>
      </c>
      <c r="S3" s="10">
        <f t="shared" si="0"/>
        <v>33.70514285714286</v>
      </c>
      <c r="T3" s="10">
        <f t="shared" si="0"/>
        <v>160.24485714285714</v>
      </c>
      <c r="U3" s="11">
        <f t="shared" si="0"/>
        <v>337.04185714285711</v>
      </c>
      <c r="X3" s="5">
        <v>0</v>
      </c>
      <c r="Y3" s="9">
        <f>STDEV(C3,C39,C75,C111,C147,C183,C219)</f>
        <v>268.12168722295769</v>
      </c>
      <c r="Z3" s="10">
        <f t="shared" ref="Z3:AF10" si="1">STDEV(D3,D39,D75,D111,D147,D183,D219)</f>
        <v>62.578647367525036</v>
      </c>
      <c r="AA3" s="10">
        <f t="shared" si="1"/>
        <v>146.21670809729483</v>
      </c>
      <c r="AB3" s="11">
        <f t="shared" si="1"/>
        <v>155.30534895044261</v>
      </c>
      <c r="AC3" s="9">
        <f t="shared" si="1"/>
        <v>112.73052570600555</v>
      </c>
      <c r="AD3" s="10">
        <f t="shared" si="1"/>
        <v>34.91318817791052</v>
      </c>
      <c r="AE3" s="10">
        <f t="shared" si="1"/>
        <v>124.78041442393726</v>
      </c>
      <c r="AF3" s="11">
        <f t="shared" si="1"/>
        <v>84.362434194035075</v>
      </c>
    </row>
    <row r="4" spans="1:32">
      <c r="B4" s="3">
        <v>1</v>
      </c>
      <c r="C4" s="12">
        <v>0</v>
      </c>
      <c r="D4" s="13">
        <v>223.34</v>
      </c>
      <c r="E4" s="13">
        <v>298.01499999999999</v>
      </c>
      <c r="F4" s="14">
        <v>502.60500000000002</v>
      </c>
      <c r="G4" s="12">
        <v>0</v>
      </c>
      <c r="H4" s="13">
        <v>0</v>
      </c>
      <c r="I4" s="13">
        <v>223.511</v>
      </c>
      <c r="J4" s="14">
        <v>241.995</v>
      </c>
      <c r="M4" s="3">
        <v>1</v>
      </c>
      <c r="N4" s="12">
        <f t="shared" ref="N4:N10" si="2">AVERAGE(C4,C40,C76,C112,C148,C184,C220)</f>
        <v>208.73532857142854</v>
      </c>
      <c r="O4" s="13">
        <f t="shared" si="0"/>
        <v>60.906414285714284</v>
      </c>
      <c r="P4" s="13">
        <f t="shared" si="0"/>
        <v>263.41399999999999</v>
      </c>
      <c r="Q4" s="14">
        <f t="shared" si="0"/>
        <v>466.52171428571421</v>
      </c>
      <c r="R4" s="12">
        <f t="shared" si="0"/>
        <v>24.824814285714289</v>
      </c>
      <c r="S4" s="13">
        <f t="shared" si="0"/>
        <v>10.575857142857144</v>
      </c>
      <c r="T4" s="13">
        <f t="shared" si="0"/>
        <v>144.66404285714285</v>
      </c>
      <c r="U4" s="14">
        <f t="shared" si="0"/>
        <v>214.51385714285715</v>
      </c>
      <c r="X4" s="3">
        <v>1</v>
      </c>
      <c r="Y4" s="12">
        <f t="shared" ref="Y4:Y10" si="3">STDEV(C4,C40,C76,C112,C148,C184,C220)</f>
        <v>162.53071271459967</v>
      </c>
      <c r="Z4" s="13">
        <f t="shared" si="1"/>
        <v>76.654431635042656</v>
      </c>
      <c r="AA4" s="13">
        <f t="shared" si="1"/>
        <v>91.274265047712163</v>
      </c>
      <c r="AB4" s="14">
        <f t="shared" si="1"/>
        <v>125.87132714762663</v>
      </c>
      <c r="AC4" s="12">
        <f t="shared" si="1"/>
        <v>43.479254066064989</v>
      </c>
      <c r="AD4" s="13">
        <f t="shared" si="1"/>
        <v>27.981087901346104</v>
      </c>
      <c r="AE4" s="13">
        <f t="shared" si="1"/>
        <v>74.367254705232057</v>
      </c>
      <c r="AF4" s="14">
        <f t="shared" si="1"/>
        <v>69.887742517145739</v>
      </c>
    </row>
    <row r="5" spans="1:32">
      <c r="B5" s="3">
        <v>2</v>
      </c>
      <c r="C5" s="12">
        <v>0</v>
      </c>
      <c r="D5" s="13">
        <v>33.130499999999998</v>
      </c>
      <c r="E5" s="13">
        <v>531.58799999999997</v>
      </c>
      <c r="F5" s="14">
        <v>525.60500000000002</v>
      </c>
      <c r="G5" s="12">
        <v>0</v>
      </c>
      <c r="H5" s="13">
        <v>0</v>
      </c>
      <c r="I5" s="13">
        <v>379.70600000000002</v>
      </c>
      <c r="J5" s="14">
        <v>233.602</v>
      </c>
      <c r="M5" s="3">
        <v>2</v>
      </c>
      <c r="N5" s="12">
        <f t="shared" si="2"/>
        <v>35.362857142857145</v>
      </c>
      <c r="O5" s="13">
        <f t="shared" si="0"/>
        <v>39.990085714285712</v>
      </c>
      <c r="P5" s="13">
        <f t="shared" si="0"/>
        <v>364.96514285714278</v>
      </c>
      <c r="Q5" s="14">
        <f t="shared" si="0"/>
        <v>388.90657142857151</v>
      </c>
      <c r="R5" s="12">
        <f t="shared" si="0"/>
        <v>7.5873142857142852</v>
      </c>
      <c r="S5" s="13">
        <f t="shared" si="0"/>
        <v>14.873828571428572</v>
      </c>
      <c r="T5" s="13">
        <f t="shared" si="0"/>
        <v>252.9937142857143</v>
      </c>
      <c r="U5" s="14">
        <f t="shared" si="0"/>
        <v>242.0017</v>
      </c>
      <c r="X5" s="3">
        <v>2</v>
      </c>
      <c r="Y5" s="12">
        <f t="shared" si="3"/>
        <v>61.237473209978681</v>
      </c>
      <c r="Z5" s="13">
        <f t="shared" si="1"/>
        <v>30.716595140598326</v>
      </c>
      <c r="AA5" s="13">
        <f t="shared" si="1"/>
        <v>116.30161453655575</v>
      </c>
      <c r="AB5" s="14">
        <f t="shared" si="1"/>
        <v>146.95782504385051</v>
      </c>
      <c r="AC5" s="12">
        <f t="shared" si="1"/>
        <v>20.074146718887668</v>
      </c>
      <c r="AD5" s="13">
        <f t="shared" si="1"/>
        <v>26.43304957603355</v>
      </c>
      <c r="AE5" s="13">
        <f t="shared" si="1"/>
        <v>86.791676282376073</v>
      </c>
      <c r="AF5" s="14">
        <f t="shared" si="1"/>
        <v>96.232121061854016</v>
      </c>
    </row>
    <row r="6" spans="1:32">
      <c r="B6" s="3">
        <v>3</v>
      </c>
      <c r="C6" s="12">
        <v>0</v>
      </c>
      <c r="D6" s="13">
        <v>68.905799999999999</v>
      </c>
      <c r="E6" s="13">
        <v>348.45800000000003</v>
      </c>
      <c r="F6" s="14">
        <v>673.21400000000006</v>
      </c>
      <c r="G6" s="12">
        <v>0</v>
      </c>
      <c r="H6" s="13">
        <v>0</v>
      </c>
      <c r="I6" s="13">
        <v>271.02300000000002</v>
      </c>
      <c r="J6" s="14">
        <v>265.20499999999998</v>
      </c>
      <c r="M6" s="3">
        <v>3</v>
      </c>
      <c r="N6" s="12">
        <f t="shared" si="2"/>
        <v>31.554442857142856</v>
      </c>
      <c r="O6" s="13">
        <f t="shared" si="0"/>
        <v>30.501171428571432</v>
      </c>
      <c r="P6" s="13">
        <f t="shared" si="0"/>
        <v>273.46171428571427</v>
      </c>
      <c r="Q6" s="14">
        <f t="shared" si="0"/>
        <v>412.16985714285721</v>
      </c>
      <c r="R6" s="12">
        <f t="shared" si="0"/>
        <v>6.8032428571428571</v>
      </c>
      <c r="S6" s="13">
        <f t="shared" si="0"/>
        <v>7.0056571428571432</v>
      </c>
      <c r="T6" s="13">
        <f t="shared" si="0"/>
        <v>148.87552857142856</v>
      </c>
      <c r="U6" s="14">
        <f t="shared" si="0"/>
        <v>240.36842857142852</v>
      </c>
      <c r="X6" s="3">
        <v>3</v>
      </c>
      <c r="Y6" s="12">
        <f t="shared" si="3"/>
        <v>41.094519369694432</v>
      </c>
      <c r="Z6" s="13">
        <f t="shared" si="1"/>
        <v>31.42045710518941</v>
      </c>
      <c r="AA6" s="13">
        <f t="shared" si="1"/>
        <v>128.76625334265489</v>
      </c>
      <c r="AB6" s="14">
        <f t="shared" si="1"/>
        <v>193.02292089751808</v>
      </c>
      <c r="AC6" s="12">
        <f t="shared" si="1"/>
        <v>17.999688708776524</v>
      </c>
      <c r="AD6" s="13">
        <f t="shared" si="1"/>
        <v>18.535226570583298</v>
      </c>
      <c r="AE6" s="13">
        <f t="shared" si="1"/>
        <v>136.83778254725209</v>
      </c>
      <c r="AF6" s="14">
        <f t="shared" si="1"/>
        <v>92.825860888111649</v>
      </c>
    </row>
    <row r="7" spans="1:32">
      <c r="B7" s="3">
        <v>4</v>
      </c>
      <c r="C7" s="12">
        <v>0</v>
      </c>
      <c r="D7" s="13">
        <v>143.54300000000001</v>
      </c>
      <c r="E7" s="13">
        <v>513.42899999999997</v>
      </c>
      <c r="F7" s="14">
        <v>514.27300000000002</v>
      </c>
      <c r="G7" s="12">
        <v>0</v>
      </c>
      <c r="H7" s="13">
        <v>0</v>
      </c>
      <c r="I7" s="13">
        <v>434.44</v>
      </c>
      <c r="J7" s="14">
        <v>192.852</v>
      </c>
      <c r="M7" s="3">
        <v>4</v>
      </c>
      <c r="N7" s="12">
        <f t="shared" si="2"/>
        <v>10.114699999999999</v>
      </c>
      <c r="O7" s="13">
        <f t="shared" si="0"/>
        <v>46.35585714285714</v>
      </c>
      <c r="P7" s="13">
        <f t="shared" si="0"/>
        <v>306.20714285714286</v>
      </c>
      <c r="Q7" s="14">
        <f t="shared" si="0"/>
        <v>428.01071428571424</v>
      </c>
      <c r="R7" s="12">
        <f t="shared" si="0"/>
        <v>0</v>
      </c>
      <c r="S7" s="13">
        <f t="shared" si="0"/>
        <v>0</v>
      </c>
      <c r="T7" s="13">
        <f t="shared" si="0"/>
        <v>190.79721428571429</v>
      </c>
      <c r="U7" s="14">
        <f t="shared" si="0"/>
        <v>266.32144285714287</v>
      </c>
      <c r="X7" s="3">
        <v>4</v>
      </c>
      <c r="Y7" s="12">
        <f t="shared" si="3"/>
        <v>26.760980786025012</v>
      </c>
      <c r="Z7" s="13">
        <f t="shared" si="1"/>
        <v>79.900681174460942</v>
      </c>
      <c r="AA7" s="13">
        <f t="shared" si="1"/>
        <v>118.07679701706657</v>
      </c>
      <c r="AB7" s="14">
        <f t="shared" si="1"/>
        <v>149.63896459558299</v>
      </c>
      <c r="AC7" s="12">
        <f t="shared" si="1"/>
        <v>0</v>
      </c>
      <c r="AD7" s="13">
        <f t="shared" si="1"/>
        <v>0</v>
      </c>
      <c r="AE7" s="13">
        <f t="shared" si="1"/>
        <v>136.87493514278438</v>
      </c>
      <c r="AF7" s="14">
        <f t="shared" si="1"/>
        <v>142.8657449505404</v>
      </c>
    </row>
    <row r="8" spans="1:32">
      <c r="B8" s="3">
        <v>5</v>
      </c>
      <c r="C8" s="12">
        <v>0</v>
      </c>
      <c r="D8" s="13">
        <v>374.42500000000001</v>
      </c>
      <c r="E8" s="13">
        <v>403.03399999999999</v>
      </c>
      <c r="F8" s="14">
        <v>586.68100000000004</v>
      </c>
      <c r="G8" s="12">
        <v>0</v>
      </c>
      <c r="H8" s="13">
        <v>0</v>
      </c>
      <c r="I8" s="13">
        <v>201.517</v>
      </c>
      <c r="J8" s="14">
        <v>361.03399999999999</v>
      </c>
      <c r="M8" s="3">
        <v>5</v>
      </c>
      <c r="N8" s="12">
        <f t="shared" si="2"/>
        <v>20.46</v>
      </c>
      <c r="O8" s="13">
        <f t="shared" si="0"/>
        <v>113.25598571428573</v>
      </c>
      <c r="P8" s="13">
        <f t="shared" si="0"/>
        <v>268.76671428571427</v>
      </c>
      <c r="Q8" s="14">
        <f t="shared" si="0"/>
        <v>374.53428571428566</v>
      </c>
      <c r="R8" s="12">
        <f t="shared" si="0"/>
        <v>0</v>
      </c>
      <c r="S8" s="13">
        <f t="shared" si="0"/>
        <v>4.5494714285714286</v>
      </c>
      <c r="T8" s="13">
        <f t="shared" si="0"/>
        <v>147.4121142857143</v>
      </c>
      <c r="U8" s="14">
        <f t="shared" si="0"/>
        <v>221.44370000000001</v>
      </c>
      <c r="X8" s="3">
        <v>5</v>
      </c>
      <c r="Y8" s="12">
        <f t="shared" si="3"/>
        <v>54.132071824381519</v>
      </c>
      <c r="Z8" s="13">
        <f t="shared" si="1"/>
        <v>129.78202906878684</v>
      </c>
      <c r="AA8" s="13">
        <f t="shared" si="1"/>
        <v>159.49593796887555</v>
      </c>
      <c r="AB8" s="14">
        <f t="shared" si="1"/>
        <v>145.22562322780641</v>
      </c>
      <c r="AC8" s="12">
        <f t="shared" si="1"/>
        <v>0</v>
      </c>
      <c r="AD8" s="13">
        <f t="shared" si="1"/>
        <v>12.036769996793753</v>
      </c>
      <c r="AE8" s="13">
        <f t="shared" si="1"/>
        <v>90.816777041605931</v>
      </c>
      <c r="AF8" s="14">
        <f t="shared" si="1"/>
        <v>114.83940675698683</v>
      </c>
    </row>
    <row r="9" spans="1:32">
      <c r="B9" s="3">
        <v>6</v>
      </c>
      <c r="C9" s="12">
        <v>0</v>
      </c>
      <c r="D9" s="13">
        <v>587.10699999999997</v>
      </c>
      <c r="E9" s="13">
        <v>658.33600000000001</v>
      </c>
      <c r="F9" s="14">
        <v>571.88699999999994</v>
      </c>
      <c r="G9" s="12">
        <v>0</v>
      </c>
      <c r="H9" s="13">
        <v>39.140500000000003</v>
      </c>
      <c r="I9" s="13">
        <v>288.02199999999999</v>
      </c>
      <c r="J9" s="14">
        <v>309.77199999999999</v>
      </c>
      <c r="M9" s="3">
        <v>6</v>
      </c>
      <c r="N9" s="12">
        <f t="shared" si="2"/>
        <v>44.101942857142866</v>
      </c>
      <c r="O9" s="13">
        <f t="shared" si="0"/>
        <v>365.03157142857145</v>
      </c>
      <c r="P9" s="13">
        <f t="shared" si="0"/>
        <v>334.71842857142855</v>
      </c>
      <c r="Q9" s="14">
        <f t="shared" si="0"/>
        <v>364.48942857142856</v>
      </c>
      <c r="R9" s="12">
        <f t="shared" si="0"/>
        <v>8.4462142857142855</v>
      </c>
      <c r="S9" s="13">
        <f t="shared" si="0"/>
        <v>57.501300000000001</v>
      </c>
      <c r="T9" s="13">
        <f t="shared" si="0"/>
        <v>170.74865714285716</v>
      </c>
      <c r="U9" s="14">
        <f t="shared" si="0"/>
        <v>217.35904285714284</v>
      </c>
      <c r="X9" s="3">
        <v>6</v>
      </c>
      <c r="Y9" s="12">
        <f t="shared" si="3"/>
        <v>48.230992731985694</v>
      </c>
      <c r="Z9" s="13">
        <f t="shared" si="1"/>
        <v>223.81527786387977</v>
      </c>
      <c r="AA9" s="13">
        <f t="shared" si="1"/>
        <v>164.82556460478369</v>
      </c>
      <c r="AB9" s="14">
        <f t="shared" si="1"/>
        <v>102.37130350323956</v>
      </c>
      <c r="AC9" s="12">
        <f t="shared" si="1"/>
        <v>22.346582519961046</v>
      </c>
      <c r="AD9" s="13">
        <f t="shared" si="1"/>
        <v>59.067789649153681</v>
      </c>
      <c r="AE9" s="13">
        <f t="shared" si="1"/>
        <v>80.20297681023348</v>
      </c>
      <c r="AF9" s="14">
        <f t="shared" si="1"/>
        <v>86.751009881227674</v>
      </c>
    </row>
    <row r="10" spans="1:32">
      <c r="B10" s="4">
        <v>7</v>
      </c>
      <c r="C10" s="15">
        <v>73.048699999999997</v>
      </c>
      <c r="D10" s="16">
        <v>860.99599999999998</v>
      </c>
      <c r="E10" s="16">
        <v>588.34500000000003</v>
      </c>
      <c r="F10" s="17">
        <v>378.63900000000001</v>
      </c>
      <c r="G10" s="15">
        <v>0</v>
      </c>
      <c r="H10" s="16">
        <v>81.999600000000001</v>
      </c>
      <c r="I10" s="16">
        <v>252.148</v>
      </c>
      <c r="J10" s="17">
        <v>252.42599999999999</v>
      </c>
      <c r="M10" s="4">
        <v>7</v>
      </c>
      <c r="N10" s="15">
        <f t="shared" si="2"/>
        <v>61.63278571428571</v>
      </c>
      <c r="O10" s="16">
        <f t="shared" si="0"/>
        <v>975.95571428571452</v>
      </c>
      <c r="P10" s="16">
        <f t="shared" si="0"/>
        <v>471.21957142857138</v>
      </c>
      <c r="Q10" s="17">
        <f t="shared" si="0"/>
        <v>220.33527142857142</v>
      </c>
      <c r="R10" s="15">
        <f t="shared" si="0"/>
        <v>0</v>
      </c>
      <c r="S10" s="16">
        <f t="shared" si="0"/>
        <v>264.72137142857144</v>
      </c>
      <c r="T10" s="16">
        <f t="shared" si="0"/>
        <v>265.69614285714283</v>
      </c>
      <c r="U10" s="17">
        <f t="shared" si="0"/>
        <v>141.95621428571431</v>
      </c>
      <c r="X10" s="4">
        <v>7</v>
      </c>
      <c r="Y10" s="15">
        <f t="shared" si="3"/>
        <v>78.540844642420041</v>
      </c>
      <c r="Z10" s="16">
        <f t="shared" si="1"/>
        <v>117.89432797030908</v>
      </c>
      <c r="AA10" s="16">
        <f t="shared" si="1"/>
        <v>159.83281380644522</v>
      </c>
      <c r="AB10" s="17">
        <f t="shared" si="1"/>
        <v>127.92846597215585</v>
      </c>
      <c r="AC10" s="15">
        <f t="shared" si="1"/>
        <v>0</v>
      </c>
      <c r="AD10" s="16">
        <f t="shared" si="1"/>
        <v>176.36000697200518</v>
      </c>
      <c r="AE10" s="16">
        <f t="shared" si="1"/>
        <v>200.72786201092316</v>
      </c>
      <c r="AF10" s="17">
        <f t="shared" si="1"/>
        <v>58.069126616600357</v>
      </c>
    </row>
    <row r="13" spans="1:32">
      <c r="C13" s="79" t="s">
        <v>6</v>
      </c>
      <c r="D13" s="80"/>
      <c r="E13" s="80"/>
      <c r="F13" s="81"/>
      <c r="G13" s="79" t="s">
        <v>22</v>
      </c>
      <c r="H13" s="80"/>
      <c r="I13" s="80"/>
      <c r="J13" s="81"/>
      <c r="N13" s="79" t="s">
        <v>6</v>
      </c>
      <c r="O13" s="80"/>
      <c r="P13" s="80"/>
      <c r="Q13" s="81"/>
      <c r="R13" s="79" t="s">
        <v>22</v>
      </c>
      <c r="S13" s="80"/>
      <c r="T13" s="80"/>
      <c r="U13" s="81"/>
      <c r="Y13" s="79" t="s">
        <v>6</v>
      </c>
      <c r="Z13" s="80"/>
      <c r="AA13" s="80"/>
      <c r="AB13" s="81"/>
      <c r="AC13" s="79" t="s">
        <v>22</v>
      </c>
      <c r="AD13" s="80"/>
      <c r="AE13" s="80"/>
      <c r="AF13" s="81"/>
    </row>
    <row r="14" spans="1:32">
      <c r="A14" s="1" t="s">
        <v>8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L14" s="1" t="s">
        <v>17</v>
      </c>
      <c r="N14" s="6" t="s">
        <v>2</v>
      </c>
      <c r="O14" s="7" t="s">
        <v>3</v>
      </c>
      <c r="P14" s="7" t="s">
        <v>4</v>
      </c>
      <c r="Q14" s="8" t="s">
        <v>5</v>
      </c>
      <c r="R14" s="6" t="s">
        <v>2</v>
      </c>
      <c r="S14" s="7" t="s">
        <v>3</v>
      </c>
      <c r="T14" s="7" t="s">
        <v>4</v>
      </c>
      <c r="U14" s="8" t="s">
        <v>5</v>
      </c>
      <c r="W14" s="1" t="s">
        <v>31</v>
      </c>
      <c r="Y14" s="6" t="s">
        <v>2</v>
      </c>
      <c r="Z14" s="7" t="s">
        <v>3</v>
      </c>
      <c r="AA14" s="7" t="s">
        <v>4</v>
      </c>
      <c r="AB14" s="8" t="s">
        <v>5</v>
      </c>
      <c r="AC14" s="6" t="s">
        <v>2</v>
      </c>
      <c r="AD14" s="7" t="s">
        <v>3</v>
      </c>
      <c r="AE14" s="7" t="s">
        <v>4</v>
      </c>
      <c r="AF14" s="8" t="s">
        <v>5</v>
      </c>
    </row>
    <row r="15" spans="1:32">
      <c r="A15" t="s">
        <v>1</v>
      </c>
      <c r="B15" s="5">
        <v>0</v>
      </c>
      <c r="C15" s="9">
        <v>791.25300000000004</v>
      </c>
      <c r="D15" s="10">
        <v>74.982799999999997</v>
      </c>
      <c r="E15" s="10">
        <v>423.00700000000001</v>
      </c>
      <c r="F15" s="11">
        <v>1130.51</v>
      </c>
      <c r="G15" s="9">
        <v>263.75099999999998</v>
      </c>
      <c r="H15" s="10">
        <v>74.982799999999997</v>
      </c>
      <c r="I15" s="10">
        <v>211.50299999999999</v>
      </c>
      <c r="J15" s="11">
        <v>678.30399999999997</v>
      </c>
      <c r="L15" t="s">
        <v>1</v>
      </c>
      <c r="M15" s="5">
        <v>0</v>
      </c>
      <c r="N15" s="9">
        <f>AVERAGE(C15,C51,C87,C123,C159,C195,C231)</f>
        <v>467.6288571428571</v>
      </c>
      <c r="O15" s="10">
        <f t="shared" ref="O15:U22" si="4">AVERAGE(D15,D51,D87,D123,D159,D195,D231)</f>
        <v>154.61918571428572</v>
      </c>
      <c r="P15" s="10">
        <f t="shared" si="4"/>
        <v>313.55427142857144</v>
      </c>
      <c r="Q15" s="11">
        <f t="shared" si="4"/>
        <v>796.76357142857148</v>
      </c>
      <c r="R15" s="9">
        <f t="shared" si="4"/>
        <v>108.89311428571428</v>
      </c>
      <c r="S15" s="10">
        <f t="shared" si="4"/>
        <v>56.169785714285709</v>
      </c>
      <c r="T15" s="10">
        <f t="shared" si="4"/>
        <v>254.22827142857139</v>
      </c>
      <c r="U15" s="11">
        <f t="shared" si="4"/>
        <v>326.6862857142857</v>
      </c>
      <c r="X15" s="5">
        <v>0</v>
      </c>
      <c r="Y15" s="9">
        <f>STDEV(C15,C51,C87,C123,C159,C195,C231)</f>
        <v>158.26673653617053</v>
      </c>
      <c r="Z15" s="10">
        <f t="shared" ref="Z15:AF22" si="5">STDEV(D15,D51,D87,D123,D159,D195,D231)</f>
        <v>121.21386816640013</v>
      </c>
      <c r="AA15" s="10">
        <f t="shared" si="5"/>
        <v>270.96076081790096</v>
      </c>
      <c r="AB15" s="11">
        <f t="shared" si="5"/>
        <v>233.28891061432591</v>
      </c>
      <c r="AC15" s="9">
        <f t="shared" si="5"/>
        <v>116.35012225673894</v>
      </c>
      <c r="AD15" s="10">
        <f t="shared" si="5"/>
        <v>25.270003676983539</v>
      </c>
      <c r="AE15" s="10">
        <f t="shared" si="5"/>
        <v>204.70668646826297</v>
      </c>
      <c r="AF15" s="11">
        <f t="shared" si="5"/>
        <v>214.74301276232035</v>
      </c>
    </row>
    <row r="16" spans="1:32">
      <c r="B16" s="3">
        <v>1</v>
      </c>
      <c r="C16" s="12">
        <v>257.73399999999998</v>
      </c>
      <c r="D16" s="13">
        <v>77.090299999999999</v>
      </c>
      <c r="E16" s="13">
        <v>211.96899999999999</v>
      </c>
      <c r="F16" s="14">
        <v>226.58600000000001</v>
      </c>
      <c r="G16" s="12">
        <v>0</v>
      </c>
      <c r="H16" s="13">
        <v>77.090299999999999</v>
      </c>
      <c r="I16" s="13">
        <v>211.96899999999999</v>
      </c>
      <c r="J16" s="14">
        <v>226.58600000000001</v>
      </c>
      <c r="M16" s="3">
        <v>1</v>
      </c>
      <c r="N16" s="12">
        <f t="shared" ref="N16:N22" si="6">AVERAGE(C16,C52,C88,C124,C160,C196,C232)</f>
        <v>139.26964285714286</v>
      </c>
      <c r="O16" s="13">
        <f t="shared" si="4"/>
        <v>47.748728571428572</v>
      </c>
      <c r="P16" s="13">
        <f t="shared" si="4"/>
        <v>263.42162857142858</v>
      </c>
      <c r="Q16" s="14">
        <f t="shared" si="4"/>
        <v>441.87785714285712</v>
      </c>
      <c r="R16" s="12">
        <f t="shared" si="4"/>
        <v>16.948285714285714</v>
      </c>
      <c r="S16" s="13">
        <f t="shared" si="4"/>
        <v>39.053400000000003</v>
      </c>
      <c r="T16" s="13">
        <f t="shared" si="4"/>
        <v>161.32919999999999</v>
      </c>
      <c r="U16" s="14">
        <f t="shared" si="4"/>
        <v>254.18848571428572</v>
      </c>
      <c r="X16" s="3">
        <v>1</v>
      </c>
      <c r="Y16" s="12">
        <f t="shared" ref="Y16:Y22" si="7">STDEV(C16,C52,C88,C124,C160,C196,C232)</f>
        <v>89.303798834313426</v>
      </c>
      <c r="Z16" s="13">
        <f t="shared" si="5"/>
        <v>48.281693274149447</v>
      </c>
      <c r="AA16" s="13">
        <f t="shared" si="5"/>
        <v>265.49935940983426</v>
      </c>
      <c r="AB16" s="14">
        <f t="shared" si="5"/>
        <v>220.31653828407019</v>
      </c>
      <c r="AC16" s="12">
        <f t="shared" si="5"/>
        <v>44.840949148868702</v>
      </c>
      <c r="AD16" s="13">
        <f t="shared" si="5"/>
        <v>36.868254888634659</v>
      </c>
      <c r="AE16" s="13">
        <f t="shared" si="5"/>
        <v>163.64993696468895</v>
      </c>
      <c r="AF16" s="14">
        <f t="shared" si="5"/>
        <v>179.87902756292834</v>
      </c>
    </row>
    <row r="17" spans="1:32">
      <c r="B17" s="3">
        <v>2</v>
      </c>
      <c r="C17" s="12">
        <v>0</v>
      </c>
      <c r="D17" s="13">
        <v>0</v>
      </c>
      <c r="E17" s="13">
        <v>424.87400000000002</v>
      </c>
      <c r="F17" s="14">
        <v>681.21799999999996</v>
      </c>
      <c r="G17" s="12">
        <v>0</v>
      </c>
      <c r="H17" s="13">
        <v>0</v>
      </c>
      <c r="I17" s="13">
        <v>424.87400000000002</v>
      </c>
      <c r="J17" s="14">
        <v>681.21799999999996</v>
      </c>
      <c r="M17" s="3">
        <v>2</v>
      </c>
      <c r="N17" s="12">
        <f t="shared" si="6"/>
        <v>73.983285714285714</v>
      </c>
      <c r="O17" s="13">
        <f t="shared" si="4"/>
        <v>0</v>
      </c>
      <c r="P17" s="13">
        <f t="shared" si="4"/>
        <v>189.78370000000001</v>
      </c>
      <c r="Q17" s="14">
        <f t="shared" si="4"/>
        <v>484.52504285714286</v>
      </c>
      <c r="R17" s="12">
        <f t="shared" si="4"/>
        <v>0</v>
      </c>
      <c r="S17" s="13">
        <f t="shared" si="4"/>
        <v>0</v>
      </c>
      <c r="T17" s="13">
        <f t="shared" si="4"/>
        <v>125.55855714285714</v>
      </c>
      <c r="U17" s="14">
        <f t="shared" si="4"/>
        <v>336.57232857142856</v>
      </c>
      <c r="X17" s="3">
        <v>2</v>
      </c>
      <c r="Y17" s="12">
        <f t="shared" si="7"/>
        <v>132.98224758053772</v>
      </c>
      <c r="Z17" s="13">
        <f t="shared" si="5"/>
        <v>0</v>
      </c>
      <c r="AA17" s="13">
        <f t="shared" si="5"/>
        <v>138.86543321826588</v>
      </c>
      <c r="AB17" s="14">
        <f t="shared" si="5"/>
        <v>252.52665846185988</v>
      </c>
      <c r="AC17" s="12">
        <f t="shared" si="5"/>
        <v>0</v>
      </c>
      <c r="AD17" s="13">
        <f t="shared" si="5"/>
        <v>0</v>
      </c>
      <c r="AE17" s="13">
        <f t="shared" si="5"/>
        <v>157.33361568687792</v>
      </c>
      <c r="AF17" s="14">
        <f t="shared" si="5"/>
        <v>220.64966750202848</v>
      </c>
    </row>
    <row r="18" spans="1:32">
      <c r="B18" s="3">
        <v>3</v>
      </c>
      <c r="C18" s="12">
        <v>123.245</v>
      </c>
      <c r="D18" s="13">
        <v>0</v>
      </c>
      <c r="E18" s="13">
        <v>0</v>
      </c>
      <c r="F18" s="14">
        <v>455.12299999999999</v>
      </c>
      <c r="G18" s="12">
        <v>0</v>
      </c>
      <c r="H18" s="13">
        <v>0</v>
      </c>
      <c r="I18" s="13">
        <v>0</v>
      </c>
      <c r="J18" s="14">
        <v>227.56200000000001</v>
      </c>
      <c r="M18" s="3">
        <v>3</v>
      </c>
      <c r="N18" s="12">
        <f t="shared" si="6"/>
        <v>60.509528571428575</v>
      </c>
      <c r="O18" s="13">
        <f t="shared" si="4"/>
        <v>36.975700000000003</v>
      </c>
      <c r="P18" s="13">
        <f t="shared" si="4"/>
        <v>174.08981428571428</v>
      </c>
      <c r="Q18" s="14">
        <f t="shared" si="4"/>
        <v>363.0938714285715</v>
      </c>
      <c r="R18" s="12">
        <f t="shared" si="4"/>
        <v>0</v>
      </c>
      <c r="S18" s="13">
        <f t="shared" si="4"/>
        <v>0</v>
      </c>
      <c r="T18" s="13">
        <f t="shared" si="4"/>
        <v>85.959242857142854</v>
      </c>
      <c r="U18" s="14">
        <f t="shared" si="4"/>
        <v>258.26842857142861</v>
      </c>
      <c r="X18" s="3">
        <v>3</v>
      </c>
      <c r="Y18" s="12">
        <f t="shared" si="7"/>
        <v>58.399831969413356</v>
      </c>
      <c r="Z18" s="13">
        <f t="shared" si="5"/>
        <v>50.459262381350761</v>
      </c>
      <c r="AA18" s="13">
        <f t="shared" si="5"/>
        <v>150.0785906014182</v>
      </c>
      <c r="AB18" s="14">
        <f t="shared" si="5"/>
        <v>283.94027704733213</v>
      </c>
      <c r="AC18" s="12">
        <f t="shared" si="5"/>
        <v>0</v>
      </c>
      <c r="AD18" s="13">
        <f t="shared" si="5"/>
        <v>0</v>
      </c>
      <c r="AE18" s="13">
        <f t="shared" si="5"/>
        <v>86.285113248343862</v>
      </c>
      <c r="AF18" s="14">
        <f t="shared" si="5"/>
        <v>262.60189364629315</v>
      </c>
    </row>
    <row r="19" spans="1:32">
      <c r="B19" s="3">
        <v>4</v>
      </c>
      <c r="C19" s="12">
        <v>120.613</v>
      </c>
      <c r="D19" s="13">
        <v>0</v>
      </c>
      <c r="E19" s="13">
        <v>213.38</v>
      </c>
      <c r="F19" s="14">
        <v>228.053</v>
      </c>
      <c r="G19" s="12">
        <v>120.613</v>
      </c>
      <c r="H19" s="13">
        <v>0</v>
      </c>
      <c r="I19" s="13">
        <v>213.38</v>
      </c>
      <c r="J19" s="14">
        <v>228.053</v>
      </c>
      <c r="M19" s="3">
        <v>4</v>
      </c>
      <c r="N19" s="12">
        <f t="shared" si="6"/>
        <v>31.474114285714286</v>
      </c>
      <c r="O19" s="13">
        <f t="shared" si="4"/>
        <v>9.4209571428571444</v>
      </c>
      <c r="P19" s="13">
        <f t="shared" si="4"/>
        <v>257.12071428571431</v>
      </c>
      <c r="Q19" s="14">
        <f t="shared" si="4"/>
        <v>256.34814285714282</v>
      </c>
      <c r="R19" s="12">
        <f t="shared" si="4"/>
        <v>17.230428571428572</v>
      </c>
      <c r="S19" s="13">
        <f t="shared" si="4"/>
        <v>0</v>
      </c>
      <c r="T19" s="13">
        <f t="shared" si="4"/>
        <v>146.32207142857143</v>
      </c>
      <c r="U19" s="14">
        <f t="shared" si="4"/>
        <v>189.71257142857144</v>
      </c>
      <c r="X19" s="3">
        <v>4</v>
      </c>
      <c r="Y19" s="12">
        <f t="shared" si="7"/>
        <v>54.09005335572116</v>
      </c>
      <c r="Z19" s="13">
        <f t="shared" si="5"/>
        <v>24.925509712197606</v>
      </c>
      <c r="AA19" s="13">
        <f t="shared" si="5"/>
        <v>75.014945441367942</v>
      </c>
      <c r="AB19" s="14">
        <f t="shared" si="5"/>
        <v>94.420134350728063</v>
      </c>
      <c r="AC19" s="12">
        <f t="shared" si="5"/>
        <v>45.587428983061919</v>
      </c>
      <c r="AD19" s="13">
        <f t="shared" si="5"/>
        <v>0</v>
      </c>
      <c r="AE19" s="13">
        <f t="shared" si="5"/>
        <v>136.76683864288538</v>
      </c>
      <c r="AF19" s="14">
        <f t="shared" si="5"/>
        <v>106.48098092594927</v>
      </c>
    </row>
    <row r="20" spans="1:32">
      <c r="B20" s="3">
        <v>5</v>
      </c>
      <c r="C20" s="12">
        <v>0</v>
      </c>
      <c r="D20" s="13">
        <v>0</v>
      </c>
      <c r="E20" s="13">
        <v>213.85300000000001</v>
      </c>
      <c r="F20" s="14">
        <v>114.273</v>
      </c>
      <c r="G20" s="12">
        <v>0</v>
      </c>
      <c r="H20" s="13">
        <v>0</v>
      </c>
      <c r="I20" s="13">
        <v>0</v>
      </c>
      <c r="J20" s="14">
        <v>114.273</v>
      </c>
      <c r="M20" s="3">
        <v>5</v>
      </c>
      <c r="N20" s="12">
        <f t="shared" si="6"/>
        <v>32.536999999999999</v>
      </c>
      <c r="O20" s="13">
        <f t="shared" si="4"/>
        <v>40.084428571428575</v>
      </c>
      <c r="P20" s="13">
        <f t="shared" si="4"/>
        <v>244.20157142857144</v>
      </c>
      <c r="Q20" s="14">
        <f t="shared" si="4"/>
        <v>253.29884285714283</v>
      </c>
      <c r="R20" s="12">
        <f t="shared" si="4"/>
        <v>0</v>
      </c>
      <c r="S20" s="13">
        <f t="shared" si="4"/>
        <v>9.5949714285714283</v>
      </c>
      <c r="T20" s="13">
        <f t="shared" si="4"/>
        <v>141.70485714285715</v>
      </c>
      <c r="U20" s="14">
        <f t="shared" si="4"/>
        <v>198.09427142857143</v>
      </c>
      <c r="X20" s="3">
        <v>5</v>
      </c>
      <c r="Y20" s="12">
        <f t="shared" si="7"/>
        <v>56.096857906659977</v>
      </c>
      <c r="Z20" s="13">
        <f t="shared" si="5"/>
        <v>54.060926443433992</v>
      </c>
      <c r="AA20" s="13">
        <f t="shared" si="5"/>
        <v>53.595391110483739</v>
      </c>
      <c r="AB20" s="14">
        <f t="shared" si="5"/>
        <v>261.26139154910135</v>
      </c>
      <c r="AC20" s="12">
        <f t="shared" si="5"/>
        <v>0</v>
      </c>
      <c r="AD20" s="13">
        <f t="shared" si="5"/>
        <v>25.385908236770145</v>
      </c>
      <c r="AE20" s="13">
        <f t="shared" si="5"/>
        <v>107.1746811540682</v>
      </c>
      <c r="AF20" s="14">
        <f t="shared" si="5"/>
        <v>199.92866952019591</v>
      </c>
    </row>
    <row r="21" spans="1:32">
      <c r="B21" s="3">
        <v>6</v>
      </c>
      <c r="C21" s="12">
        <v>0</v>
      </c>
      <c r="D21" s="13">
        <v>179.39099999999999</v>
      </c>
      <c r="E21" s="13">
        <v>214.33</v>
      </c>
      <c r="F21" s="14">
        <v>114.517</v>
      </c>
      <c r="G21" s="12">
        <v>0</v>
      </c>
      <c r="H21" s="13">
        <v>89.695300000000003</v>
      </c>
      <c r="I21" s="13">
        <v>214.33</v>
      </c>
      <c r="J21" s="14">
        <v>0</v>
      </c>
      <c r="M21" s="3">
        <v>6</v>
      </c>
      <c r="N21" s="12">
        <f t="shared" si="6"/>
        <v>46.536142857142863</v>
      </c>
      <c r="O21" s="13">
        <f t="shared" si="4"/>
        <v>278.93104285714287</v>
      </c>
      <c r="P21" s="13">
        <f t="shared" si="4"/>
        <v>240.24861428571427</v>
      </c>
      <c r="Q21" s="14">
        <f t="shared" si="4"/>
        <v>309.9052857142857</v>
      </c>
      <c r="R21" s="12">
        <f t="shared" si="4"/>
        <v>14.015785714285714</v>
      </c>
      <c r="S21" s="13">
        <f t="shared" si="4"/>
        <v>151.94451428571429</v>
      </c>
      <c r="T21" s="13">
        <f t="shared" si="4"/>
        <v>201.92347142857142</v>
      </c>
      <c r="U21" s="14">
        <f t="shared" si="4"/>
        <v>207.74002857142858</v>
      </c>
      <c r="X21" s="3">
        <v>6</v>
      </c>
      <c r="Y21" s="12">
        <f t="shared" si="7"/>
        <v>81.774009441526445</v>
      </c>
      <c r="Z21" s="13">
        <f t="shared" si="5"/>
        <v>161.53162928751607</v>
      </c>
      <c r="AA21" s="13">
        <f t="shared" si="5"/>
        <v>197.20628534145345</v>
      </c>
      <c r="AB21" s="14">
        <f t="shared" si="5"/>
        <v>208.34690390685296</v>
      </c>
      <c r="AC21" s="12">
        <f t="shared" si="5"/>
        <v>37.082283429171788</v>
      </c>
      <c r="AD21" s="13">
        <f t="shared" si="5"/>
        <v>158.24529797528933</v>
      </c>
      <c r="AE21" s="13">
        <f t="shared" si="5"/>
        <v>149.3706762197846</v>
      </c>
      <c r="AF21" s="14">
        <f t="shared" si="5"/>
        <v>250.96630849858255</v>
      </c>
    </row>
    <row r="22" spans="1:32">
      <c r="B22" s="4">
        <v>7</v>
      </c>
      <c r="C22" s="15">
        <v>0</v>
      </c>
      <c r="D22" s="16">
        <v>1020</v>
      </c>
      <c r="E22" s="16">
        <v>429.61599999999999</v>
      </c>
      <c r="F22" s="17">
        <v>573.803</v>
      </c>
      <c r="G22" s="15">
        <v>0</v>
      </c>
      <c r="H22" s="16">
        <v>463.63799999999998</v>
      </c>
      <c r="I22" s="16">
        <v>214.80799999999999</v>
      </c>
      <c r="J22" s="17">
        <v>573.803</v>
      </c>
      <c r="M22" s="4">
        <v>7</v>
      </c>
      <c r="N22" s="15">
        <f t="shared" si="6"/>
        <v>31.244871428571429</v>
      </c>
      <c r="O22" s="16">
        <f t="shared" si="4"/>
        <v>1079.6838571428573</v>
      </c>
      <c r="P22" s="16">
        <f t="shared" si="4"/>
        <v>604.30800000000011</v>
      </c>
      <c r="Q22" s="17">
        <f t="shared" si="4"/>
        <v>325.34342857142855</v>
      </c>
      <c r="R22" s="15">
        <f t="shared" si="4"/>
        <v>17.056428571428572</v>
      </c>
      <c r="S22" s="16">
        <f t="shared" si="4"/>
        <v>489.94400000000002</v>
      </c>
      <c r="T22" s="16">
        <f t="shared" si="4"/>
        <v>168.64528571428573</v>
      </c>
      <c r="U22" s="17">
        <f t="shared" si="4"/>
        <v>260.71728571428565</v>
      </c>
      <c r="X22" s="4">
        <v>7</v>
      </c>
      <c r="Y22" s="15">
        <f t="shared" si="7"/>
        <v>53.674568335004309</v>
      </c>
      <c r="Z22" s="16">
        <f t="shared" si="5"/>
        <v>229.7164272550163</v>
      </c>
      <c r="AA22" s="16">
        <f t="shared" si="5"/>
        <v>390.217629507347</v>
      </c>
      <c r="AB22" s="17">
        <f t="shared" si="5"/>
        <v>151.84688389608917</v>
      </c>
      <c r="AC22" s="15">
        <f t="shared" si="5"/>
        <v>45.127068254936681</v>
      </c>
      <c r="AD22" s="16">
        <f t="shared" si="5"/>
        <v>146.17018350767256</v>
      </c>
      <c r="AE22" s="16">
        <f t="shared" si="5"/>
        <v>135.8452343609132</v>
      </c>
      <c r="AF22" s="17">
        <f t="shared" si="5"/>
        <v>189.75479478326258</v>
      </c>
    </row>
    <row r="25" spans="1:32">
      <c r="C25" s="79" t="s">
        <v>6</v>
      </c>
      <c r="D25" s="80"/>
      <c r="E25" s="80"/>
      <c r="F25" s="81"/>
      <c r="G25" s="79" t="s">
        <v>22</v>
      </c>
      <c r="H25" s="80"/>
      <c r="I25" s="80"/>
      <c r="J25" s="81"/>
      <c r="N25" s="79" t="s">
        <v>6</v>
      </c>
      <c r="O25" s="80"/>
      <c r="P25" s="80"/>
      <c r="Q25" s="81"/>
      <c r="R25" s="79" t="s">
        <v>22</v>
      </c>
      <c r="S25" s="80"/>
      <c r="T25" s="80"/>
      <c r="U25" s="81"/>
      <c r="Y25" s="79" t="s">
        <v>6</v>
      </c>
      <c r="Z25" s="80"/>
      <c r="AA25" s="80"/>
      <c r="AB25" s="81"/>
      <c r="AC25" s="79" t="s">
        <v>22</v>
      </c>
      <c r="AD25" s="80"/>
      <c r="AE25" s="80"/>
      <c r="AF25" s="81"/>
    </row>
    <row r="26" spans="1:32">
      <c r="A26" s="1" t="s">
        <v>9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L26" s="1" t="s">
        <v>18</v>
      </c>
      <c r="N26" s="6" t="s">
        <v>2</v>
      </c>
      <c r="O26" s="7" t="s">
        <v>3</v>
      </c>
      <c r="P26" s="7" t="s">
        <v>4</v>
      </c>
      <c r="Q26" s="8" t="s">
        <v>5</v>
      </c>
      <c r="R26" s="6" t="s">
        <v>2</v>
      </c>
      <c r="S26" s="7" t="s">
        <v>3</v>
      </c>
      <c r="T26" s="7" t="s">
        <v>4</v>
      </c>
      <c r="U26" s="8" t="s">
        <v>5</v>
      </c>
      <c r="W26" s="1" t="s">
        <v>32</v>
      </c>
      <c r="Y26" s="6" t="s">
        <v>2</v>
      </c>
      <c r="Z26" s="7" t="s">
        <v>3</v>
      </c>
      <c r="AA26" s="7" t="s">
        <v>4</v>
      </c>
      <c r="AB26" s="8" t="s">
        <v>5</v>
      </c>
      <c r="AC26" s="6" t="s">
        <v>2</v>
      </c>
      <c r="AD26" s="7" t="s">
        <v>3</v>
      </c>
      <c r="AE26" s="7" t="s">
        <v>4</v>
      </c>
      <c r="AF26" s="8" t="s">
        <v>5</v>
      </c>
    </row>
    <row r="27" spans="1:32">
      <c r="A27" t="s">
        <v>1</v>
      </c>
      <c r="B27" s="5">
        <v>0</v>
      </c>
      <c r="C27" s="9">
        <v>254.82400000000001</v>
      </c>
      <c r="D27" s="10">
        <v>116.294</v>
      </c>
      <c r="E27" s="10">
        <v>163.04900000000001</v>
      </c>
      <c r="F27" s="11">
        <v>582.54399999999998</v>
      </c>
      <c r="G27" s="9">
        <v>0</v>
      </c>
      <c r="H27" s="10">
        <v>58.147100000000002</v>
      </c>
      <c r="I27" s="10">
        <v>0</v>
      </c>
      <c r="J27" s="11">
        <v>388.363</v>
      </c>
      <c r="L27" t="s">
        <v>1</v>
      </c>
      <c r="M27" s="5">
        <v>0</v>
      </c>
      <c r="N27" s="9">
        <f>AVERAGE(C27,C63,C99,C135,C171,C207,C243)</f>
        <v>468.33485714285723</v>
      </c>
      <c r="O27" s="10">
        <f t="shared" ref="O27:U34" si="8">AVERAGE(D27,D63,D99,D135,D171,D207,D243)</f>
        <v>72.731514285714283</v>
      </c>
      <c r="P27" s="10">
        <f t="shared" si="8"/>
        <v>353.26885714285709</v>
      </c>
      <c r="Q27" s="11">
        <f t="shared" si="8"/>
        <v>745.97685714285706</v>
      </c>
      <c r="R27" s="9">
        <f t="shared" si="8"/>
        <v>141.75745714285713</v>
      </c>
      <c r="S27" s="10">
        <f t="shared" si="8"/>
        <v>8.3067285714285717</v>
      </c>
      <c r="T27" s="10">
        <f t="shared" si="8"/>
        <v>163.19942857142857</v>
      </c>
      <c r="U27" s="11">
        <f t="shared" si="8"/>
        <v>418.16842857142859</v>
      </c>
      <c r="X27" s="5">
        <v>0</v>
      </c>
      <c r="Y27" s="9">
        <f>STDEV(C27,C63,C99,C135,C171,C207,C243)</f>
        <v>347.03719885982844</v>
      </c>
      <c r="Z27" s="10">
        <f t="shared" ref="Z27:AF34" si="9">STDEV(D27,D63,D99,D135,D171,D207,D243)</f>
        <v>75.983219689512779</v>
      </c>
      <c r="AA27" s="10">
        <f t="shared" si="9"/>
        <v>214.30952329394097</v>
      </c>
      <c r="AB27" s="11">
        <f t="shared" si="9"/>
        <v>165.41430560306125</v>
      </c>
      <c r="AC27" s="9">
        <f t="shared" si="9"/>
        <v>170.13121727594907</v>
      </c>
      <c r="AD27" s="10">
        <f t="shared" si="9"/>
        <v>21.977538008514838</v>
      </c>
      <c r="AE27" s="10">
        <f t="shared" si="9"/>
        <v>197.80438589159843</v>
      </c>
      <c r="AF27" s="11">
        <f t="shared" si="9"/>
        <v>253.66891379174879</v>
      </c>
    </row>
    <row r="28" spans="1:32">
      <c r="B28" s="3">
        <v>1</v>
      </c>
      <c r="C28" s="12">
        <v>167.971</v>
      </c>
      <c r="D28" s="13">
        <v>0</v>
      </c>
      <c r="E28" s="13">
        <v>163.898</v>
      </c>
      <c r="F28" s="14">
        <v>1072.17</v>
      </c>
      <c r="G28" s="12">
        <v>0</v>
      </c>
      <c r="H28" s="13">
        <v>0</v>
      </c>
      <c r="I28" s="13">
        <v>163.898</v>
      </c>
      <c r="J28" s="14">
        <v>584.82000000000005</v>
      </c>
      <c r="M28" s="3">
        <v>1</v>
      </c>
      <c r="N28" s="12">
        <f t="shared" ref="N28:N34" si="10">AVERAGE(C28,C64,C100,C136,C172,C208,C244)</f>
        <v>221.7752857142857</v>
      </c>
      <c r="O28" s="13">
        <f t="shared" si="8"/>
        <v>0</v>
      </c>
      <c r="P28" s="13">
        <f t="shared" si="8"/>
        <v>188.19399999999999</v>
      </c>
      <c r="Q28" s="14">
        <f t="shared" si="8"/>
        <v>832.68271428571427</v>
      </c>
      <c r="R28" s="12">
        <f t="shared" si="8"/>
        <v>115.22685714285716</v>
      </c>
      <c r="S28" s="13">
        <f t="shared" si="8"/>
        <v>0</v>
      </c>
      <c r="T28" s="13">
        <f t="shared" si="8"/>
        <v>96.46471428571428</v>
      </c>
      <c r="U28" s="14">
        <f t="shared" si="8"/>
        <v>632.11528571428573</v>
      </c>
      <c r="X28" s="3">
        <v>1</v>
      </c>
      <c r="Y28" s="12">
        <f t="shared" ref="Y28:Y34" si="11">STDEV(C28,C64,C100,C136,C172,C208,C244)</f>
        <v>147.38614268955124</v>
      </c>
      <c r="Z28" s="13">
        <f t="shared" si="9"/>
        <v>0</v>
      </c>
      <c r="AA28" s="13">
        <f t="shared" si="9"/>
        <v>158.83372509325594</v>
      </c>
      <c r="AB28" s="14">
        <f t="shared" si="9"/>
        <v>237.14291227423354</v>
      </c>
      <c r="AC28" s="12">
        <f t="shared" si="9"/>
        <v>94.191846907306811</v>
      </c>
      <c r="AD28" s="13">
        <f t="shared" si="9"/>
        <v>0</v>
      </c>
      <c r="AE28" s="13">
        <f t="shared" si="9"/>
        <v>91.795835567695747</v>
      </c>
      <c r="AF28" s="14">
        <f t="shared" si="9"/>
        <v>314.80651001618679</v>
      </c>
    </row>
    <row r="29" spans="1:32">
      <c r="B29" s="3">
        <v>2</v>
      </c>
      <c r="C29" s="12">
        <v>166.102</v>
      </c>
      <c r="D29" s="13">
        <v>61.712499999999999</v>
      </c>
      <c r="E29" s="13">
        <v>164.75700000000001</v>
      </c>
      <c r="F29" s="14">
        <v>293.55799999999999</v>
      </c>
      <c r="G29" s="12">
        <v>83.051000000000002</v>
      </c>
      <c r="H29" s="13">
        <v>0</v>
      </c>
      <c r="I29" s="13">
        <v>164.75700000000001</v>
      </c>
      <c r="J29" s="14">
        <v>293.55799999999999</v>
      </c>
      <c r="M29" s="3">
        <v>2</v>
      </c>
      <c r="N29" s="12">
        <f t="shared" si="10"/>
        <v>128.89171428571427</v>
      </c>
      <c r="O29" s="13">
        <f t="shared" si="8"/>
        <v>8.8160714285714281</v>
      </c>
      <c r="P29" s="13">
        <f t="shared" si="8"/>
        <v>219.66585714285716</v>
      </c>
      <c r="Q29" s="14">
        <f t="shared" si="8"/>
        <v>352.36371428571425</v>
      </c>
      <c r="R29" s="12">
        <f t="shared" si="8"/>
        <v>54.437799999999996</v>
      </c>
      <c r="S29" s="13">
        <f t="shared" si="8"/>
        <v>0</v>
      </c>
      <c r="T29" s="13">
        <f t="shared" si="8"/>
        <v>192.97300000000001</v>
      </c>
      <c r="U29" s="14">
        <f t="shared" si="8"/>
        <v>300.49171428571429</v>
      </c>
      <c r="X29" s="3">
        <v>2</v>
      </c>
      <c r="Y29" s="12">
        <f t="shared" si="11"/>
        <v>110.19257737663079</v>
      </c>
      <c r="Z29" s="13">
        <f t="shared" si="9"/>
        <v>23.325132540581937</v>
      </c>
      <c r="AA29" s="13">
        <f t="shared" si="9"/>
        <v>199.79071654894992</v>
      </c>
      <c r="AB29" s="14">
        <f t="shared" si="9"/>
        <v>195.95068898042899</v>
      </c>
      <c r="AC29" s="12">
        <f t="shared" si="9"/>
        <v>80.170043147134052</v>
      </c>
      <c r="AD29" s="13">
        <f t="shared" si="9"/>
        <v>0</v>
      </c>
      <c r="AE29" s="13">
        <f t="shared" si="9"/>
        <v>153.85846676518429</v>
      </c>
      <c r="AF29" s="14">
        <f t="shared" si="9"/>
        <v>219.48033382569409</v>
      </c>
    </row>
    <row r="30" spans="1:32">
      <c r="B30" s="3">
        <v>3</v>
      </c>
      <c r="C30" s="12">
        <v>0</v>
      </c>
      <c r="D30" s="13">
        <v>0</v>
      </c>
      <c r="E30" s="13">
        <v>165.624</v>
      </c>
      <c r="F30" s="14">
        <v>687.66499999999996</v>
      </c>
      <c r="G30" s="12">
        <v>0</v>
      </c>
      <c r="H30" s="13">
        <v>0</v>
      </c>
      <c r="I30" s="13">
        <v>0</v>
      </c>
      <c r="J30" s="14">
        <v>491.19</v>
      </c>
      <c r="M30" s="3">
        <v>3</v>
      </c>
      <c r="N30" s="12">
        <f t="shared" si="10"/>
        <v>11.802314285714287</v>
      </c>
      <c r="O30" s="13">
        <f t="shared" si="8"/>
        <v>0</v>
      </c>
      <c r="P30" s="13">
        <f t="shared" si="8"/>
        <v>232.41371428571429</v>
      </c>
      <c r="Q30" s="14">
        <f t="shared" si="8"/>
        <v>428.13900000000001</v>
      </c>
      <c r="R30" s="12">
        <f t="shared" si="8"/>
        <v>0</v>
      </c>
      <c r="S30" s="13">
        <f t="shared" si="8"/>
        <v>0</v>
      </c>
      <c r="T30" s="13">
        <f t="shared" si="8"/>
        <v>180.82928571428573</v>
      </c>
      <c r="U30" s="14">
        <f t="shared" si="8"/>
        <v>282.03071428571423</v>
      </c>
      <c r="X30" s="3">
        <v>3</v>
      </c>
      <c r="Y30" s="12">
        <f t="shared" si="11"/>
        <v>31.225988495024922</v>
      </c>
      <c r="Z30" s="13">
        <f t="shared" si="9"/>
        <v>0</v>
      </c>
      <c r="AA30" s="13">
        <f t="shared" si="9"/>
        <v>146.01205779514046</v>
      </c>
      <c r="AB30" s="14">
        <f t="shared" si="9"/>
        <v>139.58391911200485</v>
      </c>
      <c r="AC30" s="12">
        <f t="shared" si="9"/>
        <v>0</v>
      </c>
      <c r="AD30" s="13">
        <f t="shared" si="9"/>
        <v>0</v>
      </c>
      <c r="AE30" s="13">
        <f t="shared" si="9"/>
        <v>150.04560451155544</v>
      </c>
      <c r="AF30" s="14">
        <f t="shared" si="9"/>
        <v>155.79719667002399</v>
      </c>
    </row>
    <row r="31" spans="1:32">
      <c r="B31" s="3">
        <v>4</v>
      </c>
      <c r="C31" s="12">
        <v>0</v>
      </c>
      <c r="D31" s="13">
        <v>0</v>
      </c>
      <c r="E31" s="13">
        <v>499.50099999999998</v>
      </c>
      <c r="F31" s="14">
        <v>197.25299999999999</v>
      </c>
      <c r="G31" s="12">
        <v>0</v>
      </c>
      <c r="H31" s="13">
        <v>0</v>
      </c>
      <c r="I31" s="13">
        <v>499.50099999999998</v>
      </c>
      <c r="J31" s="14">
        <v>197.25299999999999</v>
      </c>
      <c r="M31" s="3">
        <v>4</v>
      </c>
      <c r="N31" s="12">
        <f t="shared" si="10"/>
        <v>22.804171428571429</v>
      </c>
      <c r="O31" s="13">
        <f t="shared" si="8"/>
        <v>36.811128571428576</v>
      </c>
      <c r="P31" s="13">
        <f t="shared" si="8"/>
        <v>360.35814285714287</v>
      </c>
      <c r="Q31" s="14">
        <f t="shared" si="8"/>
        <v>276.71414285714292</v>
      </c>
      <c r="R31" s="12">
        <f t="shared" si="8"/>
        <v>0</v>
      </c>
      <c r="S31" s="13">
        <f t="shared" si="8"/>
        <v>25.253999999999998</v>
      </c>
      <c r="T31" s="13">
        <f t="shared" si="8"/>
        <v>237.90357142857141</v>
      </c>
      <c r="U31" s="14">
        <f t="shared" si="8"/>
        <v>204.94671428571431</v>
      </c>
      <c r="X31" s="3">
        <v>4</v>
      </c>
      <c r="Y31" s="12">
        <f t="shared" si="11"/>
        <v>38.945585520086624</v>
      </c>
      <c r="Z31" s="13">
        <f t="shared" si="9"/>
        <v>68.689932300998194</v>
      </c>
      <c r="AA31" s="13">
        <f t="shared" si="9"/>
        <v>293.53571298590379</v>
      </c>
      <c r="AB31" s="14">
        <f t="shared" si="9"/>
        <v>111.17602691741972</v>
      </c>
      <c r="AC31" s="12">
        <f t="shared" si="9"/>
        <v>0</v>
      </c>
      <c r="AD31" s="13">
        <f t="shared" si="9"/>
        <v>66.815803609625164</v>
      </c>
      <c r="AE31" s="13">
        <f t="shared" si="9"/>
        <v>199.0633367840976</v>
      </c>
      <c r="AF31" s="14">
        <f t="shared" si="9"/>
        <v>144.43197439246185</v>
      </c>
    </row>
    <row r="32" spans="1:32">
      <c r="B32" s="3">
        <v>5</v>
      </c>
      <c r="C32" s="12">
        <v>80.368099999999998</v>
      </c>
      <c r="D32" s="13">
        <v>135.92699999999999</v>
      </c>
      <c r="E32" s="13">
        <v>334.77300000000002</v>
      </c>
      <c r="F32" s="14">
        <v>297.05399999999997</v>
      </c>
      <c r="G32" s="12">
        <v>0</v>
      </c>
      <c r="H32" s="13">
        <v>0</v>
      </c>
      <c r="I32" s="13">
        <v>167.386</v>
      </c>
      <c r="J32" s="14">
        <v>198.036</v>
      </c>
      <c r="M32" s="3">
        <v>5</v>
      </c>
      <c r="N32" s="12">
        <f t="shared" si="10"/>
        <v>22.771071428571425</v>
      </c>
      <c r="O32" s="13">
        <f t="shared" si="8"/>
        <v>111.74680000000001</v>
      </c>
      <c r="P32" s="13">
        <f t="shared" si="8"/>
        <v>257.72071428571434</v>
      </c>
      <c r="Q32" s="14">
        <f t="shared" si="8"/>
        <v>293.06514285714286</v>
      </c>
      <c r="R32" s="12">
        <f t="shared" si="8"/>
        <v>11.289914285714286</v>
      </c>
      <c r="S32" s="13">
        <f t="shared" si="8"/>
        <v>25.321999999999999</v>
      </c>
      <c r="T32" s="13">
        <f t="shared" si="8"/>
        <v>185.58942857142861</v>
      </c>
      <c r="U32" s="14">
        <f t="shared" si="8"/>
        <v>250.1114285714286</v>
      </c>
      <c r="X32" s="3">
        <v>5</v>
      </c>
      <c r="Y32" s="12">
        <f t="shared" si="11"/>
        <v>38.890928042270318</v>
      </c>
      <c r="Z32" s="13">
        <f t="shared" si="9"/>
        <v>74.770863724782515</v>
      </c>
      <c r="AA32" s="13">
        <f t="shared" si="9"/>
        <v>143.61224556389593</v>
      </c>
      <c r="AB32" s="14">
        <f t="shared" si="9"/>
        <v>167.57499828676566</v>
      </c>
      <c r="AC32" s="12">
        <f t="shared" si="9"/>
        <v>29.87030552323542</v>
      </c>
      <c r="AD32" s="13">
        <f t="shared" si="9"/>
        <v>66.995714698777562</v>
      </c>
      <c r="AE32" s="13">
        <f t="shared" si="9"/>
        <v>122.99432702887441</v>
      </c>
      <c r="AF32" s="14">
        <f t="shared" si="9"/>
        <v>163.7008300649461</v>
      </c>
    </row>
    <row r="33" spans="1:32">
      <c r="B33" s="3">
        <v>6</v>
      </c>
      <c r="C33" s="12">
        <v>79.512</v>
      </c>
      <c r="D33" s="13">
        <v>422.03</v>
      </c>
      <c r="E33" s="13">
        <v>168.28200000000001</v>
      </c>
      <c r="F33" s="14">
        <v>497.06299999999999</v>
      </c>
      <c r="G33" s="12">
        <v>0</v>
      </c>
      <c r="H33" s="13">
        <v>140.67699999999999</v>
      </c>
      <c r="I33" s="13">
        <v>168.28200000000001</v>
      </c>
      <c r="J33" s="14">
        <v>397.65100000000001</v>
      </c>
      <c r="M33" s="3">
        <v>6</v>
      </c>
      <c r="N33" s="12">
        <f t="shared" si="10"/>
        <v>21.996828571428573</v>
      </c>
      <c r="O33" s="13">
        <f t="shared" si="8"/>
        <v>287.71557142857142</v>
      </c>
      <c r="P33" s="13">
        <f t="shared" si="8"/>
        <v>416.4058571428572</v>
      </c>
      <c r="Q33" s="14">
        <f t="shared" si="8"/>
        <v>302.76014285714285</v>
      </c>
      <c r="R33" s="12">
        <f t="shared" si="8"/>
        <v>0</v>
      </c>
      <c r="S33" s="13">
        <f t="shared" si="8"/>
        <v>83.163642857142847</v>
      </c>
      <c r="T33" s="13">
        <f t="shared" si="8"/>
        <v>174.47200000000001</v>
      </c>
      <c r="U33" s="14">
        <f t="shared" si="8"/>
        <v>178.37821428571428</v>
      </c>
      <c r="X33" s="3">
        <v>6</v>
      </c>
      <c r="Y33" s="12">
        <f t="shared" si="11"/>
        <v>37.594969174155665</v>
      </c>
      <c r="Z33" s="13">
        <f t="shared" si="9"/>
        <v>105.27124892368472</v>
      </c>
      <c r="AA33" s="13">
        <f t="shared" si="9"/>
        <v>299.80673218782607</v>
      </c>
      <c r="AB33" s="14">
        <f t="shared" si="9"/>
        <v>151.57984671939803</v>
      </c>
      <c r="AC33" s="12">
        <f t="shared" si="9"/>
        <v>0</v>
      </c>
      <c r="AD33" s="13">
        <f t="shared" si="9"/>
        <v>133.2528129054925</v>
      </c>
      <c r="AE33" s="13">
        <f t="shared" si="9"/>
        <v>175.57763111417884</v>
      </c>
      <c r="AF33" s="14">
        <f t="shared" si="9"/>
        <v>158.82099983100917</v>
      </c>
    </row>
    <row r="34" spans="1:32">
      <c r="B34" s="4">
        <v>7</v>
      </c>
      <c r="C34" s="15">
        <v>78.673900000000003</v>
      </c>
      <c r="D34" s="16">
        <v>801.73800000000006</v>
      </c>
      <c r="E34" s="16">
        <v>845.93299999999999</v>
      </c>
      <c r="F34" s="17">
        <v>299.43200000000002</v>
      </c>
      <c r="G34" s="15">
        <v>0</v>
      </c>
      <c r="H34" s="16">
        <v>364.42700000000002</v>
      </c>
      <c r="I34" s="16">
        <v>0</v>
      </c>
      <c r="J34" s="17">
        <v>199.62100000000001</v>
      </c>
      <c r="M34" s="4">
        <v>7</v>
      </c>
      <c r="N34" s="15">
        <f t="shared" si="10"/>
        <v>62.186557142857147</v>
      </c>
      <c r="O34" s="16">
        <f t="shared" si="8"/>
        <v>917.73942857142845</v>
      </c>
      <c r="P34" s="16">
        <f t="shared" si="8"/>
        <v>863.33157142857124</v>
      </c>
      <c r="Q34" s="17">
        <f t="shared" si="8"/>
        <v>402.23785714285714</v>
      </c>
      <c r="R34" s="15">
        <f t="shared" si="8"/>
        <v>30.348857142857145</v>
      </c>
      <c r="S34" s="16">
        <f t="shared" si="8"/>
        <v>357.40471428571431</v>
      </c>
      <c r="T34" s="16">
        <f t="shared" si="8"/>
        <v>301.98</v>
      </c>
      <c r="U34" s="17">
        <f t="shared" si="8"/>
        <v>342.72057142857142</v>
      </c>
      <c r="X34" s="4">
        <v>7</v>
      </c>
      <c r="Y34" s="15">
        <f t="shared" si="11"/>
        <v>86.642721160173195</v>
      </c>
      <c r="Z34" s="16">
        <f t="shared" si="9"/>
        <v>115.72438565093303</v>
      </c>
      <c r="AA34" s="16">
        <f t="shared" si="9"/>
        <v>167.37398290839357</v>
      </c>
      <c r="AB34" s="17">
        <f t="shared" si="9"/>
        <v>82.700956571309078</v>
      </c>
      <c r="AC34" s="15">
        <f t="shared" si="9"/>
        <v>80.295528575026253</v>
      </c>
      <c r="AD34" s="16">
        <f t="shared" si="9"/>
        <v>143.00230886447753</v>
      </c>
      <c r="AE34" s="16">
        <f t="shared" si="9"/>
        <v>244.08999484001791</v>
      </c>
      <c r="AF34" s="17">
        <f t="shared" si="9"/>
        <v>86.836711543097337</v>
      </c>
    </row>
    <row r="37" spans="1:32">
      <c r="C37" s="79" t="s">
        <v>6</v>
      </c>
      <c r="D37" s="80"/>
      <c r="E37" s="80"/>
      <c r="F37" s="81"/>
      <c r="G37" s="79" t="s">
        <v>22</v>
      </c>
      <c r="H37" s="80"/>
      <c r="I37" s="80"/>
      <c r="J37" s="81"/>
      <c r="N37" s="79" t="s">
        <v>6</v>
      </c>
      <c r="O37" s="80"/>
      <c r="P37" s="80"/>
      <c r="Q37" s="81"/>
      <c r="R37" s="79" t="s">
        <v>22</v>
      </c>
      <c r="S37" s="80"/>
      <c r="T37" s="80"/>
      <c r="U37" s="81"/>
      <c r="Y37" s="79" t="s">
        <v>6</v>
      </c>
      <c r="Z37" s="80"/>
      <c r="AA37" s="80"/>
      <c r="AB37" s="81"/>
      <c r="AC37" s="79" t="s">
        <v>22</v>
      </c>
      <c r="AD37" s="80"/>
      <c r="AE37" s="80"/>
      <c r="AF37" s="81"/>
    </row>
    <row r="38" spans="1:32">
      <c r="A38" s="1" t="s">
        <v>10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L38" s="1" t="s">
        <v>19</v>
      </c>
      <c r="N38" s="6" t="s">
        <v>2</v>
      </c>
      <c r="O38" s="7" t="s">
        <v>3</v>
      </c>
      <c r="P38" s="7" t="s">
        <v>4</v>
      </c>
      <c r="Q38" s="8" t="s">
        <v>5</v>
      </c>
      <c r="R38" s="6" t="s">
        <v>2</v>
      </c>
      <c r="S38" s="7" t="s">
        <v>3</v>
      </c>
      <c r="T38" s="7" t="s">
        <v>4</v>
      </c>
      <c r="U38" s="8" t="s">
        <v>5</v>
      </c>
      <c r="W38" s="1" t="s">
        <v>19</v>
      </c>
      <c r="Y38" s="6" t="s">
        <v>2</v>
      </c>
      <c r="Z38" s="7" t="s">
        <v>3</v>
      </c>
      <c r="AA38" s="7" t="s">
        <v>4</v>
      </c>
      <c r="AB38" s="8" t="s">
        <v>5</v>
      </c>
      <c r="AC38" s="6" t="s">
        <v>2</v>
      </c>
      <c r="AD38" s="7" t="s">
        <v>3</v>
      </c>
      <c r="AE38" s="7" t="s">
        <v>4</v>
      </c>
      <c r="AF38" s="8" t="s">
        <v>5</v>
      </c>
    </row>
    <row r="39" spans="1:32">
      <c r="A39" t="s">
        <v>1</v>
      </c>
      <c r="B39" s="5">
        <v>0</v>
      </c>
      <c r="C39" s="9">
        <v>909.36699999999996</v>
      </c>
      <c r="D39" s="10">
        <v>0</v>
      </c>
      <c r="E39" s="10">
        <v>288.79000000000002</v>
      </c>
      <c r="F39" s="11">
        <v>715.99699999999996</v>
      </c>
      <c r="G39" s="9">
        <v>136.405</v>
      </c>
      <c r="H39" s="10">
        <v>0</v>
      </c>
      <c r="I39" s="10">
        <v>180.49299999999999</v>
      </c>
      <c r="J39" s="11">
        <v>227.023</v>
      </c>
      <c r="L39" t="s">
        <v>1</v>
      </c>
      <c r="M39" s="5">
        <v>0</v>
      </c>
      <c r="N39" s="9">
        <f>AVERAGE(N3,N15,N27)</f>
        <v>519.50771428571443</v>
      </c>
      <c r="O39" s="10">
        <f t="shared" ref="O39:U39" si="12">AVERAGE(O3,O15,O27)</f>
        <v>109.06909047619048</v>
      </c>
      <c r="P39" s="10">
        <f t="shared" si="12"/>
        <v>309.26799523809524</v>
      </c>
      <c r="Q39" s="11">
        <f t="shared" si="12"/>
        <v>807.28066666666666</v>
      </c>
      <c r="R39" s="9">
        <f t="shared" si="12"/>
        <v>123.10504761904762</v>
      </c>
      <c r="S39" s="10">
        <f t="shared" si="12"/>
        <v>32.727219047619052</v>
      </c>
      <c r="T39" s="10">
        <f t="shared" si="12"/>
        <v>192.55751904761905</v>
      </c>
      <c r="U39" s="11">
        <f t="shared" si="12"/>
        <v>360.63219047619049</v>
      </c>
      <c r="W39" t="s">
        <v>33</v>
      </c>
      <c r="X39" s="5">
        <v>0</v>
      </c>
      <c r="Y39" s="9">
        <f>STDEV(AVERAGE(C3,C15,C27),AVERAGE(C39,C51,C63),AVERAGE(C75,C87,C99),AVERAGE(C111,C123,C135),AVERAGE(C147,C159,C171),AVERAGE(C183,C195,C207),AVERAGE(C219,C231,C243))</f>
        <v>162.98022859133084</v>
      </c>
      <c r="Z39" s="10">
        <f t="shared" ref="Z39:AF46" si="13">STDEV(AVERAGE(D3,D15,D27),AVERAGE(D39,D51,D63),AVERAGE(D75,D87,D99),AVERAGE(D111,D123,D135),AVERAGE(D147,D159,D171),AVERAGE(D183,D195,D207),AVERAGE(D219,D231,D243))</f>
        <v>50.78910693866284</v>
      </c>
      <c r="AA39" s="10">
        <f t="shared" si="13"/>
        <v>126.28286906912534</v>
      </c>
      <c r="AB39" s="11">
        <f t="shared" si="13"/>
        <v>110.67185812455043</v>
      </c>
      <c r="AC39" s="9">
        <f t="shared" si="13"/>
        <v>93.495297601582422</v>
      </c>
      <c r="AD39" s="10">
        <f t="shared" si="13"/>
        <v>21.150753476017837</v>
      </c>
      <c r="AE39" s="10">
        <f t="shared" si="13"/>
        <v>98.956800427578784</v>
      </c>
      <c r="AF39" s="11">
        <f t="shared" si="13"/>
        <v>129.56313165315382</v>
      </c>
    </row>
    <row r="40" spans="1:32">
      <c r="B40" s="3">
        <v>1</v>
      </c>
      <c r="C40" s="12">
        <v>93.2881</v>
      </c>
      <c r="D40" s="13">
        <v>53.100099999999998</v>
      </c>
      <c r="E40" s="13">
        <v>294.74</v>
      </c>
      <c r="F40" s="14">
        <v>582.26099999999997</v>
      </c>
      <c r="G40" s="12">
        <v>0</v>
      </c>
      <c r="H40" s="13">
        <v>0</v>
      </c>
      <c r="I40" s="13">
        <v>73.684899999999999</v>
      </c>
      <c r="J40" s="14">
        <v>264.66399999999999</v>
      </c>
      <c r="M40" s="3">
        <v>1</v>
      </c>
      <c r="N40" s="12">
        <f t="shared" ref="N40:U46" si="14">AVERAGE(N4,N16,N28)</f>
        <v>189.92675238095237</v>
      </c>
      <c r="O40" s="13">
        <f t="shared" si="14"/>
        <v>36.218380952380954</v>
      </c>
      <c r="P40" s="13">
        <f t="shared" si="14"/>
        <v>238.34320952380949</v>
      </c>
      <c r="Q40" s="14">
        <f t="shared" si="14"/>
        <v>580.36076190476194</v>
      </c>
      <c r="R40" s="12">
        <f t="shared" si="14"/>
        <v>52.333319047619057</v>
      </c>
      <c r="S40" s="13">
        <f t="shared" si="14"/>
        <v>16.543085714285716</v>
      </c>
      <c r="T40" s="13">
        <f t="shared" si="14"/>
        <v>134.15265238095239</v>
      </c>
      <c r="U40" s="14">
        <f t="shared" si="14"/>
        <v>366.9392095238095</v>
      </c>
      <c r="W40" t="s">
        <v>35</v>
      </c>
      <c r="X40" s="3">
        <v>1</v>
      </c>
      <c r="Y40" s="12">
        <f t="shared" ref="Y40:Y46" si="15">STDEV(AVERAGE(C4,C16,C28),AVERAGE(C40,C52,C64),AVERAGE(C76,C88,C100),AVERAGE(C112,C124,C136),AVERAGE(C148,C160,C172),AVERAGE(C184,C196,C208),AVERAGE(C220,C232,C244))</f>
        <v>57.078593414291724</v>
      </c>
      <c r="Z40" s="13">
        <f t="shared" si="13"/>
        <v>30.386120675856681</v>
      </c>
      <c r="AA40" s="13">
        <f t="shared" si="13"/>
        <v>91.09461005807762</v>
      </c>
      <c r="AB40" s="14">
        <f t="shared" si="13"/>
        <v>119.37649052219982</v>
      </c>
      <c r="AC40" s="12">
        <f t="shared" si="13"/>
        <v>45.898245486372943</v>
      </c>
      <c r="AD40" s="13">
        <f t="shared" si="13"/>
        <v>11.443041295798706</v>
      </c>
      <c r="AE40" s="13">
        <f t="shared" si="13"/>
        <v>44.355999500906172</v>
      </c>
      <c r="AF40" s="14">
        <f t="shared" si="13"/>
        <v>130.50207345565761</v>
      </c>
    </row>
    <row r="41" spans="1:32">
      <c r="B41" s="3">
        <v>2</v>
      </c>
      <c r="C41" s="12">
        <v>0</v>
      </c>
      <c r="D41" s="13">
        <v>55.305500000000002</v>
      </c>
      <c r="E41" s="13">
        <v>188.08799999999999</v>
      </c>
      <c r="F41" s="14">
        <v>374.40899999999999</v>
      </c>
      <c r="G41" s="12">
        <v>0</v>
      </c>
      <c r="H41" s="13">
        <v>0</v>
      </c>
      <c r="I41" s="13">
        <v>112.85299999999999</v>
      </c>
      <c r="J41" s="14">
        <v>213.94800000000001</v>
      </c>
      <c r="M41" s="3">
        <v>2</v>
      </c>
      <c r="N41" s="12">
        <f t="shared" si="14"/>
        <v>79.412619047619046</v>
      </c>
      <c r="O41" s="13">
        <f t="shared" si="14"/>
        <v>16.268719047619047</v>
      </c>
      <c r="P41" s="13">
        <f t="shared" si="14"/>
        <v>258.13823333333329</v>
      </c>
      <c r="Q41" s="14">
        <f t="shared" si="14"/>
        <v>408.59844285714286</v>
      </c>
      <c r="R41" s="12">
        <f t="shared" si="14"/>
        <v>20.675038095238094</v>
      </c>
      <c r="S41" s="13">
        <f t="shared" si="14"/>
        <v>4.9579428571428572</v>
      </c>
      <c r="T41" s="13">
        <f t="shared" si="14"/>
        <v>190.5084238095238</v>
      </c>
      <c r="U41" s="14">
        <f t="shared" si="14"/>
        <v>293.02191428571427</v>
      </c>
      <c r="X41" s="3">
        <v>2</v>
      </c>
      <c r="Y41" s="12">
        <f t="shared" si="15"/>
        <v>91.256591175941438</v>
      </c>
      <c r="Z41" s="13">
        <f t="shared" si="13"/>
        <v>12.231396897614928</v>
      </c>
      <c r="AA41" s="13">
        <f t="shared" si="13"/>
        <v>99.414134667764259</v>
      </c>
      <c r="AB41" s="14">
        <f t="shared" si="13"/>
        <v>84.464432890367405</v>
      </c>
      <c r="AC41" s="12">
        <f t="shared" si="13"/>
        <v>28.64428277922288</v>
      </c>
      <c r="AD41" s="13">
        <f t="shared" si="13"/>
        <v>8.8110165253445167</v>
      </c>
      <c r="AE41" s="13">
        <f t="shared" si="13"/>
        <v>76.325799801282557</v>
      </c>
      <c r="AF41" s="14">
        <f t="shared" si="13"/>
        <v>104.7269580149254</v>
      </c>
    </row>
    <row r="42" spans="1:32">
      <c r="B42" s="3">
        <v>3</v>
      </c>
      <c r="C42" s="12">
        <v>0</v>
      </c>
      <c r="D42" s="13">
        <v>28.851199999999999</v>
      </c>
      <c r="E42" s="13">
        <v>345.83300000000003</v>
      </c>
      <c r="F42" s="14">
        <v>324.31700000000001</v>
      </c>
      <c r="G42" s="12">
        <v>0</v>
      </c>
      <c r="H42" s="13">
        <v>0</v>
      </c>
      <c r="I42" s="13">
        <v>76.851799999999997</v>
      </c>
      <c r="J42" s="14">
        <v>162.15799999999999</v>
      </c>
      <c r="M42" s="3">
        <v>3</v>
      </c>
      <c r="N42" s="12">
        <f t="shared" si="14"/>
        <v>34.622095238095241</v>
      </c>
      <c r="O42" s="13">
        <f t="shared" si="14"/>
        <v>22.492290476190476</v>
      </c>
      <c r="P42" s="13">
        <f t="shared" si="14"/>
        <v>226.65508095238093</v>
      </c>
      <c r="Q42" s="14">
        <f t="shared" si="14"/>
        <v>401.13424285714291</v>
      </c>
      <c r="R42" s="12">
        <f t="shared" si="14"/>
        <v>2.2677476190476189</v>
      </c>
      <c r="S42" s="13">
        <f t="shared" si="14"/>
        <v>2.3352190476190477</v>
      </c>
      <c r="T42" s="13">
        <f t="shared" si="14"/>
        <v>138.55468571428571</v>
      </c>
      <c r="U42" s="14">
        <f t="shared" si="14"/>
        <v>260.22252380952381</v>
      </c>
      <c r="X42" s="3">
        <v>3</v>
      </c>
      <c r="Y42" s="12">
        <f t="shared" si="15"/>
        <v>27.117152853166772</v>
      </c>
      <c r="Z42" s="13">
        <f t="shared" si="13"/>
        <v>14.423902108610662</v>
      </c>
      <c r="AA42" s="13">
        <f t="shared" si="13"/>
        <v>121.50318874308796</v>
      </c>
      <c r="AB42" s="14">
        <f t="shared" si="13"/>
        <v>142.90608282583335</v>
      </c>
      <c r="AC42" s="12">
        <f t="shared" si="13"/>
        <v>5.9998962362588415</v>
      </c>
      <c r="AD42" s="13">
        <f t="shared" si="13"/>
        <v>6.1784088568611004</v>
      </c>
      <c r="AE42" s="13">
        <f t="shared" si="13"/>
        <v>76.697362479920002</v>
      </c>
      <c r="AF42" s="14">
        <f t="shared" si="13"/>
        <v>103.05383271052098</v>
      </c>
    </row>
    <row r="43" spans="1:32">
      <c r="B43" s="3">
        <v>4</v>
      </c>
      <c r="C43" s="12">
        <v>0</v>
      </c>
      <c r="D43" s="13">
        <v>180.94800000000001</v>
      </c>
      <c r="E43" s="13">
        <v>157.07900000000001</v>
      </c>
      <c r="F43" s="14">
        <v>200.31299999999999</v>
      </c>
      <c r="G43" s="12">
        <v>0</v>
      </c>
      <c r="H43" s="13">
        <v>0</v>
      </c>
      <c r="I43" s="13">
        <v>78.539599999999993</v>
      </c>
      <c r="J43" s="14">
        <v>91.051100000000005</v>
      </c>
      <c r="M43" s="3">
        <v>4</v>
      </c>
      <c r="N43" s="12">
        <f t="shared" si="14"/>
        <v>21.46432857142857</v>
      </c>
      <c r="O43" s="13">
        <f t="shared" si="14"/>
        <v>30.862647619047618</v>
      </c>
      <c r="P43" s="13">
        <f t="shared" si="14"/>
        <v>307.89533333333333</v>
      </c>
      <c r="Q43" s="14">
        <f t="shared" si="14"/>
        <v>320.3576666666666</v>
      </c>
      <c r="R43" s="12">
        <f t="shared" si="14"/>
        <v>5.7434761904761906</v>
      </c>
      <c r="S43" s="13">
        <f t="shared" si="14"/>
        <v>8.4179999999999993</v>
      </c>
      <c r="T43" s="13">
        <f t="shared" si="14"/>
        <v>191.67428571428573</v>
      </c>
      <c r="U43" s="14">
        <f t="shared" si="14"/>
        <v>220.32690952380952</v>
      </c>
      <c r="X43" s="3">
        <v>4</v>
      </c>
      <c r="Y43" s="12">
        <f t="shared" si="15"/>
        <v>15.644996915040938</v>
      </c>
      <c r="Z43" s="13">
        <f t="shared" si="13"/>
        <v>32.998079412539198</v>
      </c>
      <c r="AA43" s="13">
        <f t="shared" si="13"/>
        <v>91.899944263675607</v>
      </c>
      <c r="AB43" s="14">
        <f t="shared" si="13"/>
        <v>67.53041795972247</v>
      </c>
      <c r="AC43" s="12">
        <f t="shared" si="13"/>
        <v>15.195809661020641</v>
      </c>
      <c r="AD43" s="13">
        <f t="shared" si="13"/>
        <v>22.271934536541721</v>
      </c>
      <c r="AE43" s="13">
        <f t="shared" si="13"/>
        <v>112.27513406897798</v>
      </c>
      <c r="AF43" s="14">
        <f t="shared" si="13"/>
        <v>78.234797699391407</v>
      </c>
    </row>
    <row r="44" spans="1:32">
      <c r="B44" s="3">
        <v>5</v>
      </c>
      <c r="C44" s="12">
        <v>0</v>
      </c>
      <c r="D44" s="13">
        <v>189.53299999999999</v>
      </c>
      <c r="E44" s="13">
        <v>240.90899999999999</v>
      </c>
      <c r="F44" s="14">
        <v>294.51299999999998</v>
      </c>
      <c r="G44" s="12">
        <v>0</v>
      </c>
      <c r="H44" s="13">
        <v>0</v>
      </c>
      <c r="I44" s="13">
        <v>240.90899999999999</v>
      </c>
      <c r="J44" s="14">
        <v>147.25700000000001</v>
      </c>
      <c r="M44" s="3">
        <v>5</v>
      </c>
      <c r="N44" s="12">
        <f t="shared" si="14"/>
        <v>25.256023809523811</v>
      </c>
      <c r="O44" s="13">
        <f t="shared" si="14"/>
        <v>88.36240476190477</v>
      </c>
      <c r="P44" s="13">
        <f t="shared" si="14"/>
        <v>256.89633333333336</v>
      </c>
      <c r="Q44" s="14">
        <f t="shared" si="14"/>
        <v>306.96609047619046</v>
      </c>
      <c r="R44" s="12">
        <f t="shared" si="14"/>
        <v>3.7633047619047617</v>
      </c>
      <c r="S44" s="13">
        <f t="shared" si="14"/>
        <v>13.15548095238095</v>
      </c>
      <c r="T44" s="13">
        <f t="shared" si="14"/>
        <v>158.23546666666667</v>
      </c>
      <c r="U44" s="14">
        <f t="shared" si="14"/>
        <v>223.21646666666666</v>
      </c>
      <c r="X44" s="3">
        <v>5</v>
      </c>
      <c r="Y44" s="12">
        <f t="shared" si="15"/>
        <v>27.020989076304108</v>
      </c>
      <c r="Z44" s="13">
        <f t="shared" si="13"/>
        <v>44.954307273107581</v>
      </c>
      <c r="AA44" s="13">
        <f t="shared" si="13"/>
        <v>67.959271160502141</v>
      </c>
      <c r="AB44" s="14">
        <f t="shared" si="13"/>
        <v>108.14837152189938</v>
      </c>
      <c r="AC44" s="12">
        <f t="shared" si="13"/>
        <v>9.9567685077451387</v>
      </c>
      <c r="AD44" s="13">
        <f t="shared" si="13"/>
        <v>34.806130977447154</v>
      </c>
      <c r="AE44" s="13">
        <f t="shared" si="13"/>
        <v>81.654961457423582</v>
      </c>
      <c r="AF44" s="14">
        <f t="shared" si="13"/>
        <v>80.517582371744979</v>
      </c>
    </row>
    <row r="45" spans="1:32">
      <c r="B45" s="3">
        <v>6</v>
      </c>
      <c r="C45" s="12">
        <v>0</v>
      </c>
      <c r="D45" s="13">
        <v>431.10899999999998</v>
      </c>
      <c r="E45" s="13">
        <v>328.59100000000001</v>
      </c>
      <c r="F45" s="14">
        <v>353.55500000000001</v>
      </c>
      <c r="G45" s="12">
        <v>0</v>
      </c>
      <c r="H45" s="13">
        <v>33.162199999999999</v>
      </c>
      <c r="I45" s="13">
        <v>123.22199999999999</v>
      </c>
      <c r="J45" s="14">
        <v>204.69</v>
      </c>
      <c r="M45" s="3">
        <v>6</v>
      </c>
      <c r="N45" s="12">
        <f t="shared" si="14"/>
        <v>37.544971428571436</v>
      </c>
      <c r="O45" s="13">
        <f t="shared" si="14"/>
        <v>310.55939523809525</v>
      </c>
      <c r="P45" s="13">
        <f t="shared" si="14"/>
        <v>330.45763333333338</v>
      </c>
      <c r="Q45" s="14">
        <f t="shared" si="14"/>
        <v>325.71828571428568</v>
      </c>
      <c r="R45" s="12">
        <f t="shared" si="14"/>
        <v>7.487333333333333</v>
      </c>
      <c r="S45" s="13">
        <f t="shared" si="14"/>
        <v>97.536485714285718</v>
      </c>
      <c r="T45" s="13">
        <f t="shared" si="14"/>
        <v>182.3813761904762</v>
      </c>
      <c r="U45" s="14">
        <f t="shared" si="14"/>
        <v>201.15909523809523</v>
      </c>
      <c r="X45" s="3">
        <v>6</v>
      </c>
      <c r="Y45" s="12">
        <f t="shared" si="15"/>
        <v>16.510246495282061</v>
      </c>
      <c r="Z45" s="13">
        <f t="shared" si="13"/>
        <v>103.77574795797862</v>
      </c>
      <c r="AA45" s="13">
        <f t="shared" si="13"/>
        <v>106.83782345605101</v>
      </c>
      <c r="AB45" s="14">
        <f t="shared" si="13"/>
        <v>88.977201567140924</v>
      </c>
      <c r="AC45" s="12">
        <f t="shared" si="13"/>
        <v>13.326017683672625</v>
      </c>
      <c r="AD45" s="13">
        <f t="shared" si="13"/>
        <v>59.988300911575479</v>
      </c>
      <c r="AE45" s="13">
        <f t="shared" si="13"/>
        <v>69.200887273017372</v>
      </c>
      <c r="AF45" s="14">
        <f t="shared" si="13"/>
        <v>122.76733191076947</v>
      </c>
    </row>
    <row r="46" spans="1:32">
      <c r="B46" s="4">
        <v>7</v>
      </c>
      <c r="C46" s="15">
        <v>220.83699999999999</v>
      </c>
      <c r="D46" s="16">
        <v>837.61599999999999</v>
      </c>
      <c r="E46" s="16">
        <v>420.39499999999998</v>
      </c>
      <c r="F46" s="17">
        <v>150.51</v>
      </c>
      <c r="G46" s="15">
        <v>0</v>
      </c>
      <c r="H46" s="16">
        <v>139.60300000000001</v>
      </c>
      <c r="I46" s="16">
        <v>126.119</v>
      </c>
      <c r="J46" s="17">
        <v>94.068600000000004</v>
      </c>
      <c r="M46" s="4">
        <v>7</v>
      </c>
      <c r="N46" s="15">
        <f t="shared" si="14"/>
        <v>51.688071428571426</v>
      </c>
      <c r="O46" s="16">
        <f t="shared" si="14"/>
        <v>991.12633333333349</v>
      </c>
      <c r="P46" s="16">
        <f t="shared" si="14"/>
        <v>646.28638095238091</v>
      </c>
      <c r="Q46" s="17">
        <f t="shared" si="14"/>
        <v>315.97218571428567</v>
      </c>
      <c r="R46" s="15">
        <f t="shared" si="14"/>
        <v>15.801761904761905</v>
      </c>
      <c r="S46" s="16">
        <f t="shared" si="14"/>
        <v>370.69002857142863</v>
      </c>
      <c r="T46" s="16">
        <f t="shared" si="14"/>
        <v>245.44047619047618</v>
      </c>
      <c r="U46" s="17">
        <f t="shared" si="14"/>
        <v>248.46469047619044</v>
      </c>
      <c r="X46" s="4">
        <v>7</v>
      </c>
      <c r="Y46" s="15">
        <f t="shared" si="15"/>
        <v>18.022214848208083</v>
      </c>
      <c r="Z46" s="16">
        <f t="shared" si="13"/>
        <v>105.73835473171852</v>
      </c>
      <c r="AA46" s="16">
        <f t="shared" si="13"/>
        <v>145.42022283043349</v>
      </c>
      <c r="AB46" s="17">
        <f t="shared" si="13"/>
        <v>80.293477876922182</v>
      </c>
      <c r="AC46" s="15">
        <f t="shared" si="13"/>
        <v>28.433138462738686</v>
      </c>
      <c r="AD46" s="16">
        <f t="shared" si="13"/>
        <v>91.180756410012492</v>
      </c>
      <c r="AE46" s="16">
        <f t="shared" si="13"/>
        <v>99.40544733804181</v>
      </c>
      <c r="AF46" s="17">
        <f t="shared" si="13"/>
        <v>75.086526163459183</v>
      </c>
    </row>
    <row r="49" spans="1:22">
      <c r="C49" s="79" t="s">
        <v>6</v>
      </c>
      <c r="D49" s="80"/>
      <c r="E49" s="80"/>
      <c r="F49" s="81"/>
      <c r="G49" s="79" t="s">
        <v>22</v>
      </c>
      <c r="H49" s="80"/>
      <c r="I49" s="80"/>
      <c r="J49" s="81"/>
    </row>
    <row r="50" spans="1:22">
      <c r="A50" s="1" t="s">
        <v>11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V50">
        <v>0</v>
      </c>
    </row>
    <row r="51" spans="1:22">
      <c r="A51" t="s">
        <v>1</v>
      </c>
      <c r="B51" s="5">
        <v>0</v>
      </c>
      <c r="C51" s="9">
        <v>466.702</v>
      </c>
      <c r="D51" s="10">
        <v>125.82</v>
      </c>
      <c r="E51" s="10">
        <v>815.11099999999999</v>
      </c>
      <c r="F51" s="11">
        <v>957.68</v>
      </c>
      <c r="G51" s="9">
        <v>233.351</v>
      </c>
      <c r="H51" s="10">
        <v>62.9101</v>
      </c>
      <c r="I51" s="10">
        <v>611.33299999999997</v>
      </c>
      <c r="J51" s="11">
        <v>383.072</v>
      </c>
      <c r="V51">
        <v>1</v>
      </c>
    </row>
    <row r="52" spans="1:22">
      <c r="B52" s="3">
        <v>1</v>
      </c>
      <c r="C52" s="12">
        <v>237.27600000000001</v>
      </c>
      <c r="D52" s="13">
        <v>64.944299999999998</v>
      </c>
      <c r="E52" s="13">
        <v>406.99799999999999</v>
      </c>
      <c r="F52" s="14">
        <v>192.49299999999999</v>
      </c>
      <c r="G52" s="12">
        <v>118.63800000000001</v>
      </c>
      <c r="H52" s="13">
        <v>64.944299999999998</v>
      </c>
      <c r="I52" s="13">
        <v>203.499</v>
      </c>
      <c r="J52" s="14">
        <v>96.246399999999994</v>
      </c>
      <c r="V52">
        <v>2</v>
      </c>
    </row>
    <row r="53" spans="1:22">
      <c r="B53" s="3">
        <v>2</v>
      </c>
      <c r="C53" s="12">
        <v>0</v>
      </c>
      <c r="D53" s="13">
        <v>0</v>
      </c>
      <c r="E53" s="13">
        <v>0</v>
      </c>
      <c r="F53" s="14">
        <v>290.18799999999999</v>
      </c>
      <c r="G53" s="12">
        <v>0</v>
      </c>
      <c r="H53" s="13">
        <v>0</v>
      </c>
      <c r="I53" s="13">
        <v>0</v>
      </c>
      <c r="J53" s="14">
        <v>290.18799999999999</v>
      </c>
      <c r="V53">
        <v>3</v>
      </c>
    </row>
    <row r="54" spans="1:22">
      <c r="B54" s="3">
        <v>3</v>
      </c>
      <c r="C54" s="12">
        <v>122.768</v>
      </c>
      <c r="D54" s="13">
        <v>0</v>
      </c>
      <c r="E54" s="13">
        <v>202.94399999999999</v>
      </c>
      <c r="F54" s="14">
        <v>874.95500000000004</v>
      </c>
      <c r="G54" s="12">
        <v>0</v>
      </c>
      <c r="H54" s="13">
        <v>0</v>
      </c>
      <c r="I54" s="13">
        <v>202.94399999999999</v>
      </c>
      <c r="J54" s="14">
        <v>777.73800000000006</v>
      </c>
      <c r="V54">
        <v>4</v>
      </c>
    </row>
    <row r="55" spans="1:22">
      <c r="B55" s="3">
        <v>4</v>
      </c>
      <c r="C55" s="12">
        <v>0</v>
      </c>
      <c r="D55" s="13">
        <v>0</v>
      </c>
      <c r="E55" s="13">
        <v>202.66800000000001</v>
      </c>
      <c r="F55" s="14">
        <v>293.13</v>
      </c>
      <c r="G55" s="12">
        <v>0</v>
      </c>
      <c r="H55" s="13">
        <v>0</v>
      </c>
      <c r="I55" s="13">
        <v>0</v>
      </c>
      <c r="J55" s="14">
        <v>195.42</v>
      </c>
      <c r="V55">
        <v>5</v>
      </c>
    </row>
    <row r="56" spans="1:22">
      <c r="B56" s="3">
        <v>5</v>
      </c>
      <c r="C56" s="12">
        <v>127.196</v>
      </c>
      <c r="D56" s="13">
        <v>0</v>
      </c>
      <c r="E56" s="13">
        <v>202.393</v>
      </c>
      <c r="F56" s="14">
        <v>98.207899999999995</v>
      </c>
      <c r="G56" s="12">
        <v>0</v>
      </c>
      <c r="H56" s="13">
        <v>0</v>
      </c>
      <c r="I56" s="13">
        <v>202.393</v>
      </c>
      <c r="J56" s="14">
        <v>98.207899999999995</v>
      </c>
      <c r="V56">
        <v>6</v>
      </c>
    </row>
    <row r="57" spans="1:22">
      <c r="B57" s="3">
        <v>6</v>
      </c>
      <c r="C57" s="12">
        <v>129.53200000000001</v>
      </c>
      <c r="D57" s="13">
        <v>464.81200000000001</v>
      </c>
      <c r="E57" s="13">
        <v>404.23500000000001</v>
      </c>
      <c r="F57" s="14">
        <v>296.13299999999998</v>
      </c>
      <c r="G57" s="12">
        <v>0</v>
      </c>
      <c r="H57" s="13">
        <v>309.875</v>
      </c>
      <c r="I57" s="13">
        <v>404.23500000000001</v>
      </c>
      <c r="J57" s="14">
        <v>98.711200000000005</v>
      </c>
      <c r="V57">
        <v>7</v>
      </c>
    </row>
    <row r="58" spans="1:22">
      <c r="B58" s="4">
        <v>7</v>
      </c>
      <c r="C58" s="15">
        <v>0</v>
      </c>
      <c r="D58" s="16">
        <v>886.34</v>
      </c>
      <c r="E58" s="16">
        <v>201.83699999999999</v>
      </c>
      <c r="F58" s="17">
        <v>198.42</v>
      </c>
      <c r="G58" s="15">
        <v>0</v>
      </c>
      <c r="H58" s="16">
        <v>483.45800000000003</v>
      </c>
      <c r="I58" s="16">
        <v>0</v>
      </c>
      <c r="J58" s="17">
        <v>198.42</v>
      </c>
      <c r="V58">
        <v>8</v>
      </c>
    </row>
    <row r="59" spans="1:22">
      <c r="V59">
        <v>9</v>
      </c>
    </row>
    <row r="60" spans="1:22">
      <c r="V60">
        <v>10</v>
      </c>
    </row>
    <row r="61" spans="1:22">
      <c r="C61" s="79" t="s">
        <v>6</v>
      </c>
      <c r="D61" s="80"/>
      <c r="E61" s="80"/>
      <c r="F61" s="81"/>
      <c r="G61" s="79" t="s">
        <v>22</v>
      </c>
      <c r="H61" s="80"/>
      <c r="I61" s="80"/>
      <c r="J61" s="81"/>
      <c r="V61">
        <v>11</v>
      </c>
    </row>
    <row r="62" spans="1:22">
      <c r="A62" s="1" t="s">
        <v>12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V62">
        <v>12</v>
      </c>
    </row>
    <row r="63" spans="1:22">
      <c r="A63" t="s">
        <v>1</v>
      </c>
      <c r="B63" s="5">
        <v>0</v>
      </c>
      <c r="C63" s="9">
        <v>753.28700000000003</v>
      </c>
      <c r="D63" s="10">
        <v>0</v>
      </c>
      <c r="E63" s="10">
        <v>276.18</v>
      </c>
      <c r="F63" s="11">
        <v>826.39200000000005</v>
      </c>
      <c r="G63" s="9">
        <v>502.19099999999997</v>
      </c>
      <c r="H63" s="10">
        <v>0</v>
      </c>
      <c r="I63" s="10">
        <v>138.09</v>
      </c>
      <c r="J63" s="11">
        <v>826.39200000000005</v>
      </c>
      <c r="V63">
        <v>13</v>
      </c>
    </row>
    <row r="64" spans="1:22">
      <c r="B64" s="3">
        <v>1</v>
      </c>
      <c r="C64" s="12">
        <v>248.16300000000001</v>
      </c>
      <c r="D64" s="13">
        <v>0</v>
      </c>
      <c r="E64" s="13">
        <v>415.274</v>
      </c>
      <c r="F64" s="14">
        <v>622.40099999999995</v>
      </c>
      <c r="G64" s="12">
        <v>165.44200000000001</v>
      </c>
      <c r="H64" s="13">
        <v>0</v>
      </c>
      <c r="I64" s="13">
        <v>138.42500000000001</v>
      </c>
      <c r="J64" s="14">
        <v>518.66800000000001</v>
      </c>
      <c r="V64">
        <v>14</v>
      </c>
    </row>
    <row r="65" spans="1:22">
      <c r="B65" s="3">
        <v>2</v>
      </c>
      <c r="C65" s="12">
        <v>0</v>
      </c>
      <c r="D65" s="13">
        <v>0</v>
      </c>
      <c r="E65" s="13">
        <v>277.52199999999999</v>
      </c>
      <c r="F65" s="14">
        <v>208.34399999999999</v>
      </c>
      <c r="G65" s="12">
        <v>0</v>
      </c>
      <c r="H65" s="13">
        <v>0</v>
      </c>
      <c r="I65" s="13">
        <v>277.52199999999999</v>
      </c>
      <c r="J65" s="14">
        <v>208.34399999999999</v>
      </c>
      <c r="V65">
        <v>15</v>
      </c>
    </row>
    <row r="66" spans="1:22">
      <c r="B66" s="3">
        <v>3</v>
      </c>
      <c r="C66" s="12">
        <v>0</v>
      </c>
      <c r="D66" s="13">
        <v>0</v>
      </c>
      <c r="E66" s="13">
        <v>417.29700000000003</v>
      </c>
      <c r="F66" s="14">
        <v>418.45499999999998</v>
      </c>
      <c r="G66" s="12">
        <v>0</v>
      </c>
      <c r="H66" s="13">
        <v>0</v>
      </c>
      <c r="I66" s="13">
        <v>417.29700000000003</v>
      </c>
      <c r="J66" s="14">
        <v>209.22800000000001</v>
      </c>
      <c r="V66">
        <v>16</v>
      </c>
    </row>
    <row r="67" spans="1:22">
      <c r="B67" s="3">
        <v>4</v>
      </c>
      <c r="C67" s="12">
        <v>79.921099999999996</v>
      </c>
      <c r="D67" s="13">
        <v>0</v>
      </c>
      <c r="E67" s="13">
        <v>697.19200000000001</v>
      </c>
      <c r="F67" s="14">
        <v>210.119</v>
      </c>
      <c r="G67" s="12">
        <v>0</v>
      </c>
      <c r="H67" s="13">
        <v>0</v>
      </c>
      <c r="I67" s="13">
        <v>418.315</v>
      </c>
      <c r="J67" s="14">
        <v>105.06</v>
      </c>
      <c r="V67">
        <v>17</v>
      </c>
    </row>
    <row r="68" spans="1:22">
      <c r="B68" s="3">
        <v>5</v>
      </c>
      <c r="C68" s="12">
        <v>79.029399999999995</v>
      </c>
      <c r="D68" s="13">
        <v>0</v>
      </c>
      <c r="E68" s="13">
        <v>419.33800000000002</v>
      </c>
      <c r="F68" s="14">
        <v>211.018</v>
      </c>
      <c r="G68" s="12">
        <v>79.029399999999995</v>
      </c>
      <c r="H68" s="13">
        <v>0</v>
      </c>
      <c r="I68" s="13">
        <v>419.33800000000002</v>
      </c>
      <c r="J68" s="14">
        <v>211.018</v>
      </c>
      <c r="V68">
        <v>18</v>
      </c>
    </row>
    <row r="69" spans="1:22">
      <c r="B69" s="3">
        <v>6</v>
      </c>
      <c r="C69" s="12">
        <v>0</v>
      </c>
      <c r="D69" s="13">
        <v>317.762</v>
      </c>
      <c r="E69" s="13">
        <v>420.36700000000002</v>
      </c>
      <c r="F69" s="14">
        <v>529.81299999999999</v>
      </c>
      <c r="G69" s="12">
        <v>0</v>
      </c>
      <c r="H69" s="13">
        <v>0</v>
      </c>
      <c r="I69" s="13">
        <v>0</v>
      </c>
      <c r="J69" s="14">
        <v>317.88799999999998</v>
      </c>
      <c r="V69">
        <v>19</v>
      </c>
    </row>
    <row r="70" spans="1:22">
      <c r="B70" s="4">
        <v>7</v>
      </c>
      <c r="C70" s="15">
        <v>0</v>
      </c>
      <c r="D70" s="16">
        <v>970.08699999999999</v>
      </c>
      <c r="E70" s="16">
        <v>983.26900000000001</v>
      </c>
      <c r="F70" s="17">
        <v>425.68</v>
      </c>
      <c r="G70" s="15">
        <v>0</v>
      </c>
      <c r="H70" s="16">
        <v>258.69</v>
      </c>
      <c r="I70" s="16">
        <v>421.40100000000001</v>
      </c>
      <c r="J70" s="17">
        <v>425.68</v>
      </c>
      <c r="V70">
        <v>20</v>
      </c>
    </row>
    <row r="71" spans="1:22">
      <c r="V71">
        <v>21</v>
      </c>
    </row>
    <row r="72" spans="1:22">
      <c r="V72">
        <v>22</v>
      </c>
    </row>
    <row r="73" spans="1:22">
      <c r="C73" s="79" t="s">
        <v>6</v>
      </c>
      <c r="D73" s="80"/>
      <c r="E73" s="80"/>
      <c r="F73" s="81"/>
      <c r="G73" s="79" t="s">
        <v>22</v>
      </c>
      <c r="H73" s="80"/>
      <c r="I73" s="80"/>
      <c r="J73" s="81"/>
      <c r="V73">
        <v>23</v>
      </c>
    </row>
    <row r="74" spans="1:22">
      <c r="A74" s="1" t="s">
        <v>13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V74">
        <v>24</v>
      </c>
    </row>
    <row r="75" spans="1:22">
      <c r="A75" t="s">
        <v>1</v>
      </c>
      <c r="B75" s="5">
        <v>0</v>
      </c>
      <c r="C75" s="9">
        <v>278.10000000000002</v>
      </c>
      <c r="D75" s="10">
        <v>141.26</v>
      </c>
      <c r="E75" s="10">
        <v>203.99299999999999</v>
      </c>
      <c r="F75" s="11">
        <v>770.81799999999998</v>
      </c>
      <c r="G75" s="9">
        <v>46.35</v>
      </c>
      <c r="H75" s="10">
        <v>28.252099999999999</v>
      </c>
      <c r="I75" s="10">
        <v>81.596999999999994</v>
      </c>
      <c r="J75" s="11">
        <v>484.51400000000001</v>
      </c>
      <c r="V75">
        <v>25</v>
      </c>
    </row>
    <row r="76" spans="1:22">
      <c r="B76" s="3">
        <v>1</v>
      </c>
      <c r="C76" s="12">
        <v>93.533199999999994</v>
      </c>
      <c r="D76" s="13">
        <v>28.904499999999999</v>
      </c>
      <c r="E76" s="13">
        <v>165.05500000000001</v>
      </c>
      <c r="F76" s="14">
        <v>489.27199999999999</v>
      </c>
      <c r="G76" s="12">
        <v>0</v>
      </c>
      <c r="H76" s="13">
        <v>0</v>
      </c>
      <c r="I76" s="13">
        <v>82.5274</v>
      </c>
      <c r="J76" s="14">
        <v>333.59500000000003</v>
      </c>
      <c r="V76">
        <v>26</v>
      </c>
    </row>
    <row r="77" spans="1:22">
      <c r="B77" s="3">
        <v>2</v>
      </c>
      <c r="C77" s="12">
        <v>0</v>
      </c>
      <c r="D77" s="13">
        <v>0</v>
      </c>
      <c r="E77" s="13">
        <v>333.91699999999997</v>
      </c>
      <c r="F77" s="14">
        <v>583.96500000000003</v>
      </c>
      <c r="G77" s="12">
        <v>0</v>
      </c>
      <c r="H77" s="13">
        <v>0</v>
      </c>
      <c r="I77" s="13">
        <v>250.43700000000001</v>
      </c>
      <c r="J77" s="14">
        <v>404.28399999999999</v>
      </c>
      <c r="V77">
        <v>27</v>
      </c>
    </row>
    <row r="78" spans="1:22">
      <c r="B78" s="3">
        <v>3</v>
      </c>
      <c r="C78" s="12">
        <v>95.245400000000004</v>
      </c>
      <c r="D78" s="13">
        <v>0</v>
      </c>
      <c r="E78" s="13">
        <v>211.13300000000001</v>
      </c>
      <c r="F78" s="14">
        <v>499.07400000000001</v>
      </c>
      <c r="G78" s="12">
        <v>47.622700000000002</v>
      </c>
      <c r="H78" s="13">
        <v>0</v>
      </c>
      <c r="I78" s="13">
        <v>84.453000000000003</v>
      </c>
      <c r="J78" s="14">
        <v>272.22199999999998</v>
      </c>
      <c r="V78">
        <v>28</v>
      </c>
    </row>
    <row r="79" spans="1:22">
      <c r="B79" s="3">
        <v>4</v>
      </c>
      <c r="C79" s="12">
        <v>0</v>
      </c>
      <c r="D79" s="13">
        <v>0</v>
      </c>
      <c r="E79" s="13">
        <v>256.35000000000002</v>
      </c>
      <c r="F79" s="14">
        <v>435.38</v>
      </c>
      <c r="G79" s="12">
        <v>0</v>
      </c>
      <c r="H79" s="13">
        <v>0</v>
      </c>
      <c r="I79" s="13">
        <v>42.725000000000001</v>
      </c>
      <c r="J79" s="14">
        <v>274.97699999999998</v>
      </c>
      <c r="V79">
        <v>29</v>
      </c>
    </row>
    <row r="80" spans="1:22">
      <c r="B80" s="3">
        <v>5</v>
      </c>
      <c r="C80" s="12">
        <v>0</v>
      </c>
      <c r="D80" s="13">
        <v>31.846299999999999</v>
      </c>
      <c r="E80" s="13">
        <v>216.17699999999999</v>
      </c>
      <c r="F80" s="14">
        <v>300.93599999999998</v>
      </c>
      <c r="G80" s="12">
        <v>0</v>
      </c>
      <c r="H80" s="13">
        <v>31.846299999999999</v>
      </c>
      <c r="I80" s="13">
        <v>86.470799999999997</v>
      </c>
      <c r="J80" s="14">
        <v>208.34100000000001</v>
      </c>
      <c r="V80">
        <v>30</v>
      </c>
    </row>
    <row r="81" spans="1:22">
      <c r="B81" s="3">
        <v>6</v>
      </c>
      <c r="C81" s="12">
        <v>48.967199999999998</v>
      </c>
      <c r="D81" s="13">
        <v>196.066</v>
      </c>
      <c r="E81" s="13">
        <v>306.30799999999999</v>
      </c>
      <c r="F81" s="14">
        <v>233.88</v>
      </c>
      <c r="G81" s="12">
        <v>0</v>
      </c>
      <c r="H81" s="13">
        <v>130.71100000000001</v>
      </c>
      <c r="I81" s="13">
        <v>175.03299999999999</v>
      </c>
      <c r="J81" s="14">
        <v>163.71600000000001</v>
      </c>
      <c r="V81">
        <v>31</v>
      </c>
    </row>
    <row r="82" spans="1:22">
      <c r="B82" s="4">
        <v>7</v>
      </c>
      <c r="C82" s="15">
        <v>0</v>
      </c>
      <c r="D82" s="16">
        <v>1006.61</v>
      </c>
      <c r="E82" s="16">
        <v>221.46799999999999</v>
      </c>
      <c r="F82" s="17">
        <v>330.84899999999999</v>
      </c>
      <c r="G82" s="15">
        <v>0</v>
      </c>
      <c r="H82" s="16">
        <v>536.85900000000004</v>
      </c>
      <c r="I82" s="16">
        <v>0</v>
      </c>
      <c r="J82" s="17">
        <v>141.792</v>
      </c>
    </row>
    <row r="85" spans="1:22">
      <c r="C85" s="79" t="s">
        <v>6</v>
      </c>
      <c r="D85" s="80"/>
      <c r="E85" s="80"/>
      <c r="F85" s="81"/>
      <c r="G85" s="79" t="s">
        <v>22</v>
      </c>
      <c r="H85" s="80"/>
      <c r="I85" s="80"/>
      <c r="J85" s="81"/>
    </row>
    <row r="86" spans="1:22">
      <c r="A86" s="1" t="s">
        <v>14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</row>
    <row r="87" spans="1:22">
      <c r="A87" t="s">
        <v>1</v>
      </c>
      <c r="B87" s="5">
        <v>0</v>
      </c>
      <c r="C87" s="9">
        <v>396.65699999999998</v>
      </c>
      <c r="D87" s="10">
        <v>184.459</v>
      </c>
      <c r="E87" s="10">
        <v>316.88900000000001</v>
      </c>
      <c r="F87" s="11">
        <v>513.36199999999997</v>
      </c>
      <c r="G87" s="9">
        <v>0</v>
      </c>
      <c r="H87" s="10">
        <v>61.4863</v>
      </c>
      <c r="I87" s="10">
        <v>316.88900000000001</v>
      </c>
      <c r="J87" s="11">
        <v>256.68099999999998</v>
      </c>
    </row>
    <row r="88" spans="1:22">
      <c r="B88" s="3">
        <v>1</v>
      </c>
      <c r="C88" s="12">
        <v>0</v>
      </c>
      <c r="D88" s="13">
        <v>0</v>
      </c>
      <c r="E88" s="13">
        <v>794.72299999999996</v>
      </c>
      <c r="F88" s="14">
        <v>709.77800000000002</v>
      </c>
      <c r="G88" s="12">
        <v>0</v>
      </c>
      <c r="H88" s="13">
        <v>0</v>
      </c>
      <c r="I88" s="13">
        <v>476.834</v>
      </c>
      <c r="J88" s="14">
        <v>387.15199999999999</v>
      </c>
    </row>
    <row r="89" spans="1:22">
      <c r="B89" s="3">
        <v>2</v>
      </c>
      <c r="C89" s="12">
        <v>0</v>
      </c>
      <c r="D89" s="13">
        <v>0</v>
      </c>
      <c r="E89" s="13">
        <v>159.44800000000001</v>
      </c>
      <c r="F89" s="14">
        <v>64.884299999999996</v>
      </c>
      <c r="G89" s="12">
        <v>0</v>
      </c>
      <c r="H89" s="13">
        <v>0</v>
      </c>
      <c r="I89" s="13">
        <v>0</v>
      </c>
      <c r="J89" s="14">
        <v>64.884299999999996</v>
      </c>
    </row>
    <row r="90" spans="1:22">
      <c r="B90" s="3">
        <v>3</v>
      </c>
      <c r="C90" s="12">
        <v>0</v>
      </c>
      <c r="D90" s="13">
        <v>0</v>
      </c>
      <c r="E90" s="13">
        <v>319.90899999999999</v>
      </c>
      <c r="F90" s="14">
        <v>326.23700000000002</v>
      </c>
      <c r="G90" s="12">
        <v>0</v>
      </c>
      <c r="H90" s="13">
        <v>0</v>
      </c>
      <c r="I90" s="13">
        <v>159.95400000000001</v>
      </c>
      <c r="J90" s="14">
        <v>195.74199999999999</v>
      </c>
    </row>
    <row r="91" spans="1:22">
      <c r="B91" s="3">
        <v>4</v>
      </c>
      <c r="C91" s="12">
        <v>0</v>
      </c>
      <c r="D91" s="13">
        <v>65.946700000000007</v>
      </c>
      <c r="E91" s="13">
        <v>320.928</v>
      </c>
      <c r="F91" s="14">
        <v>393.68700000000001</v>
      </c>
      <c r="G91" s="12">
        <v>0</v>
      </c>
      <c r="H91" s="13">
        <v>0</v>
      </c>
      <c r="I91" s="13">
        <v>160.464</v>
      </c>
      <c r="J91" s="14">
        <v>196.84399999999999</v>
      </c>
    </row>
    <row r="92" spans="1:22">
      <c r="B92" s="3">
        <v>5</v>
      </c>
      <c r="C92" s="12">
        <v>0</v>
      </c>
      <c r="D92" s="13">
        <v>134.33000000000001</v>
      </c>
      <c r="E92" s="13">
        <v>321.95400000000001</v>
      </c>
      <c r="F92" s="14">
        <v>395.91500000000002</v>
      </c>
      <c r="G92" s="12">
        <v>0</v>
      </c>
      <c r="H92" s="13">
        <v>67.1648</v>
      </c>
      <c r="I92" s="13">
        <v>160.977</v>
      </c>
      <c r="J92" s="14">
        <v>263.94299999999998</v>
      </c>
    </row>
    <row r="93" spans="1:22">
      <c r="B93" s="3">
        <v>6</v>
      </c>
      <c r="C93" s="12">
        <v>0</v>
      </c>
      <c r="D93" s="13">
        <v>479.00099999999998</v>
      </c>
      <c r="E93" s="13">
        <v>161.49299999999999</v>
      </c>
      <c r="F93" s="14">
        <v>199.084</v>
      </c>
      <c r="G93" s="12">
        <v>0</v>
      </c>
      <c r="H93" s="13">
        <v>410.572</v>
      </c>
      <c r="I93" s="13">
        <v>161.49299999999999</v>
      </c>
      <c r="J93" s="14">
        <v>199.084</v>
      </c>
    </row>
    <row r="94" spans="1:22">
      <c r="B94" s="4">
        <v>7</v>
      </c>
      <c r="C94" s="15">
        <v>0</v>
      </c>
      <c r="D94" s="16">
        <v>1115.8599999999999</v>
      </c>
      <c r="E94" s="16">
        <v>486.03800000000001</v>
      </c>
      <c r="F94" s="17">
        <v>333.70600000000002</v>
      </c>
      <c r="G94" s="15">
        <v>0</v>
      </c>
      <c r="H94" s="16">
        <v>767.15200000000004</v>
      </c>
      <c r="I94" s="16">
        <v>162.01300000000001</v>
      </c>
      <c r="J94" s="17">
        <v>133.482</v>
      </c>
    </row>
    <row r="97" spans="1:10">
      <c r="C97" s="79" t="s">
        <v>6</v>
      </c>
      <c r="D97" s="80"/>
      <c r="E97" s="80"/>
      <c r="F97" s="81"/>
      <c r="G97" s="79" t="s">
        <v>22</v>
      </c>
      <c r="H97" s="80"/>
      <c r="I97" s="80"/>
      <c r="J97" s="81"/>
    </row>
    <row r="98" spans="1:10">
      <c r="A98" s="1" t="s">
        <v>15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A99" t="s">
        <v>1</v>
      </c>
      <c r="B99" s="5">
        <v>0</v>
      </c>
      <c r="C99" s="9">
        <v>1098.48</v>
      </c>
      <c r="D99" s="10">
        <v>174.90299999999999</v>
      </c>
      <c r="E99" s="10">
        <v>359.72899999999998</v>
      </c>
      <c r="F99" s="11">
        <v>629.54399999999998</v>
      </c>
      <c r="G99" s="9">
        <v>156.92500000000001</v>
      </c>
      <c r="H99" s="10">
        <v>0</v>
      </c>
      <c r="I99" s="10">
        <v>179.86500000000001</v>
      </c>
      <c r="J99" s="11">
        <v>419.69600000000003</v>
      </c>
    </row>
    <row r="100" spans="1:10">
      <c r="B100" s="3">
        <v>1</v>
      </c>
      <c r="C100" s="12">
        <v>440.721</v>
      </c>
      <c r="D100" s="13">
        <v>0</v>
      </c>
      <c r="E100" s="13">
        <v>0</v>
      </c>
      <c r="F100" s="14">
        <v>1248.95</v>
      </c>
      <c r="G100" s="12">
        <v>146.90700000000001</v>
      </c>
      <c r="H100" s="13">
        <v>0</v>
      </c>
      <c r="I100" s="13">
        <v>0</v>
      </c>
      <c r="J100" s="14">
        <v>1248.95</v>
      </c>
    </row>
    <row r="101" spans="1:10">
      <c r="B101" s="3">
        <v>2</v>
      </c>
      <c r="C101" s="12">
        <v>138.09200000000001</v>
      </c>
      <c r="D101" s="13">
        <v>0</v>
      </c>
      <c r="E101" s="13">
        <v>356.48500000000001</v>
      </c>
      <c r="F101" s="14">
        <v>619.48800000000006</v>
      </c>
      <c r="G101" s="12">
        <v>0</v>
      </c>
      <c r="H101" s="13">
        <v>0</v>
      </c>
      <c r="I101" s="13">
        <v>356.48500000000001</v>
      </c>
      <c r="J101" s="14">
        <v>619.48800000000006</v>
      </c>
    </row>
    <row r="102" spans="1:10">
      <c r="B102" s="3">
        <v>3</v>
      </c>
      <c r="C102" s="12">
        <v>0</v>
      </c>
      <c r="D102" s="13">
        <v>0</v>
      </c>
      <c r="E102" s="13">
        <v>177.44200000000001</v>
      </c>
      <c r="F102" s="14">
        <v>409.72</v>
      </c>
      <c r="G102" s="12">
        <v>0</v>
      </c>
      <c r="H102" s="13">
        <v>0</v>
      </c>
      <c r="I102" s="13">
        <v>177.44200000000001</v>
      </c>
      <c r="J102" s="14">
        <v>409.72</v>
      </c>
    </row>
    <row r="103" spans="1:10">
      <c r="B103" s="3">
        <v>4</v>
      </c>
      <c r="C103" s="12">
        <v>0</v>
      </c>
      <c r="D103" s="13">
        <v>176.77799999999999</v>
      </c>
      <c r="E103" s="13">
        <v>0</v>
      </c>
      <c r="F103" s="14">
        <v>203.25</v>
      </c>
      <c r="G103" s="12">
        <v>0</v>
      </c>
      <c r="H103" s="13">
        <v>176.77799999999999</v>
      </c>
      <c r="I103" s="13">
        <v>0</v>
      </c>
      <c r="J103" s="14">
        <v>203.25</v>
      </c>
    </row>
    <row r="104" spans="1:10">
      <c r="B104" s="3">
        <v>5</v>
      </c>
      <c r="C104" s="12">
        <v>0</v>
      </c>
      <c r="D104" s="13">
        <v>177.25399999999999</v>
      </c>
      <c r="E104" s="13">
        <v>0</v>
      </c>
      <c r="F104" s="14">
        <v>403.31599999999997</v>
      </c>
      <c r="G104" s="12">
        <v>0</v>
      </c>
      <c r="H104" s="13">
        <v>177.25399999999999</v>
      </c>
      <c r="I104" s="13">
        <v>0</v>
      </c>
      <c r="J104" s="14">
        <v>201.65799999999999</v>
      </c>
    </row>
    <row r="105" spans="1:10">
      <c r="B105" s="3">
        <v>6</v>
      </c>
      <c r="C105" s="12">
        <v>0</v>
      </c>
      <c r="D105" s="13">
        <v>177.732</v>
      </c>
      <c r="E105" s="13">
        <v>1050.51</v>
      </c>
      <c r="F105" s="14">
        <v>200.08699999999999</v>
      </c>
      <c r="G105" s="12">
        <v>0</v>
      </c>
      <c r="H105" s="13">
        <v>0</v>
      </c>
      <c r="I105" s="13">
        <v>525.25400000000002</v>
      </c>
      <c r="J105" s="14">
        <v>0</v>
      </c>
    </row>
    <row r="106" spans="1:10">
      <c r="B106" s="4">
        <v>7</v>
      </c>
      <c r="C106" s="15">
        <v>212.44200000000001</v>
      </c>
      <c r="D106" s="16">
        <v>891.05899999999997</v>
      </c>
      <c r="E106" s="16">
        <v>697.25099999999998</v>
      </c>
      <c r="F106" s="17">
        <v>397.07900000000001</v>
      </c>
      <c r="G106" s="15">
        <v>212.44200000000001</v>
      </c>
      <c r="H106" s="16">
        <v>356.42399999999998</v>
      </c>
      <c r="I106" s="16">
        <v>522.93799999999999</v>
      </c>
      <c r="J106" s="17">
        <v>397.07900000000001</v>
      </c>
    </row>
    <row r="109" spans="1:10">
      <c r="C109" s="79" t="s">
        <v>6</v>
      </c>
      <c r="D109" s="80"/>
      <c r="E109" s="80"/>
      <c r="F109" s="81"/>
      <c r="G109" s="79" t="s">
        <v>22</v>
      </c>
      <c r="H109" s="80"/>
      <c r="I109" s="80"/>
      <c r="J109" s="81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A111" t="s">
        <v>1</v>
      </c>
      <c r="B111" s="5">
        <v>0</v>
      </c>
      <c r="C111" s="9">
        <v>697.173</v>
      </c>
      <c r="D111" s="10">
        <v>72.241500000000002</v>
      </c>
      <c r="E111" s="10">
        <v>280.97800000000001</v>
      </c>
      <c r="F111" s="11">
        <v>1105.8599999999999</v>
      </c>
      <c r="G111" s="9">
        <v>209.15199999999999</v>
      </c>
      <c r="H111" s="10">
        <v>72.241500000000002</v>
      </c>
      <c r="I111" s="10">
        <v>112.39100000000001</v>
      </c>
      <c r="J111" s="11">
        <v>315.96100000000001</v>
      </c>
    </row>
    <row r="112" spans="1:10">
      <c r="B112" s="3">
        <v>1</v>
      </c>
      <c r="C112" s="12">
        <v>491.29300000000001</v>
      </c>
      <c r="D112" s="13">
        <v>74.031000000000006</v>
      </c>
      <c r="E112" s="13">
        <v>347.05099999999999</v>
      </c>
      <c r="F112" s="14">
        <v>649.34900000000005</v>
      </c>
      <c r="G112" s="12">
        <v>70.184700000000007</v>
      </c>
      <c r="H112" s="13">
        <v>74.031000000000006</v>
      </c>
      <c r="I112" s="13">
        <v>115.684</v>
      </c>
      <c r="J112" s="14">
        <v>162.33699999999999</v>
      </c>
    </row>
    <row r="113" spans="1:10">
      <c r="B113" s="3">
        <v>2</v>
      </c>
      <c r="C113" s="12">
        <v>141.31800000000001</v>
      </c>
      <c r="D113" s="13">
        <v>0</v>
      </c>
      <c r="E113" s="13">
        <v>476.70100000000002</v>
      </c>
      <c r="F113" s="14">
        <v>333.88200000000001</v>
      </c>
      <c r="G113" s="12">
        <v>0</v>
      </c>
      <c r="H113" s="13">
        <v>0</v>
      </c>
      <c r="I113" s="13">
        <v>238.351</v>
      </c>
      <c r="J113" s="14">
        <v>250.41200000000001</v>
      </c>
    </row>
    <row r="114" spans="1:10">
      <c r="B114" s="3">
        <v>3</v>
      </c>
      <c r="C114" s="12">
        <v>71.139099999999999</v>
      </c>
      <c r="D114" s="13">
        <v>0</v>
      </c>
      <c r="E114" s="13">
        <v>307.20999999999998</v>
      </c>
      <c r="F114" s="14">
        <v>171.81399999999999</v>
      </c>
      <c r="G114" s="12">
        <v>0</v>
      </c>
      <c r="H114" s="13">
        <v>0</v>
      </c>
      <c r="I114" s="13">
        <v>122.884</v>
      </c>
      <c r="J114" s="14">
        <v>171.81399999999999</v>
      </c>
    </row>
    <row r="115" spans="1:10">
      <c r="B115" s="3">
        <v>4</v>
      </c>
      <c r="C115" s="12">
        <v>0</v>
      </c>
      <c r="D115" s="13">
        <v>0</v>
      </c>
      <c r="E115" s="13">
        <v>250.21799999999999</v>
      </c>
      <c r="F115" s="14">
        <v>619.42899999999997</v>
      </c>
      <c r="G115" s="12">
        <v>0</v>
      </c>
      <c r="H115" s="13">
        <v>0</v>
      </c>
      <c r="I115" s="13">
        <v>187.66399999999999</v>
      </c>
      <c r="J115" s="14">
        <v>442.44900000000001</v>
      </c>
    </row>
    <row r="116" spans="1:10">
      <c r="B116" s="3">
        <v>5</v>
      </c>
      <c r="C116" s="12">
        <v>0</v>
      </c>
      <c r="D116" s="13">
        <v>82.172499999999999</v>
      </c>
      <c r="E116" s="13">
        <v>442.69099999999997</v>
      </c>
      <c r="F116" s="14">
        <v>273.69600000000003</v>
      </c>
      <c r="G116" s="12">
        <v>0</v>
      </c>
      <c r="H116" s="13">
        <v>0</v>
      </c>
      <c r="I116" s="13">
        <v>252.96600000000001</v>
      </c>
      <c r="J116" s="14">
        <v>91.231899999999996</v>
      </c>
    </row>
    <row r="117" spans="1:10">
      <c r="B117" s="3">
        <v>6</v>
      </c>
      <c r="C117" s="12">
        <v>0</v>
      </c>
      <c r="D117" s="13">
        <v>168.99100000000001</v>
      </c>
      <c r="E117" s="13">
        <v>190.52</v>
      </c>
      <c r="F117" s="14">
        <v>376.57299999999998</v>
      </c>
      <c r="G117" s="12">
        <v>0</v>
      </c>
      <c r="H117" s="13">
        <v>0</v>
      </c>
      <c r="I117" s="13">
        <v>127.014</v>
      </c>
      <c r="J117" s="14">
        <v>94.143299999999996</v>
      </c>
    </row>
    <row r="118" spans="1:10">
      <c r="B118" s="4">
        <v>7</v>
      </c>
      <c r="C118" s="15">
        <v>73.127700000000004</v>
      </c>
      <c r="D118" s="16">
        <v>1043.45</v>
      </c>
      <c r="E118" s="16">
        <v>573.96699999999998</v>
      </c>
      <c r="F118" s="17">
        <v>97.246300000000005</v>
      </c>
      <c r="G118" s="15">
        <v>0</v>
      </c>
      <c r="H118" s="16">
        <v>173.90799999999999</v>
      </c>
      <c r="I118" s="16">
        <v>318.87099999999998</v>
      </c>
      <c r="J118" s="17">
        <v>97.246300000000005</v>
      </c>
    </row>
    <row r="121" spans="1:10">
      <c r="C121" s="79" t="s">
        <v>6</v>
      </c>
      <c r="D121" s="80"/>
      <c r="E121" s="80"/>
      <c r="F121" s="81"/>
      <c r="G121" s="79" t="s">
        <v>22</v>
      </c>
      <c r="H121" s="80"/>
      <c r="I121" s="80"/>
      <c r="J121" s="81"/>
    </row>
    <row r="122" spans="1:10">
      <c r="A122" s="1" t="s">
        <v>62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A123" t="s">
        <v>1</v>
      </c>
      <c r="B123" s="5">
        <v>0</v>
      </c>
      <c r="C123" s="9">
        <v>457.16800000000001</v>
      </c>
      <c r="D123" s="10">
        <v>401.17</v>
      </c>
      <c r="E123" s="10">
        <v>189.92400000000001</v>
      </c>
      <c r="F123" s="11">
        <v>506.75400000000002</v>
      </c>
      <c r="G123" s="9">
        <v>182.86699999999999</v>
      </c>
      <c r="H123" s="10">
        <v>66.861699999999999</v>
      </c>
      <c r="I123" s="10">
        <v>189.92400000000001</v>
      </c>
      <c r="J123" s="11">
        <v>168.91800000000001</v>
      </c>
    </row>
    <row r="124" spans="1:10">
      <c r="B124" s="3">
        <v>1</v>
      </c>
      <c r="C124" s="12">
        <v>92.482699999999994</v>
      </c>
      <c r="D124" s="13">
        <v>0</v>
      </c>
      <c r="E124" s="13">
        <v>95.272400000000005</v>
      </c>
      <c r="F124" s="14">
        <v>339.31799999999998</v>
      </c>
      <c r="G124" s="12">
        <v>0</v>
      </c>
      <c r="H124" s="13">
        <v>0</v>
      </c>
      <c r="I124" s="13">
        <v>95.272400000000005</v>
      </c>
      <c r="J124" s="14">
        <v>0</v>
      </c>
    </row>
    <row r="125" spans="1:10">
      <c r="B125" s="3">
        <v>2</v>
      </c>
      <c r="C125" s="12">
        <v>187.11199999999999</v>
      </c>
      <c r="D125" s="13">
        <v>0</v>
      </c>
      <c r="E125" s="13">
        <v>286.73200000000003</v>
      </c>
      <c r="F125" s="14">
        <v>766.83299999999997</v>
      </c>
      <c r="G125" s="12">
        <v>0</v>
      </c>
      <c r="H125" s="13">
        <v>0</v>
      </c>
      <c r="I125" s="13">
        <v>191.155</v>
      </c>
      <c r="J125" s="14">
        <v>340.815</v>
      </c>
    </row>
    <row r="126" spans="1:10">
      <c r="B126" s="3">
        <v>3</v>
      </c>
      <c r="C126" s="12">
        <v>94.654499999999999</v>
      </c>
      <c r="D126" s="13">
        <v>72.979600000000005</v>
      </c>
      <c r="E126" s="13">
        <v>95.898700000000005</v>
      </c>
      <c r="F126" s="14">
        <v>85.581100000000006</v>
      </c>
      <c r="G126" s="12">
        <v>0</v>
      </c>
      <c r="H126" s="13">
        <v>0</v>
      </c>
      <c r="I126" s="13">
        <v>95.898700000000005</v>
      </c>
      <c r="J126" s="14">
        <v>0</v>
      </c>
    </row>
    <row r="127" spans="1:10">
      <c r="B127" s="3">
        <v>4</v>
      </c>
      <c r="C127" s="12">
        <v>0</v>
      </c>
      <c r="D127" s="13">
        <v>0</v>
      </c>
      <c r="E127" s="13">
        <v>384.86</v>
      </c>
      <c r="F127" s="14">
        <v>171.89599999999999</v>
      </c>
      <c r="G127" s="12">
        <v>0</v>
      </c>
      <c r="H127" s="13">
        <v>0</v>
      </c>
      <c r="I127" s="13">
        <v>384.86</v>
      </c>
      <c r="J127" s="14">
        <v>0</v>
      </c>
    </row>
    <row r="128" spans="1:10">
      <c r="B128" s="3">
        <v>5</v>
      </c>
      <c r="C128" s="12">
        <v>0</v>
      </c>
      <c r="D128" s="13">
        <v>77.7209</v>
      </c>
      <c r="E128" s="13">
        <v>289.601</v>
      </c>
      <c r="F128" s="14">
        <v>604.22299999999996</v>
      </c>
      <c r="G128" s="12">
        <v>0</v>
      </c>
      <c r="H128" s="13">
        <v>0</v>
      </c>
      <c r="I128" s="13">
        <v>289.601</v>
      </c>
      <c r="J128" s="14">
        <v>517.90499999999997</v>
      </c>
    </row>
    <row r="129" spans="1:10">
      <c r="B129" s="3">
        <v>6</v>
      </c>
      <c r="C129" s="12">
        <v>196.221</v>
      </c>
      <c r="D129" s="13">
        <v>240.99</v>
      </c>
      <c r="E129" s="13">
        <v>96.854299999999995</v>
      </c>
      <c r="F129" s="14">
        <v>346.762</v>
      </c>
      <c r="G129" s="12">
        <v>98.110500000000002</v>
      </c>
      <c r="H129" s="13">
        <v>0</v>
      </c>
      <c r="I129" s="13">
        <v>96.854299999999995</v>
      </c>
      <c r="J129" s="14">
        <v>0</v>
      </c>
    </row>
    <row r="130" spans="1:10">
      <c r="B130" s="4">
        <v>7</v>
      </c>
      <c r="C130" s="15">
        <v>99.319100000000006</v>
      </c>
      <c r="D130" s="16">
        <v>1496.18</v>
      </c>
      <c r="E130" s="16">
        <v>583.06100000000004</v>
      </c>
      <c r="F130" s="17">
        <v>348.26799999999997</v>
      </c>
      <c r="G130" s="15">
        <v>0</v>
      </c>
      <c r="H130" s="16">
        <v>581.846</v>
      </c>
      <c r="I130" s="16">
        <v>388.70699999999999</v>
      </c>
      <c r="J130" s="17">
        <v>261.20100000000002</v>
      </c>
    </row>
    <row r="133" spans="1:10">
      <c r="C133" s="79" t="s">
        <v>6</v>
      </c>
      <c r="D133" s="80"/>
      <c r="E133" s="80"/>
      <c r="F133" s="81"/>
      <c r="G133" s="79" t="s">
        <v>22</v>
      </c>
      <c r="H133" s="80"/>
      <c r="I133" s="80"/>
      <c r="J133" s="81"/>
    </row>
    <row r="134" spans="1:10">
      <c r="A134" s="1" t="s">
        <v>64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A135" t="s">
        <v>1</v>
      </c>
      <c r="B135" s="5">
        <v>0</v>
      </c>
      <c r="C135" s="9">
        <v>473.60500000000002</v>
      </c>
      <c r="D135" s="10">
        <v>0</v>
      </c>
      <c r="E135" s="10">
        <v>712.72500000000002</v>
      </c>
      <c r="F135" s="11">
        <v>916.58500000000004</v>
      </c>
      <c r="G135" s="9">
        <v>118.401</v>
      </c>
      <c r="H135" s="10">
        <v>0</v>
      </c>
      <c r="I135" s="10">
        <v>534.54399999999998</v>
      </c>
      <c r="J135" s="11">
        <v>458.29199999999997</v>
      </c>
    </row>
    <row r="136" spans="1:10">
      <c r="B136" s="3">
        <v>1</v>
      </c>
      <c r="C136" s="12">
        <v>224.42599999999999</v>
      </c>
      <c r="D136" s="13">
        <v>0</v>
      </c>
      <c r="E136" s="13">
        <v>356.52699999999999</v>
      </c>
      <c r="F136" s="14">
        <v>765.37300000000005</v>
      </c>
      <c r="G136" s="12">
        <v>112.21299999999999</v>
      </c>
      <c r="H136" s="13">
        <v>0</v>
      </c>
      <c r="I136" s="13">
        <v>178.26400000000001</v>
      </c>
      <c r="J136" s="14">
        <v>765.37300000000005</v>
      </c>
    </row>
    <row r="137" spans="1:10">
      <c r="B137" s="3">
        <v>2</v>
      </c>
      <c r="C137" s="12">
        <v>318.40300000000002</v>
      </c>
      <c r="D137" s="13">
        <v>0</v>
      </c>
      <c r="E137" s="13">
        <v>178.346</v>
      </c>
      <c r="F137" s="14">
        <v>306.77300000000002</v>
      </c>
      <c r="G137" s="12">
        <v>212.26900000000001</v>
      </c>
      <c r="H137" s="13">
        <v>0</v>
      </c>
      <c r="I137" s="13">
        <v>178.346</v>
      </c>
      <c r="J137" s="14">
        <v>306.77300000000002</v>
      </c>
    </row>
    <row r="138" spans="1:10">
      <c r="B138" s="3">
        <v>3</v>
      </c>
      <c r="C138" s="12">
        <v>0</v>
      </c>
      <c r="D138" s="13">
        <v>0</v>
      </c>
      <c r="E138" s="13">
        <v>178.429</v>
      </c>
      <c r="F138" s="14">
        <v>307.399</v>
      </c>
      <c r="G138" s="12">
        <v>0</v>
      </c>
      <c r="H138" s="13">
        <v>0</v>
      </c>
      <c r="I138" s="13">
        <v>178.429</v>
      </c>
      <c r="J138" s="14">
        <v>307.399</v>
      </c>
    </row>
    <row r="139" spans="1:10">
      <c r="B139" s="3">
        <v>4</v>
      </c>
      <c r="C139" s="12">
        <v>0</v>
      </c>
      <c r="D139" s="13">
        <v>0</v>
      </c>
      <c r="E139" s="13">
        <v>178.512</v>
      </c>
      <c r="F139" s="14">
        <v>462.04199999999997</v>
      </c>
      <c r="G139" s="12">
        <v>0</v>
      </c>
      <c r="H139" s="13">
        <v>0</v>
      </c>
      <c r="I139" s="13">
        <v>178.512</v>
      </c>
      <c r="J139" s="14">
        <v>462.04199999999997</v>
      </c>
    </row>
    <row r="140" spans="1:10">
      <c r="B140" s="3">
        <v>5</v>
      </c>
      <c r="C140" s="12">
        <v>0</v>
      </c>
      <c r="D140" s="13">
        <v>90.087299999999999</v>
      </c>
      <c r="E140" s="13">
        <v>178.59399999999999</v>
      </c>
      <c r="F140" s="14">
        <v>308.66000000000003</v>
      </c>
      <c r="G140" s="12">
        <v>0</v>
      </c>
      <c r="H140" s="13">
        <v>0</v>
      </c>
      <c r="I140" s="13">
        <v>178.59399999999999</v>
      </c>
      <c r="J140" s="14">
        <v>308.66000000000003</v>
      </c>
    </row>
    <row r="141" spans="1:10">
      <c r="B141" s="3">
        <v>6</v>
      </c>
      <c r="C141" s="12">
        <v>0</v>
      </c>
      <c r="D141" s="13">
        <v>182.982</v>
      </c>
      <c r="E141" s="13">
        <v>357.35500000000002</v>
      </c>
      <c r="F141" s="14">
        <v>154.64699999999999</v>
      </c>
      <c r="G141" s="12">
        <v>0</v>
      </c>
      <c r="H141" s="13">
        <v>0</v>
      </c>
      <c r="I141" s="13">
        <v>178.67699999999999</v>
      </c>
      <c r="J141" s="14">
        <v>154.64699999999999</v>
      </c>
    </row>
    <row r="142" spans="1:10">
      <c r="B142" s="4">
        <v>7</v>
      </c>
      <c r="C142" s="15">
        <v>0</v>
      </c>
      <c r="D142" s="16">
        <v>836.45500000000004</v>
      </c>
      <c r="E142" s="16">
        <v>1072.56</v>
      </c>
      <c r="F142" s="17">
        <v>309.93</v>
      </c>
      <c r="G142" s="15">
        <v>0</v>
      </c>
      <c r="H142" s="16">
        <v>371.75799999999998</v>
      </c>
      <c r="I142" s="16">
        <v>357.52100000000002</v>
      </c>
      <c r="J142" s="17">
        <v>309.93</v>
      </c>
    </row>
    <row r="145" spans="1:10">
      <c r="C145" s="79" t="s">
        <v>6</v>
      </c>
      <c r="D145" s="80"/>
      <c r="E145" s="80"/>
      <c r="F145" s="81"/>
      <c r="G145" s="79" t="s">
        <v>22</v>
      </c>
      <c r="H145" s="80"/>
      <c r="I145" s="80"/>
      <c r="J145" s="81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A147" t="s">
        <v>1</v>
      </c>
      <c r="B147" s="5">
        <v>0</v>
      </c>
      <c r="C147" s="9">
        <v>657.03700000000003</v>
      </c>
      <c r="D147" s="10">
        <v>147.81200000000001</v>
      </c>
      <c r="E147" s="10">
        <v>353.18</v>
      </c>
      <c r="F147" s="11">
        <v>1013.41</v>
      </c>
      <c r="G147" s="9">
        <v>303.24799999999999</v>
      </c>
      <c r="H147" s="10">
        <v>73.906000000000006</v>
      </c>
      <c r="I147" s="10">
        <v>176.59</v>
      </c>
      <c r="J147" s="11">
        <v>294.21600000000001</v>
      </c>
    </row>
    <row r="148" spans="1:10">
      <c r="B148" s="3">
        <v>1</v>
      </c>
      <c r="C148" s="12">
        <v>258.97199999999998</v>
      </c>
      <c r="D148" s="13">
        <v>0</v>
      </c>
      <c r="E148" s="13">
        <v>354.87400000000002</v>
      </c>
      <c r="F148" s="14">
        <v>396.60599999999999</v>
      </c>
      <c r="G148" s="12">
        <v>103.589</v>
      </c>
      <c r="H148" s="13">
        <v>0</v>
      </c>
      <c r="I148" s="13">
        <v>133.078</v>
      </c>
      <c r="J148" s="14">
        <v>165.25299999999999</v>
      </c>
    </row>
    <row r="149" spans="1:10">
      <c r="B149" s="3">
        <v>2</v>
      </c>
      <c r="C149" s="12">
        <v>106.22199999999999</v>
      </c>
      <c r="D149" s="13">
        <v>78.7911</v>
      </c>
      <c r="E149" s="13">
        <v>401.15800000000002</v>
      </c>
      <c r="F149" s="14">
        <v>434.44099999999997</v>
      </c>
      <c r="G149" s="12">
        <v>53.111199999999997</v>
      </c>
      <c r="H149" s="13">
        <v>39.395499999999998</v>
      </c>
      <c r="I149" s="13">
        <v>222.86600000000001</v>
      </c>
      <c r="J149" s="14">
        <v>300.767</v>
      </c>
    </row>
    <row r="150" spans="1:10">
      <c r="B150" s="3">
        <v>3</v>
      </c>
      <c r="C150" s="12">
        <v>54.496600000000001</v>
      </c>
      <c r="D150" s="13">
        <v>0</v>
      </c>
      <c r="E150" s="13">
        <v>179.15600000000001</v>
      </c>
      <c r="F150" s="14">
        <v>202.768</v>
      </c>
      <c r="G150" s="12">
        <v>0</v>
      </c>
      <c r="H150" s="13">
        <v>0</v>
      </c>
      <c r="I150" s="13">
        <v>89.5779</v>
      </c>
      <c r="J150" s="14">
        <v>135.179</v>
      </c>
    </row>
    <row r="151" spans="1:10">
      <c r="B151" s="3">
        <v>4</v>
      </c>
      <c r="C151" s="12">
        <v>0</v>
      </c>
      <c r="D151" s="13">
        <v>0</v>
      </c>
      <c r="E151" s="13">
        <v>270.04199999999997</v>
      </c>
      <c r="F151" s="14">
        <v>410.154</v>
      </c>
      <c r="G151" s="12">
        <v>0</v>
      </c>
      <c r="H151" s="13">
        <v>0</v>
      </c>
      <c r="I151" s="13">
        <v>90.013900000000007</v>
      </c>
      <c r="J151" s="14">
        <v>205.077</v>
      </c>
    </row>
    <row r="152" spans="1:10">
      <c r="B152" s="3">
        <v>5</v>
      </c>
      <c r="C152" s="12">
        <v>0</v>
      </c>
      <c r="D152" s="13">
        <v>43.731299999999997</v>
      </c>
      <c r="E152" s="13">
        <v>407.04399999999998</v>
      </c>
      <c r="F152" s="14">
        <v>207.43899999999999</v>
      </c>
      <c r="G152" s="12">
        <v>0</v>
      </c>
      <c r="H152" s="13">
        <v>0</v>
      </c>
      <c r="I152" s="13">
        <v>135.68100000000001</v>
      </c>
      <c r="J152" s="14">
        <v>103.72</v>
      </c>
    </row>
    <row r="153" spans="1:10">
      <c r="B153" s="3">
        <v>6</v>
      </c>
      <c r="C153" s="12">
        <v>59.1235</v>
      </c>
      <c r="D153" s="13">
        <v>226.98400000000001</v>
      </c>
      <c r="E153" s="13">
        <v>272.69600000000003</v>
      </c>
      <c r="F153" s="14">
        <v>349.76</v>
      </c>
      <c r="G153" s="12">
        <v>59.1235</v>
      </c>
      <c r="H153" s="13">
        <v>0</v>
      </c>
      <c r="I153" s="13">
        <v>90.898600000000002</v>
      </c>
      <c r="J153" s="14">
        <v>174.88</v>
      </c>
    </row>
    <row r="154" spans="1:10">
      <c r="B154" s="4">
        <v>7</v>
      </c>
      <c r="C154" s="15">
        <v>0</v>
      </c>
      <c r="D154" s="16">
        <v>1179.8499999999999</v>
      </c>
      <c r="E154" s="16">
        <v>456.738</v>
      </c>
      <c r="F154" s="17">
        <v>353.88400000000001</v>
      </c>
      <c r="G154" s="15">
        <v>0</v>
      </c>
      <c r="H154" s="16">
        <v>141.58199999999999</v>
      </c>
      <c r="I154" s="16">
        <v>182.69499999999999</v>
      </c>
      <c r="J154" s="17">
        <v>176.94200000000001</v>
      </c>
    </row>
    <row r="157" spans="1:10">
      <c r="C157" s="79" t="s">
        <v>6</v>
      </c>
      <c r="D157" s="80"/>
      <c r="E157" s="80"/>
      <c r="F157" s="81"/>
      <c r="G157" s="79" t="s">
        <v>22</v>
      </c>
      <c r="H157" s="80"/>
      <c r="I157" s="80"/>
      <c r="J157" s="81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A159" t="s">
        <v>1</v>
      </c>
      <c r="B159" s="5">
        <v>0</v>
      </c>
      <c r="C159" s="9">
        <v>493.697</v>
      </c>
      <c r="D159" s="10">
        <v>179.24600000000001</v>
      </c>
      <c r="E159" s="10">
        <v>70.5809</v>
      </c>
      <c r="F159" s="11">
        <v>811.33699999999999</v>
      </c>
      <c r="G159" s="9">
        <v>82.282799999999995</v>
      </c>
      <c r="H159" s="10">
        <v>59.748699999999999</v>
      </c>
      <c r="I159" s="10">
        <v>70.5809</v>
      </c>
      <c r="J159" s="11">
        <v>162.267</v>
      </c>
    </row>
    <row r="160" spans="1:10">
      <c r="B160" s="3">
        <v>1</v>
      </c>
      <c r="C160" s="12">
        <v>164.97499999999999</v>
      </c>
      <c r="D160" s="13">
        <v>121.735</v>
      </c>
      <c r="E160" s="13">
        <v>141.72999999999999</v>
      </c>
      <c r="F160" s="14">
        <v>326.81799999999998</v>
      </c>
      <c r="G160" s="12">
        <v>0</v>
      </c>
      <c r="H160" s="13">
        <v>60.867699999999999</v>
      </c>
      <c r="I160" s="13">
        <v>141.72999999999999</v>
      </c>
      <c r="J160" s="14">
        <v>217.87899999999999</v>
      </c>
    </row>
    <row r="161" spans="1:10">
      <c r="B161" s="3">
        <v>2</v>
      </c>
      <c r="C161" s="12">
        <v>330.77100000000002</v>
      </c>
      <c r="D161" s="13">
        <v>0</v>
      </c>
      <c r="E161" s="13">
        <v>71.163899999999998</v>
      </c>
      <c r="F161" s="14">
        <v>383.99</v>
      </c>
      <c r="G161" s="12">
        <v>0</v>
      </c>
      <c r="H161" s="13">
        <v>0</v>
      </c>
      <c r="I161" s="13">
        <v>71.163899999999998</v>
      </c>
      <c r="J161" s="14">
        <v>329.13499999999999</v>
      </c>
    </row>
    <row r="162" spans="1:10">
      <c r="B162" s="3">
        <v>3</v>
      </c>
      <c r="C162" s="12">
        <v>82.899199999999993</v>
      </c>
      <c r="D162" s="13">
        <v>126.474</v>
      </c>
      <c r="E162" s="13">
        <v>214.37700000000001</v>
      </c>
      <c r="F162" s="14">
        <v>386.73</v>
      </c>
      <c r="G162" s="12">
        <v>0</v>
      </c>
      <c r="H162" s="13">
        <v>0</v>
      </c>
      <c r="I162" s="13">
        <v>142.91800000000001</v>
      </c>
      <c r="J162" s="14">
        <v>331.483</v>
      </c>
    </row>
    <row r="163" spans="1:10">
      <c r="B163" s="3">
        <v>4</v>
      </c>
      <c r="C163" s="12">
        <v>0</v>
      </c>
      <c r="D163" s="13">
        <v>0</v>
      </c>
      <c r="E163" s="13">
        <v>287.02600000000001</v>
      </c>
      <c r="F163" s="14">
        <v>111.289</v>
      </c>
      <c r="G163" s="12">
        <v>0</v>
      </c>
      <c r="H163" s="13">
        <v>0</v>
      </c>
      <c r="I163" s="13">
        <v>71.756500000000003</v>
      </c>
      <c r="J163" s="14">
        <v>111.289</v>
      </c>
    </row>
    <row r="164" spans="1:10">
      <c r="B164" s="3">
        <v>5</v>
      </c>
      <c r="C164" s="12">
        <v>0</v>
      </c>
      <c r="D164" s="13">
        <v>0</v>
      </c>
      <c r="E164" s="13">
        <v>288.226</v>
      </c>
      <c r="F164" s="14">
        <v>560.47299999999996</v>
      </c>
      <c r="G164" s="12">
        <v>0</v>
      </c>
      <c r="H164" s="13">
        <v>0</v>
      </c>
      <c r="I164" s="13">
        <v>144.113</v>
      </c>
      <c r="J164" s="14">
        <v>392.33100000000002</v>
      </c>
    </row>
    <row r="165" spans="1:10">
      <c r="B165" s="3">
        <v>6</v>
      </c>
      <c r="C165" s="12">
        <v>0</v>
      </c>
      <c r="D165" s="13">
        <v>67.157300000000006</v>
      </c>
      <c r="E165" s="13">
        <v>217.077</v>
      </c>
      <c r="F165" s="14">
        <v>395.19299999999998</v>
      </c>
      <c r="G165" s="12">
        <v>0</v>
      </c>
      <c r="H165" s="13">
        <v>67.157300000000006</v>
      </c>
      <c r="I165" s="13">
        <v>144.71799999999999</v>
      </c>
      <c r="J165" s="14">
        <v>338.73700000000002</v>
      </c>
    </row>
    <row r="166" spans="1:10">
      <c r="B166" s="4">
        <v>7</v>
      </c>
      <c r="C166" s="15">
        <v>0</v>
      </c>
      <c r="D166" s="16">
        <v>1028.6199999999999</v>
      </c>
      <c r="E166" s="16">
        <v>726.64200000000005</v>
      </c>
      <c r="F166" s="17">
        <v>284.35500000000002</v>
      </c>
      <c r="G166" s="15">
        <v>0</v>
      </c>
      <c r="H166" s="16">
        <v>411.44799999999998</v>
      </c>
      <c r="I166" s="16">
        <v>217.99299999999999</v>
      </c>
      <c r="J166" s="17">
        <v>227.48400000000001</v>
      </c>
    </row>
    <row r="169" spans="1:10">
      <c r="C169" s="79" t="s">
        <v>6</v>
      </c>
      <c r="D169" s="80"/>
      <c r="E169" s="80"/>
      <c r="F169" s="81"/>
      <c r="G169" s="79" t="s">
        <v>22</v>
      </c>
      <c r="H169" s="80"/>
      <c r="I169" s="80"/>
      <c r="J169" s="81"/>
    </row>
    <row r="170" spans="1:10">
      <c r="A170" s="1" t="s">
        <v>46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A171" t="s">
        <v>1</v>
      </c>
      <c r="B171" s="5">
        <v>0</v>
      </c>
      <c r="C171" s="9">
        <v>371.08100000000002</v>
      </c>
      <c r="D171" s="10">
        <v>65.320599999999999</v>
      </c>
      <c r="E171" s="10">
        <v>579.79399999999998</v>
      </c>
      <c r="F171" s="11">
        <v>907.25699999999995</v>
      </c>
      <c r="G171" s="9">
        <v>92.770200000000003</v>
      </c>
      <c r="H171" s="10">
        <v>0</v>
      </c>
      <c r="I171" s="10">
        <v>289.89699999999999</v>
      </c>
      <c r="J171" s="11">
        <v>272.17700000000002</v>
      </c>
    </row>
    <row r="172" spans="1:10">
      <c r="B172" s="3">
        <v>1</v>
      </c>
      <c r="C172" s="12">
        <v>356.47699999999998</v>
      </c>
      <c r="D172" s="13">
        <v>0</v>
      </c>
      <c r="E172" s="13">
        <v>0</v>
      </c>
      <c r="F172" s="14">
        <v>635.20299999999997</v>
      </c>
      <c r="G172" s="12">
        <v>267.35700000000003</v>
      </c>
      <c r="H172" s="13">
        <v>0</v>
      </c>
      <c r="I172" s="13">
        <v>0</v>
      </c>
      <c r="J172" s="14">
        <v>635.20299999999997</v>
      </c>
    </row>
    <row r="173" spans="1:10">
      <c r="B173" s="3">
        <v>2</v>
      </c>
      <c r="C173" s="12">
        <v>171.489</v>
      </c>
      <c r="D173" s="13">
        <v>0</v>
      </c>
      <c r="E173" s="13">
        <v>0</v>
      </c>
      <c r="F173" s="14">
        <v>635.327</v>
      </c>
      <c r="G173" s="12">
        <v>85.744600000000005</v>
      </c>
      <c r="H173" s="13">
        <v>0</v>
      </c>
      <c r="I173" s="13">
        <v>0</v>
      </c>
      <c r="J173" s="14">
        <v>544.56600000000003</v>
      </c>
    </row>
    <row r="174" spans="1:10">
      <c r="B174" s="3">
        <v>3</v>
      </c>
      <c r="C174" s="12">
        <v>82.616200000000006</v>
      </c>
      <c r="D174" s="13">
        <v>0</v>
      </c>
      <c r="E174" s="13">
        <v>297.17</v>
      </c>
      <c r="F174" s="14">
        <v>363.11399999999998</v>
      </c>
      <c r="G174" s="12">
        <v>0</v>
      </c>
      <c r="H174" s="13">
        <v>0</v>
      </c>
      <c r="I174" s="13">
        <v>297.17</v>
      </c>
      <c r="J174" s="14">
        <v>272.33600000000001</v>
      </c>
    </row>
    <row r="175" spans="1:10">
      <c r="B175" s="3">
        <v>4</v>
      </c>
      <c r="C175" s="12">
        <v>79.708100000000002</v>
      </c>
      <c r="D175" s="13">
        <v>0</v>
      </c>
      <c r="E175" s="13">
        <v>0</v>
      </c>
      <c r="F175" s="14">
        <v>181.59200000000001</v>
      </c>
      <c r="G175" s="12">
        <v>0</v>
      </c>
      <c r="H175" s="13">
        <v>0</v>
      </c>
      <c r="I175" s="13">
        <v>0</v>
      </c>
      <c r="J175" s="14">
        <v>181.59200000000001</v>
      </c>
    </row>
    <row r="176" spans="1:10">
      <c r="B176" s="3">
        <v>5</v>
      </c>
      <c r="C176" s="12">
        <v>0</v>
      </c>
      <c r="D176" s="13">
        <v>70.479799999999997</v>
      </c>
      <c r="E176" s="13">
        <v>302.22500000000002</v>
      </c>
      <c r="F176" s="14">
        <v>544.88300000000004</v>
      </c>
      <c r="G176" s="12">
        <v>0</v>
      </c>
      <c r="H176" s="13">
        <v>0</v>
      </c>
      <c r="I176" s="13">
        <v>151.113</v>
      </c>
      <c r="J176" s="14">
        <v>544.88300000000004</v>
      </c>
    </row>
    <row r="177" spans="1:10">
      <c r="B177" s="3">
        <v>6</v>
      </c>
      <c r="C177" s="12">
        <v>74.465800000000002</v>
      </c>
      <c r="D177" s="13">
        <v>429.66699999999997</v>
      </c>
      <c r="E177" s="13">
        <v>152.40899999999999</v>
      </c>
      <c r="F177" s="14">
        <v>181.66300000000001</v>
      </c>
      <c r="G177" s="12">
        <v>0</v>
      </c>
      <c r="H177" s="13">
        <v>358.05500000000001</v>
      </c>
      <c r="I177" s="13">
        <v>152.40899999999999</v>
      </c>
      <c r="J177" s="14">
        <v>90.831500000000005</v>
      </c>
    </row>
    <row r="178" spans="1:10">
      <c r="B178" s="4">
        <v>7</v>
      </c>
      <c r="C178" s="15">
        <v>144.19</v>
      </c>
      <c r="D178" s="16">
        <v>1018.91</v>
      </c>
      <c r="E178" s="16">
        <v>922.36500000000001</v>
      </c>
      <c r="F178" s="17">
        <v>545.09400000000005</v>
      </c>
      <c r="G178" s="15">
        <v>0</v>
      </c>
      <c r="H178" s="16">
        <v>655.01300000000003</v>
      </c>
      <c r="I178" s="16">
        <v>614.91</v>
      </c>
      <c r="J178" s="17">
        <v>363.39600000000002</v>
      </c>
    </row>
    <row r="181" spans="1:10">
      <c r="C181" s="79" t="s">
        <v>6</v>
      </c>
      <c r="D181" s="80"/>
      <c r="E181" s="80"/>
      <c r="F181" s="81"/>
      <c r="G181" s="79" t="s">
        <v>22</v>
      </c>
      <c r="H181" s="80"/>
      <c r="I181" s="80"/>
      <c r="J181" s="81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A183" t="s">
        <v>1</v>
      </c>
      <c r="B183" s="5">
        <v>0</v>
      </c>
      <c r="C183" s="9">
        <v>338.74099999999999</v>
      </c>
      <c r="D183" s="10">
        <v>61.076700000000002</v>
      </c>
      <c r="E183" s="10">
        <v>224.64699999999999</v>
      </c>
      <c r="F183" s="11">
        <v>793.37199999999996</v>
      </c>
      <c r="G183" s="9">
        <v>135.49700000000001</v>
      </c>
      <c r="H183" s="10">
        <v>0</v>
      </c>
      <c r="I183" s="10">
        <v>168.48500000000001</v>
      </c>
      <c r="J183" s="11">
        <v>396.68599999999998</v>
      </c>
    </row>
    <row r="184" spans="1:10">
      <c r="B184" s="3">
        <v>1</v>
      </c>
      <c r="C184" s="12">
        <v>273.94799999999998</v>
      </c>
      <c r="D184" s="13">
        <v>0</v>
      </c>
      <c r="E184" s="13">
        <v>112.721</v>
      </c>
      <c r="F184" s="14">
        <v>332.995</v>
      </c>
      <c r="G184" s="12">
        <v>0</v>
      </c>
      <c r="H184" s="13">
        <v>0</v>
      </c>
      <c r="I184" s="13">
        <v>112.721</v>
      </c>
      <c r="J184" s="14">
        <v>199.797</v>
      </c>
    </row>
    <row r="185" spans="1:10">
      <c r="B185" s="3">
        <v>2</v>
      </c>
      <c r="C185" s="12">
        <v>0</v>
      </c>
      <c r="D185" s="13">
        <v>64.721299999999999</v>
      </c>
      <c r="E185" s="13">
        <v>282.80500000000001</v>
      </c>
      <c r="F185" s="14">
        <v>335.45400000000001</v>
      </c>
      <c r="G185" s="12">
        <v>0</v>
      </c>
      <c r="H185" s="13">
        <v>64.721299999999999</v>
      </c>
      <c r="I185" s="13">
        <v>226.244</v>
      </c>
      <c r="J185" s="14">
        <v>201.27199999999999</v>
      </c>
    </row>
    <row r="186" spans="1:10">
      <c r="B186" s="3">
        <v>3</v>
      </c>
      <c r="C186" s="12">
        <v>0</v>
      </c>
      <c r="D186" s="13">
        <v>66.711600000000004</v>
      </c>
      <c r="E186" s="13">
        <v>454.101</v>
      </c>
      <c r="F186" s="14">
        <v>608.30899999999997</v>
      </c>
      <c r="G186" s="12">
        <v>0</v>
      </c>
      <c r="H186" s="13">
        <v>0</v>
      </c>
      <c r="I186" s="13">
        <v>397.339</v>
      </c>
      <c r="J186" s="14">
        <v>405.53899999999999</v>
      </c>
    </row>
    <row r="187" spans="1:10">
      <c r="B187" s="3">
        <v>4</v>
      </c>
      <c r="C187" s="12">
        <v>70.802899999999994</v>
      </c>
      <c r="D187" s="13">
        <v>0</v>
      </c>
      <c r="E187" s="13">
        <v>284.82900000000001</v>
      </c>
      <c r="F187" s="14">
        <v>544.77200000000005</v>
      </c>
      <c r="G187" s="12">
        <v>0</v>
      </c>
      <c r="H187" s="13">
        <v>0</v>
      </c>
      <c r="I187" s="13">
        <v>227.863</v>
      </c>
      <c r="J187" s="14">
        <v>476.67500000000001</v>
      </c>
    </row>
    <row r="188" spans="1:10">
      <c r="B188" s="3">
        <v>5</v>
      </c>
      <c r="C188" s="12">
        <v>143.22</v>
      </c>
      <c r="D188" s="13">
        <v>71.083799999999997</v>
      </c>
      <c r="E188" s="13">
        <v>171.512</v>
      </c>
      <c r="F188" s="14">
        <v>548.88599999999997</v>
      </c>
      <c r="G188" s="12">
        <v>0</v>
      </c>
      <c r="H188" s="13">
        <v>0</v>
      </c>
      <c r="I188" s="13">
        <v>114.34099999999999</v>
      </c>
      <c r="J188" s="14">
        <v>274.44299999999998</v>
      </c>
    </row>
    <row r="189" spans="1:10">
      <c r="B189" s="3">
        <v>6</v>
      </c>
      <c r="C189" s="12">
        <v>72.435900000000004</v>
      </c>
      <c r="D189" s="13">
        <v>734.91899999999998</v>
      </c>
      <c r="E189" s="13">
        <v>172.13</v>
      </c>
      <c r="F189" s="14">
        <v>345.66399999999999</v>
      </c>
      <c r="G189" s="12">
        <v>0</v>
      </c>
      <c r="H189" s="13">
        <v>146.98400000000001</v>
      </c>
      <c r="I189" s="13">
        <v>114.753</v>
      </c>
      <c r="J189" s="14">
        <v>345.66399999999999</v>
      </c>
    </row>
    <row r="190" spans="1:10">
      <c r="B190" s="4">
        <v>7</v>
      </c>
      <c r="C190" s="15">
        <v>0</v>
      </c>
      <c r="D190" s="16">
        <v>988.899</v>
      </c>
      <c r="E190" s="16">
        <v>691.01099999999997</v>
      </c>
      <c r="F190" s="17">
        <v>139.316</v>
      </c>
      <c r="G190" s="15">
        <v>0</v>
      </c>
      <c r="H190" s="16">
        <v>456.41500000000002</v>
      </c>
      <c r="I190" s="16">
        <v>633.42700000000002</v>
      </c>
      <c r="J190" s="17">
        <v>139.316</v>
      </c>
    </row>
    <row r="193" spans="1:10">
      <c r="C193" s="79" t="s">
        <v>6</v>
      </c>
      <c r="D193" s="80"/>
      <c r="E193" s="80"/>
      <c r="F193" s="81"/>
      <c r="G193" s="79" t="s">
        <v>22</v>
      </c>
      <c r="H193" s="80"/>
      <c r="I193" s="80"/>
      <c r="J193" s="81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A195" t="s">
        <v>1</v>
      </c>
      <c r="B195" s="5">
        <v>0</v>
      </c>
      <c r="C195" s="9">
        <v>378.66899999999998</v>
      </c>
      <c r="D195" s="10">
        <v>67.198899999999995</v>
      </c>
      <c r="E195" s="10">
        <v>379.36799999999999</v>
      </c>
      <c r="F195" s="11">
        <v>935.077</v>
      </c>
      <c r="G195" s="9">
        <v>0</v>
      </c>
      <c r="H195" s="10">
        <v>67.198899999999995</v>
      </c>
      <c r="I195" s="10">
        <v>379.36799999999999</v>
      </c>
      <c r="J195" s="11">
        <v>534.33000000000004</v>
      </c>
    </row>
    <row r="196" spans="1:10">
      <c r="B196" s="3">
        <v>1</v>
      </c>
      <c r="C196" s="12">
        <v>125.2</v>
      </c>
      <c r="D196" s="13">
        <v>70.471500000000006</v>
      </c>
      <c r="E196" s="13">
        <v>0</v>
      </c>
      <c r="F196" s="14">
        <v>674.6</v>
      </c>
      <c r="G196" s="12">
        <v>0</v>
      </c>
      <c r="H196" s="13">
        <v>70.471500000000006</v>
      </c>
      <c r="I196" s="13">
        <v>0</v>
      </c>
      <c r="J196" s="14">
        <v>539.67999999999995</v>
      </c>
    </row>
    <row r="197" spans="1:10">
      <c r="B197" s="3">
        <v>2</v>
      </c>
      <c r="C197" s="12">
        <v>0</v>
      </c>
      <c r="D197" s="13">
        <v>0</v>
      </c>
      <c r="E197" s="13">
        <v>191.71700000000001</v>
      </c>
      <c r="F197" s="14">
        <v>681.423</v>
      </c>
      <c r="G197" s="12">
        <v>0</v>
      </c>
      <c r="H197" s="13">
        <v>0</v>
      </c>
      <c r="I197" s="13">
        <v>191.71700000000001</v>
      </c>
      <c r="J197" s="14">
        <v>545.13800000000003</v>
      </c>
    </row>
    <row r="198" spans="1:10">
      <c r="B198" s="3">
        <v>3</v>
      </c>
      <c r="C198" s="12">
        <v>0</v>
      </c>
      <c r="D198" s="13">
        <v>0</v>
      </c>
      <c r="E198" s="13">
        <v>385.5</v>
      </c>
      <c r="F198" s="14">
        <v>413.03100000000001</v>
      </c>
      <c r="G198" s="12">
        <v>0</v>
      </c>
      <c r="H198" s="13">
        <v>0</v>
      </c>
      <c r="I198" s="13">
        <v>0</v>
      </c>
      <c r="J198" s="14">
        <v>275.35399999999998</v>
      </c>
    </row>
    <row r="199" spans="1:10">
      <c r="B199" s="3">
        <v>4</v>
      </c>
      <c r="C199" s="12">
        <v>0</v>
      </c>
      <c r="D199" s="13">
        <v>0</v>
      </c>
      <c r="E199" s="13">
        <v>193.79400000000001</v>
      </c>
      <c r="F199" s="14">
        <v>278.197</v>
      </c>
      <c r="G199" s="12">
        <v>0</v>
      </c>
      <c r="H199" s="13">
        <v>0</v>
      </c>
      <c r="I199" s="13">
        <v>193.79400000000001</v>
      </c>
      <c r="J199" s="14">
        <v>278.197</v>
      </c>
    </row>
    <row r="200" spans="1:10">
      <c r="B200" s="3">
        <v>5</v>
      </c>
      <c r="C200" s="12">
        <v>0</v>
      </c>
      <c r="D200" s="13">
        <v>0</v>
      </c>
      <c r="E200" s="13">
        <v>194.85</v>
      </c>
      <c r="F200" s="14">
        <v>0</v>
      </c>
      <c r="G200" s="12">
        <v>0</v>
      </c>
      <c r="H200" s="13">
        <v>0</v>
      </c>
      <c r="I200" s="13">
        <v>194.85</v>
      </c>
      <c r="J200" s="14">
        <v>0</v>
      </c>
    </row>
    <row r="201" spans="1:10">
      <c r="B201" s="3">
        <v>6</v>
      </c>
      <c r="C201" s="12">
        <v>0</v>
      </c>
      <c r="D201" s="13">
        <v>372.62299999999999</v>
      </c>
      <c r="E201" s="13">
        <v>587.75099999999998</v>
      </c>
      <c r="F201" s="14">
        <v>710.15499999999997</v>
      </c>
      <c r="G201" s="12">
        <v>0</v>
      </c>
      <c r="H201" s="13">
        <v>186.31200000000001</v>
      </c>
      <c r="I201" s="13">
        <v>391.834</v>
      </c>
      <c r="J201" s="14">
        <v>710.15499999999997</v>
      </c>
    </row>
    <row r="202" spans="1:10">
      <c r="B202" s="4">
        <v>7</v>
      </c>
      <c r="C202" s="15">
        <v>119.395</v>
      </c>
      <c r="D202" s="16">
        <v>796.52700000000004</v>
      </c>
      <c r="E202" s="16">
        <v>393.99200000000002</v>
      </c>
      <c r="F202" s="17">
        <v>430.63099999999997</v>
      </c>
      <c r="G202" s="15">
        <v>119.395</v>
      </c>
      <c r="H202" s="16">
        <v>398.26400000000001</v>
      </c>
      <c r="I202" s="16">
        <v>196.99600000000001</v>
      </c>
      <c r="J202" s="17">
        <v>430.63099999999997</v>
      </c>
    </row>
    <row r="205" spans="1:10">
      <c r="C205" s="79" t="s">
        <v>6</v>
      </c>
      <c r="D205" s="80"/>
      <c r="E205" s="80"/>
      <c r="F205" s="81"/>
      <c r="G205" s="79" t="s">
        <v>22</v>
      </c>
      <c r="H205" s="80"/>
      <c r="I205" s="80"/>
      <c r="J205" s="81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A207" t="s">
        <v>1</v>
      </c>
      <c r="B207" s="5">
        <v>0</v>
      </c>
      <c r="C207" s="9">
        <v>122.015</v>
      </c>
      <c r="D207" s="10">
        <v>0</v>
      </c>
      <c r="E207" s="10">
        <v>194.267</v>
      </c>
      <c r="F207" s="11">
        <v>843.38800000000003</v>
      </c>
      <c r="G207" s="9">
        <v>122.015</v>
      </c>
      <c r="H207" s="10">
        <v>0</v>
      </c>
      <c r="I207" s="10">
        <v>0</v>
      </c>
      <c r="J207" s="11">
        <v>562.25900000000001</v>
      </c>
    </row>
    <row r="208" spans="1:10">
      <c r="B208" s="3">
        <v>1</v>
      </c>
      <c r="C208" s="12">
        <v>114.669</v>
      </c>
      <c r="D208" s="13">
        <v>0</v>
      </c>
      <c r="E208" s="13">
        <v>194.666</v>
      </c>
      <c r="F208" s="14">
        <v>705.48</v>
      </c>
      <c r="G208" s="12">
        <v>114.669</v>
      </c>
      <c r="H208" s="13">
        <v>0</v>
      </c>
      <c r="I208" s="13">
        <v>194.666</v>
      </c>
      <c r="J208" s="14">
        <v>282.19200000000001</v>
      </c>
    </row>
    <row r="209" spans="1:10">
      <c r="B209" s="3">
        <v>2</v>
      </c>
      <c r="C209" s="12">
        <v>108.15600000000001</v>
      </c>
      <c r="D209" s="13">
        <v>0</v>
      </c>
      <c r="E209" s="13">
        <v>0</v>
      </c>
      <c r="F209" s="14">
        <v>141.631</v>
      </c>
      <c r="G209" s="12">
        <v>0</v>
      </c>
      <c r="H209" s="13">
        <v>0</v>
      </c>
      <c r="I209" s="13">
        <v>0</v>
      </c>
      <c r="J209" s="14">
        <v>0</v>
      </c>
    </row>
    <row r="210" spans="1:10">
      <c r="B210" s="3">
        <v>3</v>
      </c>
      <c r="C210" s="12">
        <v>0</v>
      </c>
      <c r="D210" s="13">
        <v>0</v>
      </c>
      <c r="E210" s="13">
        <v>390.93400000000003</v>
      </c>
      <c r="F210" s="14">
        <v>284.34199999999998</v>
      </c>
      <c r="G210" s="12">
        <v>0</v>
      </c>
      <c r="H210" s="13">
        <v>0</v>
      </c>
      <c r="I210" s="13">
        <v>195.46700000000001</v>
      </c>
      <c r="J210" s="14">
        <v>284.34199999999998</v>
      </c>
    </row>
    <row r="211" spans="1:10">
      <c r="B211" s="3">
        <v>4</v>
      </c>
      <c r="C211" s="12">
        <v>0</v>
      </c>
      <c r="D211" s="13">
        <v>0</v>
      </c>
      <c r="E211" s="13">
        <v>587.61199999999997</v>
      </c>
      <c r="F211" s="14">
        <v>285.43</v>
      </c>
      <c r="G211" s="12">
        <v>0</v>
      </c>
      <c r="H211" s="13">
        <v>0</v>
      </c>
      <c r="I211" s="13">
        <v>195.87</v>
      </c>
      <c r="J211" s="14">
        <v>285.43</v>
      </c>
    </row>
    <row r="212" spans="1:10">
      <c r="B212" s="3">
        <v>5</v>
      </c>
      <c r="C212" s="12">
        <v>0</v>
      </c>
      <c r="D212" s="13">
        <v>226.34200000000001</v>
      </c>
      <c r="E212" s="13">
        <v>196.27500000000001</v>
      </c>
      <c r="F212" s="14">
        <v>286.52499999999998</v>
      </c>
      <c r="G212" s="12">
        <v>0</v>
      </c>
      <c r="H212" s="13">
        <v>0</v>
      </c>
      <c r="I212" s="13">
        <v>196.27500000000001</v>
      </c>
      <c r="J212" s="14">
        <v>286.52499999999998</v>
      </c>
    </row>
    <row r="213" spans="1:10">
      <c r="B213" s="3">
        <v>6</v>
      </c>
      <c r="C213" s="12">
        <v>0</v>
      </c>
      <c r="D213" s="13">
        <v>233.596</v>
      </c>
      <c r="E213" s="13">
        <v>393.36399999999998</v>
      </c>
      <c r="F213" s="14">
        <v>287.63</v>
      </c>
      <c r="G213" s="12">
        <v>0</v>
      </c>
      <c r="H213" s="13">
        <v>0</v>
      </c>
      <c r="I213" s="13">
        <v>196.68199999999999</v>
      </c>
      <c r="J213" s="14">
        <v>287.63</v>
      </c>
    </row>
    <row r="214" spans="1:10">
      <c r="B214" s="4">
        <v>7</v>
      </c>
      <c r="C214" s="15">
        <v>0</v>
      </c>
      <c r="D214" s="16">
        <v>804.43700000000001</v>
      </c>
      <c r="E214" s="16">
        <v>591.27</v>
      </c>
      <c r="F214" s="17">
        <v>433.113</v>
      </c>
      <c r="G214" s="15">
        <v>0</v>
      </c>
      <c r="H214" s="16">
        <v>241.33099999999999</v>
      </c>
      <c r="I214" s="16">
        <v>197.09</v>
      </c>
      <c r="J214" s="17">
        <v>433.113</v>
      </c>
    </row>
    <row r="217" spans="1:10">
      <c r="C217" s="79" t="s">
        <v>6</v>
      </c>
      <c r="D217" s="80"/>
      <c r="E217" s="80"/>
      <c r="F217" s="81"/>
      <c r="G217" s="79" t="s">
        <v>22</v>
      </c>
      <c r="H217" s="80"/>
      <c r="I217" s="80"/>
      <c r="J217" s="81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A219" t="s">
        <v>1</v>
      </c>
      <c r="B219" s="5">
        <v>0</v>
      </c>
      <c r="C219" s="9">
        <v>497.79700000000003</v>
      </c>
      <c r="D219" s="10">
        <v>91.996799999999993</v>
      </c>
      <c r="E219" s="10">
        <v>0</v>
      </c>
      <c r="F219" s="11">
        <v>755.524</v>
      </c>
      <c r="G219" s="9">
        <v>0</v>
      </c>
      <c r="H219" s="10">
        <v>0</v>
      </c>
      <c r="I219" s="10">
        <v>0</v>
      </c>
      <c r="J219" s="11">
        <v>355.541</v>
      </c>
    </row>
    <row r="220" spans="1:10">
      <c r="B220" s="3">
        <v>1</v>
      </c>
      <c r="C220" s="12">
        <v>250.113</v>
      </c>
      <c r="D220" s="13">
        <v>46.969299999999997</v>
      </c>
      <c r="E220" s="13">
        <v>271.44200000000001</v>
      </c>
      <c r="F220" s="14">
        <v>312.56400000000002</v>
      </c>
      <c r="G220" s="12">
        <v>0</v>
      </c>
      <c r="H220" s="13">
        <v>0</v>
      </c>
      <c r="I220" s="13">
        <v>271.44200000000001</v>
      </c>
      <c r="J220" s="14">
        <v>133.95599999999999</v>
      </c>
    </row>
    <row r="221" spans="1:10">
      <c r="B221" s="3">
        <v>2</v>
      </c>
      <c r="C221" s="12">
        <v>0</v>
      </c>
      <c r="D221" s="13">
        <v>47.982199999999999</v>
      </c>
      <c r="E221" s="13">
        <v>340.49900000000002</v>
      </c>
      <c r="F221" s="14">
        <v>134.59</v>
      </c>
      <c r="G221" s="12">
        <v>0</v>
      </c>
      <c r="H221" s="13">
        <v>0</v>
      </c>
      <c r="I221" s="13">
        <v>340.49900000000002</v>
      </c>
      <c r="J221" s="14">
        <v>89.726900000000001</v>
      </c>
    </row>
    <row r="222" spans="1:10">
      <c r="B222" s="3">
        <v>3</v>
      </c>
      <c r="C222" s="12">
        <v>0</v>
      </c>
      <c r="D222" s="13">
        <v>49.0396</v>
      </c>
      <c r="E222" s="13">
        <v>68.340999999999994</v>
      </c>
      <c r="F222" s="14">
        <v>405.69299999999998</v>
      </c>
      <c r="G222" s="12">
        <v>0</v>
      </c>
      <c r="H222" s="13">
        <v>49.0396</v>
      </c>
      <c r="I222" s="13">
        <v>0</v>
      </c>
      <c r="J222" s="14">
        <v>270.46199999999999</v>
      </c>
    </row>
    <row r="223" spans="1:10">
      <c r="B223" s="3">
        <v>4</v>
      </c>
      <c r="C223" s="12">
        <v>0</v>
      </c>
      <c r="D223" s="13">
        <v>0</v>
      </c>
      <c r="E223" s="13">
        <v>411.50299999999999</v>
      </c>
      <c r="F223" s="14">
        <v>271.75400000000002</v>
      </c>
      <c r="G223" s="12">
        <v>0</v>
      </c>
      <c r="H223" s="13">
        <v>0</v>
      </c>
      <c r="I223" s="13">
        <v>274.33499999999998</v>
      </c>
      <c r="J223" s="14">
        <v>181.16900000000001</v>
      </c>
    </row>
    <row r="224" spans="1:10">
      <c r="B224" s="3">
        <v>5</v>
      </c>
      <c r="C224" s="12">
        <v>0</v>
      </c>
      <c r="D224" s="13">
        <v>0</v>
      </c>
      <c r="E224" s="13">
        <v>0</v>
      </c>
      <c r="F224" s="14">
        <v>409.589</v>
      </c>
      <c r="G224" s="12">
        <v>0</v>
      </c>
      <c r="H224" s="13">
        <v>0</v>
      </c>
      <c r="I224" s="13">
        <v>0</v>
      </c>
      <c r="J224" s="14">
        <v>364.07900000000001</v>
      </c>
    </row>
    <row r="225" spans="1:10">
      <c r="B225" s="3">
        <v>6</v>
      </c>
      <c r="C225" s="12">
        <v>128.18700000000001</v>
      </c>
      <c r="D225" s="13">
        <v>210.04499999999999</v>
      </c>
      <c r="E225" s="13">
        <v>414.44799999999998</v>
      </c>
      <c r="F225" s="14">
        <v>320.10700000000003</v>
      </c>
      <c r="G225" s="12">
        <v>0</v>
      </c>
      <c r="H225" s="13">
        <v>52.511400000000002</v>
      </c>
      <c r="I225" s="13">
        <v>276.298</v>
      </c>
      <c r="J225" s="14">
        <v>228.648</v>
      </c>
    </row>
    <row r="226" spans="1:10">
      <c r="B226" s="4">
        <v>7</v>
      </c>
      <c r="C226" s="15">
        <v>64.4161</v>
      </c>
      <c r="D226" s="16">
        <v>914.26900000000001</v>
      </c>
      <c r="E226" s="16">
        <v>346.613</v>
      </c>
      <c r="F226" s="17">
        <v>91.902600000000007</v>
      </c>
      <c r="G226" s="15">
        <v>0</v>
      </c>
      <c r="H226" s="16">
        <v>322.68299999999999</v>
      </c>
      <c r="I226" s="16">
        <v>346.613</v>
      </c>
      <c r="J226" s="17">
        <v>91.902600000000007</v>
      </c>
    </row>
    <row r="229" spans="1:10">
      <c r="C229" s="79" t="s">
        <v>6</v>
      </c>
      <c r="D229" s="80"/>
      <c r="E229" s="80"/>
      <c r="F229" s="81"/>
      <c r="G229" s="79" t="s">
        <v>22</v>
      </c>
      <c r="H229" s="80"/>
      <c r="I229" s="80"/>
      <c r="J229" s="81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A231" t="s">
        <v>1</v>
      </c>
      <c r="B231" s="5">
        <v>0</v>
      </c>
      <c r="C231" s="9">
        <v>289.25599999999997</v>
      </c>
      <c r="D231" s="10">
        <v>49.457599999999999</v>
      </c>
      <c r="E231" s="10">
        <v>0</v>
      </c>
      <c r="F231" s="11">
        <v>722.625</v>
      </c>
      <c r="G231" s="9">
        <v>0</v>
      </c>
      <c r="H231" s="10">
        <v>0</v>
      </c>
      <c r="I231" s="10">
        <v>0</v>
      </c>
      <c r="J231" s="11">
        <v>103.232</v>
      </c>
    </row>
    <row r="232" spans="1:10">
      <c r="B232" s="3">
        <v>1</v>
      </c>
      <c r="C232" s="12">
        <v>97.219800000000006</v>
      </c>
      <c r="D232" s="13">
        <v>0</v>
      </c>
      <c r="E232" s="13">
        <v>193.25899999999999</v>
      </c>
      <c r="F232" s="14">
        <v>623.55200000000002</v>
      </c>
      <c r="G232" s="12">
        <v>0</v>
      </c>
      <c r="H232" s="13">
        <v>0</v>
      </c>
      <c r="I232" s="13">
        <v>0</v>
      </c>
      <c r="J232" s="14">
        <v>311.77600000000001</v>
      </c>
    </row>
    <row r="233" spans="1:10">
      <c r="B233" s="3">
        <v>2</v>
      </c>
      <c r="C233" s="12">
        <v>0</v>
      </c>
      <c r="D233" s="13">
        <v>0</v>
      </c>
      <c r="E233" s="13">
        <v>194.55099999999999</v>
      </c>
      <c r="F233" s="14">
        <v>523.13900000000001</v>
      </c>
      <c r="G233" s="12">
        <v>0</v>
      </c>
      <c r="H233" s="13">
        <v>0</v>
      </c>
      <c r="I233" s="13">
        <v>0</v>
      </c>
      <c r="J233" s="14">
        <v>104.628</v>
      </c>
    </row>
    <row r="234" spans="1:10">
      <c r="B234" s="3">
        <v>3</v>
      </c>
      <c r="C234" s="12">
        <v>0</v>
      </c>
      <c r="D234" s="13">
        <v>59.376300000000001</v>
      </c>
      <c r="E234" s="13">
        <v>0</v>
      </c>
      <c r="F234" s="14">
        <v>0</v>
      </c>
      <c r="G234" s="12">
        <v>0</v>
      </c>
      <c r="H234" s="13">
        <v>0</v>
      </c>
      <c r="I234" s="13">
        <v>0</v>
      </c>
      <c r="J234" s="14">
        <v>0</v>
      </c>
    </row>
    <row r="235" spans="1:10">
      <c r="B235" s="3">
        <v>4</v>
      </c>
      <c r="C235" s="12">
        <v>99.705799999999996</v>
      </c>
      <c r="D235" s="13">
        <v>0</v>
      </c>
      <c r="E235" s="13">
        <v>197.18899999999999</v>
      </c>
      <c r="F235" s="14">
        <v>318.185</v>
      </c>
      <c r="G235" s="12">
        <v>0</v>
      </c>
      <c r="H235" s="13">
        <v>0</v>
      </c>
      <c r="I235" s="13">
        <v>0</v>
      </c>
      <c r="J235" s="14">
        <v>318.185</v>
      </c>
    </row>
    <row r="236" spans="1:10">
      <c r="B236" s="3">
        <v>5</v>
      </c>
      <c r="C236" s="12">
        <v>100.563</v>
      </c>
      <c r="D236" s="13">
        <v>68.540099999999995</v>
      </c>
      <c r="E236" s="13">
        <v>198.53399999999999</v>
      </c>
      <c r="F236" s="14">
        <v>0</v>
      </c>
      <c r="G236" s="12">
        <v>0</v>
      </c>
      <c r="H236" s="13">
        <v>0</v>
      </c>
      <c r="I236" s="13">
        <v>0</v>
      </c>
      <c r="J236" s="14">
        <v>0</v>
      </c>
    </row>
    <row r="237" spans="1:10">
      <c r="B237" s="3">
        <v>6</v>
      </c>
      <c r="C237" s="12">
        <v>0</v>
      </c>
      <c r="D237" s="13">
        <v>148.54300000000001</v>
      </c>
      <c r="E237" s="13">
        <v>0</v>
      </c>
      <c r="F237" s="14">
        <v>107.49299999999999</v>
      </c>
      <c r="G237" s="12">
        <v>0</v>
      </c>
      <c r="H237" s="13">
        <v>0</v>
      </c>
      <c r="I237" s="13">
        <v>0</v>
      </c>
      <c r="J237" s="14">
        <v>107.49299999999999</v>
      </c>
    </row>
    <row r="238" spans="1:10">
      <c r="B238" s="4">
        <v>7</v>
      </c>
      <c r="C238" s="15">
        <v>0</v>
      </c>
      <c r="D238" s="16">
        <v>1214.26</v>
      </c>
      <c r="E238" s="16">
        <v>1408.97</v>
      </c>
      <c r="F238" s="17">
        <v>108.221</v>
      </c>
      <c r="G238" s="15">
        <v>0</v>
      </c>
      <c r="H238" s="16">
        <v>323.80200000000002</v>
      </c>
      <c r="I238" s="16">
        <v>0</v>
      </c>
      <c r="J238" s="17">
        <v>0</v>
      </c>
    </row>
    <row r="241" spans="1:10">
      <c r="C241" s="79" t="s">
        <v>6</v>
      </c>
      <c r="D241" s="80"/>
      <c r="E241" s="80"/>
      <c r="F241" s="81"/>
      <c r="G241" s="79" t="s">
        <v>22</v>
      </c>
      <c r="H241" s="80"/>
      <c r="I241" s="80"/>
      <c r="J241" s="81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A243" t="s">
        <v>1</v>
      </c>
      <c r="B243" s="5">
        <v>0</v>
      </c>
      <c r="C243" s="9">
        <v>205.05199999999999</v>
      </c>
      <c r="D243" s="10">
        <v>152.60300000000001</v>
      </c>
      <c r="E243" s="10">
        <v>187.13800000000001</v>
      </c>
      <c r="F243" s="11">
        <v>516.12800000000004</v>
      </c>
      <c r="G243" s="9">
        <v>0</v>
      </c>
      <c r="H243" s="10">
        <v>0</v>
      </c>
      <c r="I243" s="10">
        <v>0</v>
      </c>
      <c r="J243" s="11">
        <v>0</v>
      </c>
    </row>
    <row r="244" spans="1:10">
      <c r="B244" s="3">
        <v>1</v>
      </c>
      <c r="C244" s="12">
        <v>0</v>
      </c>
      <c r="D244" s="13">
        <v>0</v>
      </c>
      <c r="E244" s="13">
        <v>186.99299999999999</v>
      </c>
      <c r="F244" s="14">
        <v>779.202</v>
      </c>
      <c r="G244" s="12">
        <v>0</v>
      </c>
      <c r="H244" s="13">
        <v>0</v>
      </c>
      <c r="I244" s="13">
        <v>0</v>
      </c>
      <c r="J244" s="14">
        <v>389.601</v>
      </c>
    </row>
    <row r="245" spans="1:10">
      <c r="B245" s="3">
        <v>2</v>
      </c>
      <c r="C245" s="12">
        <v>0</v>
      </c>
      <c r="D245" s="13">
        <v>0</v>
      </c>
      <c r="E245" s="13">
        <v>560.55100000000004</v>
      </c>
      <c r="F245" s="14">
        <v>261.42500000000001</v>
      </c>
      <c r="G245" s="12">
        <v>0</v>
      </c>
      <c r="H245" s="13">
        <v>0</v>
      </c>
      <c r="I245" s="13">
        <v>373.70100000000002</v>
      </c>
      <c r="J245" s="14">
        <v>130.71299999999999</v>
      </c>
    </row>
    <row r="246" spans="1:10">
      <c r="B246" s="3">
        <v>3</v>
      </c>
      <c r="C246" s="12">
        <v>0</v>
      </c>
      <c r="D246" s="13">
        <v>0</v>
      </c>
      <c r="E246" s="13">
        <v>0</v>
      </c>
      <c r="F246" s="14">
        <v>526.27800000000002</v>
      </c>
      <c r="G246" s="12">
        <v>0</v>
      </c>
      <c r="H246" s="13">
        <v>0</v>
      </c>
      <c r="I246" s="13">
        <v>0</v>
      </c>
      <c r="J246" s="14">
        <v>0</v>
      </c>
    </row>
    <row r="247" spans="1:10">
      <c r="B247" s="3">
        <v>4</v>
      </c>
      <c r="C247" s="12">
        <v>0</v>
      </c>
      <c r="D247" s="13">
        <v>80.899900000000002</v>
      </c>
      <c r="E247" s="13">
        <v>559.69000000000005</v>
      </c>
      <c r="F247" s="14">
        <v>397.31299999999999</v>
      </c>
      <c r="G247" s="12">
        <v>0</v>
      </c>
      <c r="H247" s="13">
        <v>0</v>
      </c>
      <c r="I247" s="13">
        <v>373.12700000000001</v>
      </c>
      <c r="J247" s="14">
        <v>0</v>
      </c>
    </row>
    <row r="248" spans="1:10">
      <c r="B248" s="3">
        <v>5</v>
      </c>
      <c r="C248" s="12">
        <v>0</v>
      </c>
      <c r="D248" s="13">
        <v>82.137500000000003</v>
      </c>
      <c r="E248" s="13">
        <v>372.84</v>
      </c>
      <c r="F248" s="14">
        <v>0</v>
      </c>
      <c r="G248" s="12">
        <v>0</v>
      </c>
      <c r="H248" s="13">
        <v>0</v>
      </c>
      <c r="I248" s="13">
        <v>186.42</v>
      </c>
      <c r="J248" s="14">
        <v>0</v>
      </c>
    </row>
    <row r="249" spans="1:10">
      <c r="B249" s="3">
        <v>6</v>
      </c>
      <c r="C249" s="12">
        <v>0</v>
      </c>
      <c r="D249" s="13">
        <v>250.24</v>
      </c>
      <c r="E249" s="13">
        <v>372.55399999999997</v>
      </c>
      <c r="F249" s="14">
        <v>268.41800000000001</v>
      </c>
      <c r="G249" s="12">
        <v>0</v>
      </c>
      <c r="H249" s="13">
        <v>83.413499999999999</v>
      </c>
      <c r="I249" s="13">
        <v>0</v>
      </c>
      <c r="J249" s="14">
        <v>0</v>
      </c>
    </row>
    <row r="250" spans="1:10">
      <c r="B250" s="4">
        <v>7</v>
      </c>
      <c r="C250" s="15">
        <v>0</v>
      </c>
      <c r="D250" s="16">
        <v>1101.49</v>
      </c>
      <c r="E250" s="16">
        <v>930.673</v>
      </c>
      <c r="F250" s="17">
        <v>405.33699999999999</v>
      </c>
      <c r="G250" s="15">
        <v>0</v>
      </c>
      <c r="H250" s="16">
        <v>254.19</v>
      </c>
      <c r="I250" s="16">
        <v>0</v>
      </c>
      <c r="J250" s="17">
        <v>270.22500000000002</v>
      </c>
    </row>
    <row r="253" spans="1:10">
      <c r="A253" s="26"/>
      <c r="B253" s="26"/>
      <c r="C253" s="26"/>
      <c r="D253" s="26"/>
      <c r="E253" s="26"/>
      <c r="F253" s="26"/>
      <c r="G253" s="26"/>
      <c r="H253" s="26"/>
      <c r="I253" s="26"/>
      <c r="J253" s="26"/>
    </row>
    <row r="255" spans="1:10">
      <c r="C255" s="79" t="s">
        <v>6</v>
      </c>
      <c r="D255" s="80"/>
      <c r="E255" s="80"/>
      <c r="F255" s="81"/>
      <c r="G255" s="79" t="s">
        <v>22</v>
      </c>
      <c r="H255" s="80"/>
      <c r="I255" s="80"/>
      <c r="J255" s="81"/>
    </row>
    <row r="256" spans="1:10">
      <c r="A256" s="1" t="s">
        <v>63</v>
      </c>
      <c r="C256" s="6" t="s">
        <v>2</v>
      </c>
      <c r="D256" s="7" t="s">
        <v>3</v>
      </c>
      <c r="E256" s="7" t="s">
        <v>4</v>
      </c>
      <c r="F256" s="8" t="s">
        <v>5</v>
      </c>
      <c r="G256" s="6" t="s">
        <v>2</v>
      </c>
      <c r="H256" s="7" t="s">
        <v>3</v>
      </c>
      <c r="I256" s="7" t="s">
        <v>4</v>
      </c>
      <c r="J256" s="8" t="s">
        <v>5</v>
      </c>
    </row>
    <row r="257" spans="1:10">
      <c r="A257" t="s">
        <v>1</v>
      </c>
      <c r="B257" s="5">
        <v>0</v>
      </c>
      <c r="C257" s="9">
        <v>1214.94</v>
      </c>
      <c r="D257" s="10">
        <v>0</v>
      </c>
      <c r="E257" s="10">
        <v>239.85599999999999</v>
      </c>
      <c r="F257" s="11">
        <v>1563.59</v>
      </c>
      <c r="G257" s="9">
        <v>455.60199999999998</v>
      </c>
      <c r="H257" s="10">
        <v>0</v>
      </c>
      <c r="I257" s="10">
        <v>239.85599999999999</v>
      </c>
      <c r="J257" s="11">
        <v>841.93499999999995</v>
      </c>
    </row>
    <row r="258" spans="1:10">
      <c r="B258" s="3">
        <v>1</v>
      </c>
      <c r="C258" s="12">
        <v>0</v>
      </c>
      <c r="D258" s="13">
        <v>0</v>
      </c>
      <c r="E258" s="13">
        <v>0</v>
      </c>
      <c r="F258" s="14">
        <v>241.73</v>
      </c>
      <c r="G258" s="12">
        <v>0</v>
      </c>
      <c r="H258" s="13">
        <v>0</v>
      </c>
      <c r="I258" s="13">
        <v>0</v>
      </c>
      <c r="J258" s="14">
        <v>241.73</v>
      </c>
    </row>
    <row r="259" spans="1:10">
      <c r="B259" s="3">
        <v>2</v>
      </c>
      <c r="C259" s="12">
        <v>0</v>
      </c>
      <c r="D259" s="13">
        <v>0</v>
      </c>
      <c r="E259" s="13">
        <v>243.16200000000001</v>
      </c>
      <c r="F259" s="14">
        <v>364.37900000000002</v>
      </c>
      <c r="G259" s="12">
        <v>0</v>
      </c>
      <c r="H259" s="13">
        <v>0</v>
      </c>
      <c r="I259" s="13">
        <v>0</v>
      </c>
      <c r="J259" s="14">
        <v>364.37900000000002</v>
      </c>
    </row>
    <row r="260" spans="1:10">
      <c r="B260" s="3">
        <v>3</v>
      </c>
      <c r="C260" s="12">
        <v>0</v>
      </c>
      <c r="D260" s="13">
        <v>0</v>
      </c>
      <c r="E260" s="13">
        <v>979.4</v>
      </c>
      <c r="F260" s="14">
        <v>244.12</v>
      </c>
      <c r="G260" s="12">
        <v>0</v>
      </c>
      <c r="H260" s="13">
        <v>0</v>
      </c>
      <c r="I260" s="13">
        <v>734.55</v>
      </c>
      <c r="J260" s="14">
        <v>122.06</v>
      </c>
    </row>
    <row r="261" spans="1:10">
      <c r="B261" s="3">
        <v>4</v>
      </c>
      <c r="C261" s="12">
        <v>0</v>
      </c>
      <c r="D261" s="13">
        <v>95.242900000000006</v>
      </c>
      <c r="E261" s="13">
        <v>493.12</v>
      </c>
      <c r="F261" s="14">
        <v>245.327</v>
      </c>
      <c r="G261" s="12">
        <v>0</v>
      </c>
      <c r="H261" s="13">
        <v>95.242900000000006</v>
      </c>
      <c r="I261" s="13">
        <v>0</v>
      </c>
      <c r="J261" s="14">
        <v>122.663</v>
      </c>
    </row>
    <row r="262" spans="1:10">
      <c r="B262" s="3">
        <v>5</v>
      </c>
      <c r="C262" s="12">
        <v>0</v>
      </c>
      <c r="D262" s="13">
        <v>0</v>
      </c>
      <c r="E262" s="13">
        <v>496.59100000000001</v>
      </c>
      <c r="F262" s="14">
        <v>246.52</v>
      </c>
      <c r="G262" s="12">
        <v>0</v>
      </c>
      <c r="H262" s="13">
        <v>0</v>
      </c>
      <c r="I262" s="13">
        <v>248.29599999999999</v>
      </c>
      <c r="J262" s="14">
        <v>246.52</v>
      </c>
    </row>
    <row r="263" spans="1:10">
      <c r="B263" s="3">
        <v>6</v>
      </c>
      <c r="C263" s="12">
        <v>0</v>
      </c>
      <c r="D263" s="13">
        <v>523.40800000000002</v>
      </c>
      <c r="E263" s="13">
        <v>0</v>
      </c>
      <c r="F263" s="14">
        <v>247.72499999999999</v>
      </c>
      <c r="G263" s="12">
        <v>0</v>
      </c>
      <c r="H263" s="13">
        <v>209.363</v>
      </c>
      <c r="I263" s="13">
        <v>0</v>
      </c>
      <c r="J263" s="14">
        <v>247.72499999999999</v>
      </c>
    </row>
    <row r="264" spans="1:10">
      <c r="B264" s="4">
        <v>7</v>
      </c>
      <c r="C264" s="15">
        <v>294.42</v>
      </c>
      <c r="D264" s="16">
        <v>881.11</v>
      </c>
      <c r="E264" s="16">
        <v>251.84</v>
      </c>
      <c r="F264" s="17">
        <v>248.94300000000001</v>
      </c>
      <c r="G264" s="15">
        <v>0</v>
      </c>
      <c r="H264" s="16">
        <v>220.27799999999999</v>
      </c>
      <c r="I264" s="16">
        <v>251.84</v>
      </c>
      <c r="J264" s="17">
        <v>124.471</v>
      </c>
    </row>
    <row r="267" spans="1:10">
      <c r="C267" s="79" t="s">
        <v>6</v>
      </c>
      <c r="D267" s="80"/>
      <c r="E267" s="80"/>
      <c r="F267" s="81"/>
      <c r="G267" s="79" t="s">
        <v>22</v>
      </c>
      <c r="H267" s="80"/>
      <c r="I267" s="80"/>
      <c r="J267" s="81"/>
    </row>
    <row r="268" spans="1:10">
      <c r="A268" s="1" t="s">
        <v>43</v>
      </c>
      <c r="C268" s="6" t="s">
        <v>2</v>
      </c>
      <c r="D268" s="7" t="s">
        <v>3</v>
      </c>
      <c r="E268" s="7" t="s">
        <v>4</v>
      </c>
      <c r="F268" s="8" t="s">
        <v>5</v>
      </c>
      <c r="G268" s="6" t="s">
        <v>2</v>
      </c>
      <c r="H268" s="7" t="s">
        <v>3</v>
      </c>
      <c r="I268" s="7" t="s">
        <v>4</v>
      </c>
      <c r="J268" s="8" t="s">
        <v>5</v>
      </c>
    </row>
    <row r="269" spans="1:10">
      <c r="A269" t="s">
        <v>1</v>
      </c>
      <c r="B269" s="5">
        <v>0</v>
      </c>
      <c r="C269" s="9">
        <v>279.76499999999999</v>
      </c>
      <c r="D269" s="10">
        <v>63.3155</v>
      </c>
      <c r="E269" s="10">
        <v>541.35699999999997</v>
      </c>
      <c r="F269" s="11">
        <v>1138.19</v>
      </c>
      <c r="G269" s="9">
        <v>186.51</v>
      </c>
      <c r="H269" s="10">
        <v>0</v>
      </c>
      <c r="I269" s="10">
        <v>180.452</v>
      </c>
      <c r="J269" s="11">
        <v>758.79200000000003</v>
      </c>
    </row>
    <row r="270" spans="1:10">
      <c r="B270" s="3">
        <v>1</v>
      </c>
      <c r="C270" s="12">
        <v>181.184</v>
      </c>
      <c r="D270" s="13">
        <v>65.135199999999998</v>
      </c>
      <c r="E270" s="13">
        <v>181.06100000000001</v>
      </c>
      <c r="F270" s="14">
        <v>508.00900000000001</v>
      </c>
      <c r="G270" s="12">
        <v>181.184</v>
      </c>
      <c r="H270" s="13">
        <v>65.135199999999998</v>
      </c>
      <c r="I270" s="13">
        <v>181.06100000000001</v>
      </c>
      <c r="J270" s="14">
        <v>381.00700000000001</v>
      </c>
    </row>
    <row r="271" spans="1:10">
      <c r="B271" s="3">
        <v>2</v>
      </c>
      <c r="C271" s="12">
        <v>0</v>
      </c>
      <c r="D271" s="13">
        <v>0</v>
      </c>
      <c r="E271" s="13">
        <v>0</v>
      </c>
      <c r="F271" s="14">
        <v>382.63200000000001</v>
      </c>
      <c r="G271" s="12">
        <v>0</v>
      </c>
      <c r="H271" s="13">
        <v>0</v>
      </c>
      <c r="I271" s="13">
        <v>0</v>
      </c>
      <c r="J271" s="14">
        <v>0</v>
      </c>
    </row>
    <row r="272" spans="1:10">
      <c r="B272" s="3">
        <v>3</v>
      </c>
      <c r="C272" s="12">
        <v>0</v>
      </c>
      <c r="D272" s="13">
        <v>0</v>
      </c>
      <c r="E272" s="13">
        <v>0</v>
      </c>
      <c r="F272" s="14">
        <v>128.09100000000001</v>
      </c>
      <c r="G272" s="12">
        <v>0</v>
      </c>
      <c r="H272" s="13">
        <v>0</v>
      </c>
      <c r="I272" s="13">
        <v>0</v>
      </c>
      <c r="J272" s="14">
        <v>128.09100000000001</v>
      </c>
    </row>
    <row r="273" spans="2:10">
      <c r="B273" s="3">
        <v>4</v>
      </c>
      <c r="C273" s="12">
        <v>0</v>
      </c>
      <c r="D273" s="13">
        <v>71.280799999999999</v>
      </c>
      <c r="E273" s="13">
        <v>0</v>
      </c>
      <c r="F273" s="14">
        <v>257.28399999999999</v>
      </c>
      <c r="G273" s="12">
        <v>0</v>
      </c>
      <c r="H273" s="13">
        <v>0</v>
      </c>
      <c r="I273" s="13">
        <v>0</v>
      </c>
      <c r="J273" s="14">
        <v>128.642</v>
      </c>
    </row>
    <row r="274" spans="2:10">
      <c r="B274" s="3">
        <v>5</v>
      </c>
      <c r="C274" s="12">
        <v>0</v>
      </c>
      <c r="D274" s="13">
        <v>0</v>
      </c>
      <c r="E274" s="13">
        <v>550.6</v>
      </c>
      <c r="F274" s="14">
        <v>387.59199999999998</v>
      </c>
      <c r="G274" s="12">
        <v>0</v>
      </c>
      <c r="H274" s="13">
        <v>0</v>
      </c>
      <c r="I274" s="13">
        <v>183.53299999999999</v>
      </c>
      <c r="J274" s="14">
        <v>387.59199999999998</v>
      </c>
    </row>
    <row r="275" spans="2:10">
      <c r="B275" s="3">
        <v>6</v>
      </c>
      <c r="C275" s="12">
        <v>0</v>
      </c>
      <c r="D275" s="13">
        <v>304.26100000000002</v>
      </c>
      <c r="E275" s="13">
        <v>368.32499999999999</v>
      </c>
      <c r="F275" s="14">
        <v>259.51600000000002</v>
      </c>
      <c r="G275" s="12">
        <v>0</v>
      </c>
      <c r="H275" s="13">
        <v>76.065299999999993</v>
      </c>
      <c r="I275" s="13">
        <v>368.32499999999999</v>
      </c>
      <c r="J275" s="14">
        <v>259.51600000000002</v>
      </c>
    </row>
    <row r="276" spans="2:10">
      <c r="B276" s="4">
        <v>7</v>
      </c>
      <c r="C276" s="15">
        <v>0</v>
      </c>
      <c r="D276" s="16">
        <v>236.12</v>
      </c>
      <c r="E276" s="16">
        <v>739.18100000000004</v>
      </c>
      <c r="F276" s="17">
        <v>260.64800000000002</v>
      </c>
      <c r="G276" s="15">
        <v>0</v>
      </c>
      <c r="H276" s="16">
        <v>0</v>
      </c>
      <c r="I276" s="16">
        <v>554.38599999999997</v>
      </c>
      <c r="J276" s="17">
        <v>260.64800000000002</v>
      </c>
    </row>
  </sheetData>
  <mergeCells count="62">
    <mergeCell ref="C267:F267"/>
    <mergeCell ref="G267:J267"/>
    <mergeCell ref="C145:F145"/>
    <mergeCell ref="G145:J145"/>
    <mergeCell ref="C157:F157"/>
    <mergeCell ref="G157:J157"/>
    <mergeCell ref="C169:F169"/>
    <mergeCell ref="G169:J169"/>
    <mergeCell ref="C181:F181"/>
    <mergeCell ref="G181:J181"/>
    <mergeCell ref="C229:F229"/>
    <mergeCell ref="G229:J229"/>
    <mergeCell ref="C241:F241"/>
    <mergeCell ref="G241:J241"/>
    <mergeCell ref="C193:F193"/>
    <mergeCell ref="G193:J193"/>
    <mergeCell ref="C109:F109"/>
    <mergeCell ref="G109:J109"/>
    <mergeCell ref="C121:F121"/>
    <mergeCell ref="G121:J121"/>
    <mergeCell ref="C255:F255"/>
    <mergeCell ref="G255:J255"/>
    <mergeCell ref="C133:F133"/>
    <mergeCell ref="G133:J133"/>
    <mergeCell ref="C205:F205"/>
    <mergeCell ref="G205:J205"/>
    <mergeCell ref="C217:F217"/>
    <mergeCell ref="G217:J217"/>
    <mergeCell ref="N37:Q37"/>
    <mergeCell ref="R37:U37"/>
    <mergeCell ref="C85:F85"/>
    <mergeCell ref="G85:J85"/>
    <mergeCell ref="C97:F97"/>
    <mergeCell ref="G97:J97"/>
    <mergeCell ref="C49:F49"/>
    <mergeCell ref="G49:J49"/>
    <mergeCell ref="C61:F61"/>
    <mergeCell ref="G61:J61"/>
    <mergeCell ref="C73:F73"/>
    <mergeCell ref="G73:J73"/>
    <mergeCell ref="Y37:AB37"/>
    <mergeCell ref="AC37:AF37"/>
    <mergeCell ref="C1:F1"/>
    <mergeCell ref="G1:J1"/>
    <mergeCell ref="N1:Q1"/>
    <mergeCell ref="R1:U1"/>
    <mergeCell ref="C13:F13"/>
    <mergeCell ref="G13:J13"/>
    <mergeCell ref="N13:Q13"/>
    <mergeCell ref="R13:U13"/>
    <mergeCell ref="C25:F25"/>
    <mergeCell ref="G25:J25"/>
    <mergeCell ref="N25:Q25"/>
    <mergeCell ref="R25:U25"/>
    <mergeCell ref="C37:F37"/>
    <mergeCell ref="G37:J37"/>
    <mergeCell ref="Y1:AB1"/>
    <mergeCell ref="AC1:AF1"/>
    <mergeCell ref="Y13:AB13"/>
    <mergeCell ref="AC13:AF13"/>
    <mergeCell ref="Y25:AB25"/>
    <mergeCell ref="AC25:AF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250"/>
  <sheetViews>
    <sheetView topLeftCell="O1" workbookViewId="0">
      <selection activeCell="X13" sqref="X13"/>
    </sheetView>
  </sheetViews>
  <sheetFormatPr baseColWidth="10" defaultRowHeight="15"/>
  <cols>
    <col min="1" max="1" width="18" bestFit="1" customWidth="1"/>
    <col min="12" max="12" width="18" bestFit="1" customWidth="1"/>
  </cols>
  <sheetData>
    <row r="1" spans="1:27">
      <c r="C1" s="79" t="s">
        <v>6</v>
      </c>
      <c r="D1" s="80"/>
      <c r="E1" s="80"/>
      <c r="F1" s="81"/>
      <c r="G1" s="79" t="s">
        <v>24</v>
      </c>
      <c r="H1" s="80"/>
      <c r="I1" s="80"/>
      <c r="J1" s="81"/>
      <c r="N1" s="36" t="s">
        <v>6</v>
      </c>
      <c r="O1" s="37"/>
      <c r="P1" s="37"/>
      <c r="Q1" s="38"/>
      <c r="R1" s="36" t="s">
        <v>24</v>
      </c>
      <c r="S1" s="37"/>
      <c r="T1" s="37"/>
      <c r="U1" s="38"/>
      <c r="Y1" s="79" t="s">
        <v>6</v>
      </c>
      <c r="Z1" s="81"/>
    </row>
    <row r="2" spans="1:27">
      <c r="A2" s="1" t="s">
        <v>10</v>
      </c>
      <c r="C2" s="6" t="s">
        <v>2</v>
      </c>
      <c r="D2" s="7" t="s">
        <v>3</v>
      </c>
      <c r="E2" s="7" t="s">
        <v>4</v>
      </c>
      <c r="F2" s="8" t="s">
        <v>5</v>
      </c>
      <c r="G2" s="6" t="s">
        <v>2</v>
      </c>
      <c r="H2" s="7" t="s">
        <v>3</v>
      </c>
      <c r="I2" s="7" t="s">
        <v>4</v>
      </c>
      <c r="J2" s="8" t="s">
        <v>5</v>
      </c>
      <c r="L2" s="1" t="s">
        <v>71</v>
      </c>
      <c r="N2" s="6" t="s">
        <v>2</v>
      </c>
      <c r="O2" s="7" t="s">
        <v>3</v>
      </c>
      <c r="P2" s="7" t="s">
        <v>4</v>
      </c>
      <c r="Q2" s="8" t="s">
        <v>5</v>
      </c>
      <c r="R2" s="6" t="s">
        <v>2</v>
      </c>
      <c r="S2" s="7" t="s">
        <v>3</v>
      </c>
      <c r="T2" s="7" t="s">
        <v>4</v>
      </c>
      <c r="U2" s="8" t="s">
        <v>5</v>
      </c>
      <c r="W2" s="39" t="s">
        <v>80</v>
      </c>
      <c r="Y2" s="6" t="s">
        <v>75</v>
      </c>
      <c r="Z2" s="8" t="s">
        <v>76</v>
      </c>
    </row>
    <row r="3" spans="1:27">
      <c r="B3" s="5">
        <v>0</v>
      </c>
      <c r="C3" s="9">
        <v>8</v>
      </c>
      <c r="D3" s="10">
        <v>5</v>
      </c>
      <c r="E3" s="10">
        <v>7</v>
      </c>
      <c r="F3" s="11">
        <v>31</v>
      </c>
      <c r="G3" s="9">
        <v>5</v>
      </c>
      <c r="H3" s="10">
        <v>3</v>
      </c>
      <c r="I3" s="10">
        <v>2</v>
      </c>
      <c r="J3" s="11">
        <v>27</v>
      </c>
      <c r="L3" t="s">
        <v>70</v>
      </c>
      <c r="M3" s="5">
        <v>0</v>
      </c>
      <c r="N3" s="9">
        <f>SUM(C3,C39,C75,C111,C147,C183,C219)</f>
        <v>59</v>
      </c>
      <c r="O3" s="10">
        <f t="shared" ref="O3:U10" si="0">SUM(D3,D39,D75,D111,D147,D183,D219)</f>
        <v>19</v>
      </c>
      <c r="P3" s="10">
        <f t="shared" si="0"/>
        <v>35</v>
      </c>
      <c r="Q3" s="11">
        <f t="shared" si="0"/>
        <v>134</v>
      </c>
      <c r="R3" s="9">
        <f t="shared" si="0"/>
        <v>14</v>
      </c>
      <c r="S3" s="10">
        <f t="shared" si="0"/>
        <v>3</v>
      </c>
      <c r="T3" s="10">
        <f t="shared" si="0"/>
        <v>7</v>
      </c>
      <c r="U3" s="11">
        <f t="shared" si="0"/>
        <v>68</v>
      </c>
      <c r="W3" s="40"/>
      <c r="X3" s="47" t="s">
        <v>79</v>
      </c>
      <c r="Y3" s="12">
        <f>R40/N40*100</f>
        <v>39.411764705882355</v>
      </c>
      <c r="Z3" s="14">
        <f>T40/P40*100</f>
        <v>34.347826086956523</v>
      </c>
    </row>
    <row r="4" spans="1:27">
      <c r="B4" s="3">
        <v>1</v>
      </c>
      <c r="C4" s="12">
        <v>0</v>
      </c>
      <c r="D4" s="13">
        <v>1</v>
      </c>
      <c r="E4" s="13">
        <v>10</v>
      </c>
      <c r="F4" s="14">
        <v>11</v>
      </c>
      <c r="G4" s="12">
        <v>0</v>
      </c>
      <c r="H4" s="13">
        <v>0</v>
      </c>
      <c r="I4" s="13">
        <v>2</v>
      </c>
      <c r="J4" s="14">
        <v>7</v>
      </c>
      <c r="M4" s="3">
        <v>1</v>
      </c>
      <c r="N4" s="12">
        <f t="shared" ref="N4:N10" si="1">SUM(C4,C40,C76,C112,C148,C184,C220)</f>
        <v>6</v>
      </c>
      <c r="O4" s="13">
        <f t="shared" si="0"/>
        <v>9</v>
      </c>
      <c r="P4" s="13">
        <f t="shared" si="0"/>
        <v>25</v>
      </c>
      <c r="Q4" s="14">
        <f t="shared" si="0"/>
        <v>75</v>
      </c>
      <c r="R4" s="12">
        <f t="shared" si="0"/>
        <v>1</v>
      </c>
      <c r="S4" s="13">
        <f t="shared" si="0"/>
        <v>0</v>
      </c>
      <c r="T4" s="13">
        <f t="shared" si="0"/>
        <v>3</v>
      </c>
      <c r="U4" s="14">
        <f t="shared" si="0"/>
        <v>29</v>
      </c>
      <c r="W4" s="40"/>
      <c r="X4" s="48" t="s">
        <v>78</v>
      </c>
      <c r="Y4" s="12">
        <f>R26/N26*100</f>
        <v>31.318681318681318</v>
      </c>
      <c r="Z4" s="14">
        <f>T26/P26*100</f>
        <v>44.081632653061227</v>
      </c>
    </row>
    <row r="5" spans="1:27">
      <c r="B5" s="3">
        <v>2</v>
      </c>
      <c r="C5" s="12">
        <v>1</v>
      </c>
      <c r="D5" s="13">
        <v>1</v>
      </c>
      <c r="E5" s="13">
        <v>8</v>
      </c>
      <c r="F5" s="14">
        <v>12</v>
      </c>
      <c r="G5" s="12">
        <v>1</v>
      </c>
      <c r="H5" s="13">
        <v>0</v>
      </c>
      <c r="I5" s="13">
        <v>2</v>
      </c>
      <c r="J5" s="14">
        <v>7</v>
      </c>
      <c r="M5" s="3">
        <v>2</v>
      </c>
      <c r="N5" s="12">
        <f t="shared" si="1"/>
        <v>6</v>
      </c>
      <c r="O5" s="13">
        <f t="shared" si="0"/>
        <v>4</v>
      </c>
      <c r="P5" s="13">
        <f t="shared" si="0"/>
        <v>30</v>
      </c>
      <c r="Q5" s="14">
        <f t="shared" si="0"/>
        <v>55</v>
      </c>
      <c r="R5" s="12">
        <f t="shared" si="0"/>
        <v>3</v>
      </c>
      <c r="S5" s="13">
        <f t="shared" si="0"/>
        <v>0</v>
      </c>
      <c r="T5" s="13">
        <f t="shared" si="0"/>
        <v>4</v>
      </c>
      <c r="U5" s="14">
        <f t="shared" si="0"/>
        <v>16</v>
      </c>
      <c r="W5" s="40"/>
      <c r="X5" s="48" t="s">
        <v>77</v>
      </c>
      <c r="Y5" s="9">
        <f>R12/N12*100</f>
        <v>21.753246753246753</v>
      </c>
      <c r="Z5" s="11">
        <f>T12/P12*100</f>
        <v>27.843137254901961</v>
      </c>
    </row>
    <row r="6" spans="1:27">
      <c r="B6" s="3">
        <v>3</v>
      </c>
      <c r="C6" s="12">
        <v>0</v>
      </c>
      <c r="D6" s="13">
        <v>1</v>
      </c>
      <c r="E6" s="13">
        <v>4</v>
      </c>
      <c r="F6" s="14">
        <v>7</v>
      </c>
      <c r="G6" s="12">
        <v>0</v>
      </c>
      <c r="H6" s="13">
        <v>0</v>
      </c>
      <c r="I6" s="13">
        <v>2</v>
      </c>
      <c r="J6" s="14">
        <v>4</v>
      </c>
      <c r="M6" s="3">
        <v>3</v>
      </c>
      <c r="N6" s="12">
        <f t="shared" si="1"/>
        <v>4</v>
      </c>
      <c r="O6" s="13">
        <f t="shared" si="0"/>
        <v>5</v>
      </c>
      <c r="P6" s="13">
        <f t="shared" si="0"/>
        <v>29</v>
      </c>
      <c r="Q6" s="14">
        <f t="shared" si="0"/>
        <v>51</v>
      </c>
      <c r="R6" s="12">
        <f t="shared" si="0"/>
        <v>1</v>
      </c>
      <c r="S6" s="13">
        <f t="shared" si="0"/>
        <v>0</v>
      </c>
      <c r="T6" s="13">
        <f t="shared" si="0"/>
        <v>7</v>
      </c>
      <c r="U6" s="14">
        <f t="shared" si="0"/>
        <v>11</v>
      </c>
      <c r="W6" s="40"/>
      <c r="X6" s="6" t="s">
        <v>74</v>
      </c>
      <c r="Y6" s="15">
        <f>AVERAGE(Y3:Y5)</f>
        <v>30.827897592603478</v>
      </c>
      <c r="Z6" s="15">
        <f>AVERAGE(Z3:Z5)</f>
        <v>35.42419866497324</v>
      </c>
    </row>
    <row r="7" spans="1:27">
      <c r="B7" s="3">
        <v>4</v>
      </c>
      <c r="C7" s="12">
        <v>0</v>
      </c>
      <c r="D7" s="13">
        <v>1</v>
      </c>
      <c r="E7" s="13">
        <v>11</v>
      </c>
      <c r="F7" s="14">
        <v>9</v>
      </c>
      <c r="G7" s="12">
        <v>0</v>
      </c>
      <c r="H7" s="13">
        <v>1</v>
      </c>
      <c r="I7" s="13">
        <v>4</v>
      </c>
      <c r="J7" s="14">
        <v>2</v>
      </c>
      <c r="M7" s="3">
        <v>4</v>
      </c>
      <c r="N7" s="12">
        <f t="shared" si="1"/>
        <v>1</v>
      </c>
      <c r="O7" s="13">
        <f t="shared" si="0"/>
        <v>5</v>
      </c>
      <c r="P7" s="13">
        <f t="shared" si="0"/>
        <v>35</v>
      </c>
      <c r="Q7" s="14">
        <f t="shared" si="0"/>
        <v>45</v>
      </c>
      <c r="R7" s="12">
        <f t="shared" si="0"/>
        <v>0</v>
      </c>
      <c r="S7" s="13">
        <f t="shared" si="0"/>
        <v>2</v>
      </c>
      <c r="T7" s="13">
        <f t="shared" si="0"/>
        <v>7</v>
      </c>
      <c r="U7" s="14">
        <f t="shared" si="0"/>
        <v>7</v>
      </c>
      <c r="W7" s="13"/>
      <c r="X7" s="18"/>
      <c r="Y7" s="13"/>
      <c r="Z7" s="13"/>
      <c r="AA7" s="18"/>
    </row>
    <row r="8" spans="1:27">
      <c r="B8" s="3">
        <v>5</v>
      </c>
      <c r="C8" s="12">
        <v>0</v>
      </c>
      <c r="D8" s="13">
        <v>6</v>
      </c>
      <c r="E8" s="13">
        <v>3</v>
      </c>
      <c r="F8" s="14">
        <v>8</v>
      </c>
      <c r="G8" s="12">
        <v>0</v>
      </c>
      <c r="H8" s="13">
        <v>2</v>
      </c>
      <c r="I8" s="13">
        <v>2</v>
      </c>
      <c r="J8" s="14">
        <v>1</v>
      </c>
      <c r="M8" s="3">
        <v>5</v>
      </c>
      <c r="N8" s="12">
        <f t="shared" si="1"/>
        <v>3</v>
      </c>
      <c r="O8" s="13">
        <f t="shared" si="0"/>
        <v>17</v>
      </c>
      <c r="P8" s="13">
        <f t="shared" si="0"/>
        <v>21</v>
      </c>
      <c r="Q8" s="14">
        <f t="shared" si="0"/>
        <v>43</v>
      </c>
      <c r="R8" s="12">
        <f t="shared" si="0"/>
        <v>0</v>
      </c>
      <c r="S8" s="13">
        <f t="shared" si="0"/>
        <v>3</v>
      </c>
      <c r="T8" s="13">
        <f t="shared" si="0"/>
        <v>4</v>
      </c>
      <c r="U8" s="14">
        <f t="shared" si="0"/>
        <v>5</v>
      </c>
      <c r="W8" s="13"/>
      <c r="X8" s="18"/>
      <c r="Y8" s="13"/>
      <c r="Z8" s="13"/>
      <c r="AA8" s="18"/>
    </row>
    <row r="9" spans="1:27">
      <c r="B9" s="3">
        <v>6</v>
      </c>
      <c r="C9" s="12">
        <v>1</v>
      </c>
      <c r="D9" s="13">
        <v>7</v>
      </c>
      <c r="E9" s="13">
        <v>7</v>
      </c>
      <c r="F9" s="14">
        <v>6</v>
      </c>
      <c r="G9" s="12">
        <v>0</v>
      </c>
      <c r="H9" s="13">
        <v>2</v>
      </c>
      <c r="I9" s="13">
        <v>4</v>
      </c>
      <c r="J9" s="14">
        <v>3</v>
      </c>
      <c r="M9" s="3">
        <v>6</v>
      </c>
      <c r="N9" s="12">
        <f t="shared" si="1"/>
        <v>9</v>
      </c>
      <c r="O9" s="13">
        <f t="shared" si="0"/>
        <v>47</v>
      </c>
      <c r="P9" s="13">
        <f t="shared" si="0"/>
        <v>50</v>
      </c>
      <c r="Q9" s="14">
        <f t="shared" si="0"/>
        <v>48</v>
      </c>
      <c r="R9" s="12">
        <f t="shared" si="0"/>
        <v>0</v>
      </c>
      <c r="S9" s="13">
        <f t="shared" si="0"/>
        <v>6</v>
      </c>
      <c r="T9" s="13">
        <f t="shared" si="0"/>
        <v>14</v>
      </c>
      <c r="U9" s="14">
        <f t="shared" si="0"/>
        <v>9</v>
      </c>
      <c r="W9" s="13"/>
      <c r="X9" s="18"/>
      <c r="Y9" s="13"/>
      <c r="Z9" s="13"/>
      <c r="AA9" s="18"/>
    </row>
    <row r="10" spans="1:27">
      <c r="B10" s="4">
        <v>7</v>
      </c>
      <c r="C10" s="15">
        <v>0</v>
      </c>
      <c r="D10" s="16">
        <v>13</v>
      </c>
      <c r="E10" s="16">
        <v>14</v>
      </c>
      <c r="F10" s="17">
        <v>9</v>
      </c>
      <c r="G10" s="15">
        <v>0</v>
      </c>
      <c r="H10" s="16">
        <v>6</v>
      </c>
      <c r="I10" s="16">
        <v>6</v>
      </c>
      <c r="J10" s="17">
        <v>0</v>
      </c>
      <c r="M10" s="4">
        <v>7</v>
      </c>
      <c r="N10" s="12">
        <f t="shared" si="1"/>
        <v>5</v>
      </c>
      <c r="O10" s="13">
        <f t="shared" si="0"/>
        <v>109</v>
      </c>
      <c r="P10" s="13">
        <f t="shared" si="0"/>
        <v>58</v>
      </c>
      <c r="Q10" s="14">
        <f t="shared" si="0"/>
        <v>31</v>
      </c>
      <c r="R10" s="12">
        <f t="shared" si="0"/>
        <v>0</v>
      </c>
      <c r="S10" s="13">
        <f t="shared" si="0"/>
        <v>34</v>
      </c>
      <c r="T10" s="13">
        <f t="shared" si="0"/>
        <v>18</v>
      </c>
      <c r="U10" s="14">
        <f t="shared" si="0"/>
        <v>4</v>
      </c>
      <c r="W10" s="13"/>
      <c r="X10" s="18"/>
      <c r="Y10" s="13"/>
      <c r="Z10" s="13"/>
      <c r="AA10" s="18"/>
    </row>
    <row r="11" spans="1:27">
      <c r="M11" s="46"/>
      <c r="N11" s="43">
        <f>SUM(N3:N10)</f>
        <v>93</v>
      </c>
      <c r="O11" s="44">
        <f t="shared" ref="O11:U11" si="2">SUM(O3:O10)</f>
        <v>215</v>
      </c>
      <c r="P11" s="44">
        <f t="shared" si="2"/>
        <v>283</v>
      </c>
      <c r="Q11" s="44">
        <f t="shared" si="2"/>
        <v>482</v>
      </c>
      <c r="R11" s="43">
        <f t="shared" si="2"/>
        <v>19</v>
      </c>
      <c r="S11" s="44">
        <f t="shared" si="2"/>
        <v>48</v>
      </c>
      <c r="T11" s="44">
        <f t="shared" si="2"/>
        <v>64</v>
      </c>
      <c r="U11" s="45">
        <f t="shared" si="2"/>
        <v>149</v>
      </c>
      <c r="W11" s="13"/>
      <c r="X11" s="18"/>
      <c r="Y11" s="18"/>
      <c r="Z11" s="18"/>
      <c r="AA11" s="18"/>
    </row>
    <row r="12" spans="1:27">
      <c r="N12" s="41">
        <f>N11+O11</f>
        <v>308</v>
      </c>
      <c r="P12" s="42">
        <f>P11+Q11</f>
        <v>765</v>
      </c>
      <c r="R12" s="41">
        <f>R11+S11</f>
        <v>67</v>
      </c>
      <c r="T12" s="42">
        <f>T11+U11</f>
        <v>213</v>
      </c>
      <c r="W12" s="13"/>
      <c r="X12" s="18"/>
      <c r="Y12" s="18"/>
      <c r="Z12" s="18"/>
      <c r="AA12" s="18"/>
    </row>
    <row r="13" spans="1:27">
      <c r="C13" s="79" t="s">
        <v>6</v>
      </c>
      <c r="D13" s="80"/>
      <c r="E13" s="80"/>
      <c r="F13" s="81"/>
      <c r="G13" s="79" t="s">
        <v>24</v>
      </c>
      <c r="H13" s="80"/>
      <c r="I13" s="80"/>
      <c r="J13" s="81"/>
      <c r="W13" s="49"/>
      <c r="X13" s="18"/>
      <c r="Y13" s="82"/>
      <c r="Z13" s="82"/>
      <c r="AA13" s="18"/>
    </row>
    <row r="14" spans="1:27">
      <c r="A14" s="1" t="s">
        <v>11</v>
      </c>
      <c r="C14" s="6" t="s">
        <v>2</v>
      </c>
      <c r="D14" s="7" t="s">
        <v>3</v>
      </c>
      <c r="E14" s="7" t="s">
        <v>4</v>
      </c>
      <c r="F14" s="8" t="s">
        <v>5</v>
      </c>
      <c r="G14" s="6" t="s">
        <v>2</v>
      </c>
      <c r="H14" s="7" t="s">
        <v>3</v>
      </c>
      <c r="I14" s="7" t="s">
        <v>4</v>
      </c>
      <c r="J14" s="8" t="s">
        <v>5</v>
      </c>
      <c r="W14" s="49"/>
      <c r="X14" s="18"/>
      <c r="Y14" s="2"/>
      <c r="Z14" s="2"/>
      <c r="AA14" s="18"/>
    </row>
    <row r="15" spans="1:27">
      <c r="B15" s="5">
        <v>0</v>
      </c>
      <c r="C15" s="9">
        <v>3</v>
      </c>
      <c r="D15" s="10">
        <v>0</v>
      </c>
      <c r="E15" s="10">
        <v>1</v>
      </c>
      <c r="F15" s="11">
        <v>6</v>
      </c>
      <c r="G15" s="9">
        <v>1</v>
      </c>
      <c r="H15" s="10">
        <v>0</v>
      </c>
      <c r="I15" s="10">
        <v>0</v>
      </c>
      <c r="J15" s="11">
        <v>5</v>
      </c>
      <c r="N15" s="36" t="s">
        <v>6</v>
      </c>
      <c r="O15" s="37"/>
      <c r="P15" s="37"/>
      <c r="Q15" s="38"/>
      <c r="R15" s="36" t="s">
        <v>24</v>
      </c>
      <c r="S15" s="37"/>
      <c r="T15" s="37"/>
      <c r="U15" s="38"/>
      <c r="W15" s="13"/>
      <c r="X15" s="18"/>
      <c r="Y15" s="13"/>
      <c r="Z15" s="13"/>
      <c r="AA15" s="18"/>
    </row>
    <row r="16" spans="1:27">
      <c r="B16" s="3">
        <v>1</v>
      </c>
      <c r="C16" s="12">
        <v>2</v>
      </c>
      <c r="D16" s="13">
        <v>3</v>
      </c>
      <c r="E16" s="13">
        <v>1</v>
      </c>
      <c r="F16" s="14">
        <v>6</v>
      </c>
      <c r="G16" s="12">
        <v>1</v>
      </c>
      <c r="H16" s="13">
        <v>0</v>
      </c>
      <c r="I16" s="13">
        <v>1</v>
      </c>
      <c r="J16" s="14">
        <v>2</v>
      </c>
      <c r="L16" s="1" t="s">
        <v>72</v>
      </c>
      <c r="N16" s="6" t="s">
        <v>2</v>
      </c>
      <c r="O16" s="7" t="s">
        <v>3</v>
      </c>
      <c r="P16" s="7" t="s">
        <v>4</v>
      </c>
      <c r="Q16" s="8" t="s">
        <v>5</v>
      </c>
      <c r="R16" s="6" t="s">
        <v>2</v>
      </c>
      <c r="S16" s="7" t="s">
        <v>3</v>
      </c>
      <c r="T16" s="7" t="s">
        <v>4</v>
      </c>
      <c r="U16" s="8" t="s">
        <v>5</v>
      </c>
      <c r="W16" s="13"/>
      <c r="X16" s="18"/>
      <c r="Y16" s="13"/>
      <c r="Z16" s="13"/>
      <c r="AA16" s="18"/>
    </row>
    <row r="17" spans="1:27">
      <c r="B17" s="3">
        <v>2</v>
      </c>
      <c r="C17" s="12">
        <v>2</v>
      </c>
      <c r="D17" s="13">
        <v>0</v>
      </c>
      <c r="E17" s="13">
        <v>2</v>
      </c>
      <c r="F17" s="14">
        <v>2</v>
      </c>
      <c r="G17" s="12">
        <v>1</v>
      </c>
      <c r="H17" s="13">
        <v>0</v>
      </c>
      <c r="I17" s="13">
        <v>2</v>
      </c>
      <c r="J17" s="14">
        <v>1</v>
      </c>
      <c r="L17" t="s">
        <v>70</v>
      </c>
      <c r="M17" s="5">
        <v>0</v>
      </c>
      <c r="N17" s="9">
        <f>SUM(C15,C51,C87,C123,C159,C195,C231)</f>
        <v>21</v>
      </c>
      <c r="O17" s="10">
        <f t="shared" ref="O17:U24" si="3">SUM(D15,D51,D87,D123,D159,D195,D231)</f>
        <v>5</v>
      </c>
      <c r="P17" s="10">
        <f t="shared" si="3"/>
        <v>4</v>
      </c>
      <c r="Q17" s="11">
        <f t="shared" si="3"/>
        <v>46</v>
      </c>
      <c r="R17" s="9">
        <f t="shared" si="3"/>
        <v>11</v>
      </c>
      <c r="S17" s="10">
        <f t="shared" si="3"/>
        <v>0</v>
      </c>
      <c r="T17" s="10">
        <f t="shared" si="3"/>
        <v>1</v>
      </c>
      <c r="U17" s="11">
        <f t="shared" si="3"/>
        <v>25</v>
      </c>
      <c r="W17" s="13"/>
      <c r="X17" s="18"/>
      <c r="Y17" s="13"/>
      <c r="Z17" s="13"/>
      <c r="AA17" s="18"/>
    </row>
    <row r="18" spans="1:27">
      <c r="B18" s="3">
        <v>3</v>
      </c>
      <c r="C18" s="12">
        <v>0</v>
      </c>
      <c r="D18" s="13">
        <v>0</v>
      </c>
      <c r="E18" s="13">
        <v>0</v>
      </c>
      <c r="F18" s="14">
        <v>4</v>
      </c>
      <c r="G18" s="12">
        <v>0</v>
      </c>
      <c r="H18" s="13">
        <v>0</v>
      </c>
      <c r="I18" s="13">
        <v>0</v>
      </c>
      <c r="J18" s="14">
        <v>1</v>
      </c>
      <c r="M18" s="3">
        <v>1</v>
      </c>
      <c r="N18" s="12">
        <f t="shared" ref="N18:N24" si="4">SUM(C16,C52,C88,C124,C160,C196,C232)</f>
        <v>11</v>
      </c>
      <c r="O18" s="13">
        <f t="shared" si="3"/>
        <v>4</v>
      </c>
      <c r="P18" s="13">
        <f t="shared" si="3"/>
        <v>10</v>
      </c>
      <c r="Q18" s="14">
        <f t="shared" si="3"/>
        <v>34</v>
      </c>
      <c r="R18" s="12">
        <f t="shared" si="3"/>
        <v>2</v>
      </c>
      <c r="S18" s="13">
        <f t="shared" si="3"/>
        <v>0</v>
      </c>
      <c r="T18" s="13">
        <f t="shared" si="3"/>
        <v>6</v>
      </c>
      <c r="U18" s="14">
        <f t="shared" si="3"/>
        <v>15</v>
      </c>
      <c r="W18" s="13"/>
      <c r="X18" s="18"/>
      <c r="Y18" s="13"/>
      <c r="Z18" s="13"/>
      <c r="AA18" s="18"/>
    </row>
    <row r="19" spans="1:27">
      <c r="B19" s="3">
        <v>4</v>
      </c>
      <c r="C19" s="12">
        <v>0</v>
      </c>
      <c r="D19" s="13">
        <v>0</v>
      </c>
      <c r="E19" s="13">
        <v>1</v>
      </c>
      <c r="F19" s="14">
        <v>1</v>
      </c>
      <c r="G19" s="12">
        <v>0</v>
      </c>
      <c r="H19" s="13">
        <v>0</v>
      </c>
      <c r="I19" s="13">
        <v>1</v>
      </c>
      <c r="J19" s="14">
        <v>0</v>
      </c>
      <c r="M19" s="3">
        <v>2</v>
      </c>
      <c r="N19" s="12">
        <f t="shared" si="4"/>
        <v>5</v>
      </c>
      <c r="O19" s="13">
        <f t="shared" si="3"/>
        <v>0</v>
      </c>
      <c r="P19" s="13">
        <f t="shared" si="3"/>
        <v>9</v>
      </c>
      <c r="Q19" s="14">
        <f t="shared" si="3"/>
        <v>25</v>
      </c>
      <c r="R19" s="12">
        <f t="shared" si="3"/>
        <v>3</v>
      </c>
      <c r="S19" s="13">
        <f t="shared" si="3"/>
        <v>0</v>
      </c>
      <c r="T19" s="13">
        <f t="shared" si="3"/>
        <v>5</v>
      </c>
      <c r="U19" s="14">
        <f t="shared" si="3"/>
        <v>12</v>
      </c>
      <c r="W19" s="13"/>
      <c r="X19" s="18"/>
      <c r="Y19" s="13"/>
      <c r="Z19" s="13"/>
      <c r="AA19" s="18"/>
    </row>
    <row r="20" spans="1:27">
      <c r="B20" s="3">
        <v>5</v>
      </c>
      <c r="C20" s="12">
        <v>2</v>
      </c>
      <c r="D20" s="13">
        <v>0</v>
      </c>
      <c r="E20" s="13">
        <v>2</v>
      </c>
      <c r="F20" s="14">
        <v>2</v>
      </c>
      <c r="G20" s="12">
        <v>0</v>
      </c>
      <c r="H20" s="13">
        <v>0</v>
      </c>
      <c r="I20" s="13">
        <v>1</v>
      </c>
      <c r="J20" s="14">
        <v>1</v>
      </c>
      <c r="M20" s="3">
        <v>3</v>
      </c>
      <c r="N20" s="12">
        <f t="shared" si="4"/>
        <v>1</v>
      </c>
      <c r="O20" s="13">
        <f t="shared" si="3"/>
        <v>2</v>
      </c>
      <c r="P20" s="13">
        <f t="shared" si="3"/>
        <v>3</v>
      </c>
      <c r="Q20" s="14">
        <f t="shared" si="3"/>
        <v>10</v>
      </c>
      <c r="R20" s="12">
        <f t="shared" si="3"/>
        <v>0</v>
      </c>
      <c r="S20" s="13">
        <f t="shared" si="3"/>
        <v>0</v>
      </c>
      <c r="T20" s="13">
        <f t="shared" si="3"/>
        <v>1</v>
      </c>
      <c r="U20" s="14">
        <f t="shared" si="3"/>
        <v>3</v>
      </c>
      <c r="W20" s="13"/>
      <c r="X20" s="18"/>
      <c r="Y20" s="13"/>
      <c r="Z20" s="13"/>
      <c r="AA20" s="18"/>
    </row>
    <row r="21" spans="1:27">
      <c r="B21" s="3">
        <v>6</v>
      </c>
      <c r="C21" s="12">
        <v>0</v>
      </c>
      <c r="D21" s="13">
        <v>5</v>
      </c>
      <c r="E21" s="13">
        <v>0</v>
      </c>
      <c r="F21" s="14">
        <v>1</v>
      </c>
      <c r="G21" s="12">
        <v>0</v>
      </c>
      <c r="H21" s="13">
        <v>3</v>
      </c>
      <c r="I21" s="13">
        <v>0</v>
      </c>
      <c r="J21" s="14">
        <v>0</v>
      </c>
      <c r="M21" s="3">
        <v>4</v>
      </c>
      <c r="N21" s="12">
        <f t="shared" si="4"/>
        <v>1</v>
      </c>
      <c r="O21" s="13">
        <f t="shared" si="3"/>
        <v>2</v>
      </c>
      <c r="P21" s="13">
        <f t="shared" si="3"/>
        <v>7</v>
      </c>
      <c r="Q21" s="14">
        <f t="shared" si="3"/>
        <v>16</v>
      </c>
      <c r="R21" s="12">
        <f t="shared" si="3"/>
        <v>0</v>
      </c>
      <c r="S21" s="13">
        <f t="shared" si="3"/>
        <v>2</v>
      </c>
      <c r="T21" s="13">
        <f t="shared" si="3"/>
        <v>3</v>
      </c>
      <c r="U21" s="14">
        <f t="shared" si="3"/>
        <v>6</v>
      </c>
      <c r="W21" s="13"/>
      <c r="X21" s="18"/>
      <c r="Y21" s="13"/>
      <c r="Z21" s="13"/>
      <c r="AA21" s="18"/>
    </row>
    <row r="22" spans="1:27">
      <c r="B22" s="4">
        <v>7</v>
      </c>
      <c r="C22" s="15">
        <v>0</v>
      </c>
      <c r="D22" s="16">
        <v>9</v>
      </c>
      <c r="E22" s="16">
        <v>4</v>
      </c>
      <c r="F22" s="17">
        <v>2</v>
      </c>
      <c r="G22" s="15">
        <v>0</v>
      </c>
      <c r="H22" s="16">
        <v>4</v>
      </c>
      <c r="I22" s="16">
        <v>2</v>
      </c>
      <c r="J22" s="17">
        <v>2</v>
      </c>
      <c r="M22" s="3">
        <v>5</v>
      </c>
      <c r="N22" s="12">
        <f t="shared" si="4"/>
        <v>2</v>
      </c>
      <c r="O22" s="13">
        <f t="shared" si="3"/>
        <v>6</v>
      </c>
      <c r="P22" s="13">
        <f t="shared" si="3"/>
        <v>6</v>
      </c>
      <c r="Q22" s="14">
        <f t="shared" si="3"/>
        <v>15</v>
      </c>
      <c r="R22" s="12">
        <f t="shared" si="3"/>
        <v>0</v>
      </c>
      <c r="S22" s="13">
        <f t="shared" si="3"/>
        <v>0</v>
      </c>
      <c r="T22" s="13">
        <f t="shared" si="3"/>
        <v>4</v>
      </c>
      <c r="U22" s="14">
        <f t="shared" si="3"/>
        <v>5</v>
      </c>
      <c r="W22" s="13"/>
      <c r="X22" s="18"/>
      <c r="Y22" s="13"/>
      <c r="Z22" s="13"/>
      <c r="AA22" s="18"/>
    </row>
    <row r="23" spans="1:27">
      <c r="M23" s="3">
        <v>6</v>
      </c>
      <c r="N23" s="12">
        <f t="shared" si="4"/>
        <v>3</v>
      </c>
      <c r="O23" s="13">
        <f t="shared" si="3"/>
        <v>26</v>
      </c>
      <c r="P23" s="13">
        <f t="shared" si="3"/>
        <v>13</v>
      </c>
      <c r="Q23" s="14">
        <f t="shared" si="3"/>
        <v>15</v>
      </c>
      <c r="R23" s="12">
        <f t="shared" si="3"/>
        <v>1</v>
      </c>
      <c r="S23" s="13">
        <f t="shared" si="3"/>
        <v>8</v>
      </c>
      <c r="T23" s="13">
        <f t="shared" si="3"/>
        <v>5</v>
      </c>
      <c r="U23" s="14">
        <f t="shared" si="3"/>
        <v>3</v>
      </c>
      <c r="W23" s="13"/>
      <c r="X23" s="18"/>
      <c r="Y23" s="18"/>
      <c r="Z23" s="18"/>
      <c r="AA23" s="18"/>
    </row>
    <row r="24" spans="1:27">
      <c r="M24" s="4">
        <v>7</v>
      </c>
      <c r="N24" s="12">
        <f t="shared" si="4"/>
        <v>3</v>
      </c>
      <c r="O24" s="13">
        <f t="shared" si="3"/>
        <v>90</v>
      </c>
      <c r="P24" s="13">
        <f t="shared" si="3"/>
        <v>23</v>
      </c>
      <c r="Q24" s="14">
        <f t="shared" si="3"/>
        <v>9</v>
      </c>
      <c r="R24" s="12">
        <f t="shared" si="3"/>
        <v>0</v>
      </c>
      <c r="S24" s="13">
        <f t="shared" si="3"/>
        <v>30</v>
      </c>
      <c r="T24" s="13">
        <f t="shared" si="3"/>
        <v>10</v>
      </c>
      <c r="U24" s="14">
        <f t="shared" si="3"/>
        <v>4</v>
      </c>
      <c r="W24" s="13"/>
      <c r="X24" s="18"/>
      <c r="Y24" s="18"/>
      <c r="Z24" s="18"/>
      <c r="AA24" s="18"/>
    </row>
    <row r="25" spans="1:27">
      <c r="C25" s="79" t="s">
        <v>6</v>
      </c>
      <c r="D25" s="80"/>
      <c r="E25" s="80"/>
      <c r="F25" s="81"/>
      <c r="G25" s="79" t="s">
        <v>24</v>
      </c>
      <c r="H25" s="80"/>
      <c r="I25" s="80"/>
      <c r="J25" s="81"/>
      <c r="M25" s="46"/>
      <c r="N25" s="43">
        <f>SUM(N17:N24)</f>
        <v>47</v>
      </c>
      <c r="O25" s="44">
        <f t="shared" ref="O25:U25" si="5">SUM(O17:O24)</f>
        <v>135</v>
      </c>
      <c r="P25" s="44">
        <f t="shared" si="5"/>
        <v>75</v>
      </c>
      <c r="Q25" s="44">
        <f t="shared" si="5"/>
        <v>170</v>
      </c>
      <c r="R25" s="43">
        <f t="shared" si="5"/>
        <v>17</v>
      </c>
      <c r="S25" s="44">
        <f t="shared" si="5"/>
        <v>40</v>
      </c>
      <c r="T25" s="44">
        <f t="shared" si="5"/>
        <v>35</v>
      </c>
      <c r="U25" s="45">
        <f t="shared" si="5"/>
        <v>73</v>
      </c>
      <c r="W25" s="49"/>
      <c r="X25" s="18"/>
      <c r="Y25" s="82"/>
      <c r="Z25" s="82"/>
      <c r="AA25" s="18"/>
    </row>
    <row r="26" spans="1:27">
      <c r="A26" s="1" t="s">
        <v>12</v>
      </c>
      <c r="C26" s="6" t="s">
        <v>2</v>
      </c>
      <c r="D26" s="7" t="s">
        <v>3</v>
      </c>
      <c r="E26" s="7" t="s">
        <v>4</v>
      </c>
      <c r="F26" s="8" t="s">
        <v>5</v>
      </c>
      <c r="G26" s="6" t="s">
        <v>2</v>
      </c>
      <c r="H26" s="7" t="s">
        <v>3</v>
      </c>
      <c r="I26" s="7" t="s">
        <v>4</v>
      </c>
      <c r="J26" s="8" t="s">
        <v>5</v>
      </c>
      <c r="N26" s="41">
        <f>N25+O25</f>
        <v>182</v>
      </c>
      <c r="P26" s="42">
        <f>P25+Q25</f>
        <v>245</v>
      </c>
      <c r="R26" s="41">
        <f>R25+S25</f>
        <v>57</v>
      </c>
      <c r="T26" s="42">
        <f>T25+U25</f>
        <v>108</v>
      </c>
      <c r="W26" s="49"/>
      <c r="X26" s="18"/>
      <c r="Y26" s="2"/>
      <c r="Z26" s="2"/>
      <c r="AA26" s="18"/>
    </row>
    <row r="27" spans="1:27">
      <c r="B27" s="5">
        <v>0</v>
      </c>
      <c r="C27" s="9">
        <v>7</v>
      </c>
      <c r="D27" s="10">
        <v>1</v>
      </c>
      <c r="E27" s="10">
        <v>1</v>
      </c>
      <c r="F27" s="11">
        <v>11</v>
      </c>
      <c r="G27" s="9">
        <v>4</v>
      </c>
      <c r="H27" s="10">
        <v>0</v>
      </c>
      <c r="I27" s="10">
        <v>1</v>
      </c>
      <c r="J27" s="11">
        <v>6</v>
      </c>
      <c r="W27" s="13"/>
      <c r="X27" s="18"/>
      <c r="Y27" s="13"/>
      <c r="Z27" s="13"/>
      <c r="AA27" s="18"/>
    </row>
    <row r="28" spans="1:27">
      <c r="B28" s="3">
        <v>1</v>
      </c>
      <c r="C28" s="12">
        <v>7</v>
      </c>
      <c r="D28" s="13">
        <v>0</v>
      </c>
      <c r="E28" s="13">
        <v>2</v>
      </c>
      <c r="F28" s="14">
        <v>6</v>
      </c>
      <c r="G28" s="12">
        <v>4</v>
      </c>
      <c r="H28" s="13">
        <v>0</v>
      </c>
      <c r="I28" s="13">
        <v>1</v>
      </c>
      <c r="J28" s="14">
        <v>1</v>
      </c>
      <c r="L28" s="1" t="s">
        <v>73</v>
      </c>
      <c r="W28" s="13"/>
      <c r="X28" s="18"/>
      <c r="Y28" s="13"/>
      <c r="Z28" s="13"/>
      <c r="AA28" s="18"/>
    </row>
    <row r="29" spans="1:27">
      <c r="B29" s="3">
        <v>2</v>
      </c>
      <c r="C29" s="12">
        <v>2</v>
      </c>
      <c r="D29" s="13">
        <v>0</v>
      </c>
      <c r="E29" s="13">
        <v>2</v>
      </c>
      <c r="F29" s="14">
        <v>3</v>
      </c>
      <c r="G29" s="12">
        <v>0</v>
      </c>
      <c r="H29" s="13">
        <v>0</v>
      </c>
      <c r="I29" s="13">
        <v>0</v>
      </c>
      <c r="J29" s="14">
        <v>1</v>
      </c>
      <c r="L29" t="s">
        <v>70</v>
      </c>
      <c r="N29" s="36" t="s">
        <v>6</v>
      </c>
      <c r="O29" s="37"/>
      <c r="P29" s="37"/>
      <c r="Q29" s="38"/>
      <c r="R29" s="36" t="s">
        <v>24</v>
      </c>
      <c r="S29" s="37"/>
      <c r="T29" s="37"/>
      <c r="U29" s="38"/>
      <c r="W29" s="13"/>
      <c r="X29" s="18"/>
      <c r="Y29" s="13"/>
      <c r="Z29" s="13"/>
      <c r="AA29" s="18"/>
    </row>
    <row r="30" spans="1:27">
      <c r="B30" s="3">
        <v>3</v>
      </c>
      <c r="C30" s="12">
        <v>0</v>
      </c>
      <c r="D30" s="13">
        <v>0</v>
      </c>
      <c r="E30" s="13">
        <v>0</v>
      </c>
      <c r="F30" s="14">
        <v>1</v>
      </c>
      <c r="G30" s="12">
        <v>0</v>
      </c>
      <c r="H30" s="13">
        <v>0</v>
      </c>
      <c r="I30" s="13">
        <v>0</v>
      </c>
      <c r="J30" s="14">
        <v>0</v>
      </c>
      <c r="N30" s="6" t="s">
        <v>2</v>
      </c>
      <c r="O30" s="7" t="s">
        <v>3</v>
      </c>
      <c r="P30" s="7" t="s">
        <v>4</v>
      </c>
      <c r="Q30" s="8" t="s">
        <v>5</v>
      </c>
      <c r="R30" s="6" t="s">
        <v>2</v>
      </c>
      <c r="S30" s="7" t="s">
        <v>3</v>
      </c>
      <c r="T30" s="7" t="s">
        <v>4</v>
      </c>
      <c r="U30" s="8" t="s">
        <v>5</v>
      </c>
      <c r="W30" s="13"/>
      <c r="X30" s="18"/>
      <c r="Y30" s="13"/>
      <c r="Z30" s="13"/>
      <c r="AA30" s="18"/>
    </row>
    <row r="31" spans="1:27">
      <c r="B31" s="3">
        <v>4</v>
      </c>
      <c r="C31" s="12">
        <v>1</v>
      </c>
      <c r="D31" s="13">
        <v>0</v>
      </c>
      <c r="E31" s="13">
        <v>0</v>
      </c>
      <c r="F31" s="14">
        <v>3</v>
      </c>
      <c r="G31" s="12">
        <v>0</v>
      </c>
      <c r="H31" s="13">
        <v>0</v>
      </c>
      <c r="I31" s="13">
        <v>0</v>
      </c>
      <c r="J31" s="14">
        <v>1</v>
      </c>
      <c r="M31" s="5">
        <v>0</v>
      </c>
      <c r="N31" s="9">
        <f>SUM(C27,C63,C99,C135,C171,C207,C243)</f>
        <v>31</v>
      </c>
      <c r="O31" s="10">
        <f t="shared" ref="O31:U38" si="6">SUM(D27,D63,D99,D135,D171,D207,D243)</f>
        <v>4</v>
      </c>
      <c r="P31" s="10">
        <f t="shared" si="6"/>
        <v>9</v>
      </c>
      <c r="Q31" s="11">
        <f t="shared" si="6"/>
        <v>34</v>
      </c>
      <c r="R31" s="9">
        <f t="shared" si="6"/>
        <v>20</v>
      </c>
      <c r="S31" s="10">
        <f t="shared" si="6"/>
        <v>0</v>
      </c>
      <c r="T31" s="10">
        <f t="shared" si="6"/>
        <v>5</v>
      </c>
      <c r="U31" s="11">
        <f t="shared" si="6"/>
        <v>12</v>
      </c>
      <c r="W31" s="13"/>
      <c r="X31" s="18"/>
      <c r="Y31" s="13"/>
      <c r="Z31" s="13"/>
      <c r="AA31" s="18"/>
    </row>
    <row r="32" spans="1:27">
      <c r="B32" s="3">
        <v>5</v>
      </c>
      <c r="C32" s="12">
        <v>0</v>
      </c>
      <c r="D32" s="13">
        <v>2</v>
      </c>
      <c r="E32" s="13">
        <v>4</v>
      </c>
      <c r="F32" s="14">
        <v>2</v>
      </c>
      <c r="G32" s="12">
        <v>0</v>
      </c>
      <c r="H32" s="13">
        <v>2</v>
      </c>
      <c r="I32" s="13">
        <v>1</v>
      </c>
      <c r="J32" s="14">
        <v>0</v>
      </c>
      <c r="M32" s="3">
        <v>1</v>
      </c>
      <c r="N32" s="12">
        <f t="shared" ref="N32:N38" si="7">SUM(C28,C64,C100,C136,C172,C208,C244)</f>
        <v>19</v>
      </c>
      <c r="O32" s="13">
        <f t="shared" si="6"/>
        <v>6</v>
      </c>
      <c r="P32" s="13">
        <f t="shared" si="6"/>
        <v>7</v>
      </c>
      <c r="Q32" s="14">
        <f t="shared" si="6"/>
        <v>30</v>
      </c>
      <c r="R32" s="12">
        <f t="shared" si="6"/>
        <v>8</v>
      </c>
      <c r="S32" s="13">
        <f t="shared" si="6"/>
        <v>1</v>
      </c>
      <c r="T32" s="13">
        <f t="shared" si="6"/>
        <v>3</v>
      </c>
      <c r="U32" s="14">
        <f t="shared" si="6"/>
        <v>12</v>
      </c>
      <c r="W32" s="13"/>
      <c r="X32" s="18"/>
      <c r="Y32" s="13"/>
      <c r="Z32" s="13"/>
      <c r="AA32" s="18"/>
    </row>
    <row r="33" spans="1:27">
      <c r="B33" s="3">
        <v>6</v>
      </c>
      <c r="C33" s="12">
        <v>0</v>
      </c>
      <c r="D33" s="13">
        <v>3</v>
      </c>
      <c r="E33" s="13">
        <v>4</v>
      </c>
      <c r="F33" s="14">
        <v>1</v>
      </c>
      <c r="G33" s="12">
        <v>0</v>
      </c>
      <c r="H33" s="13">
        <v>2</v>
      </c>
      <c r="I33" s="13">
        <v>2</v>
      </c>
      <c r="J33" s="14">
        <v>0</v>
      </c>
      <c r="M33" s="3">
        <v>2</v>
      </c>
      <c r="N33" s="12">
        <f t="shared" si="7"/>
        <v>6</v>
      </c>
      <c r="O33" s="13">
        <f t="shared" si="6"/>
        <v>1</v>
      </c>
      <c r="P33" s="13">
        <f t="shared" si="6"/>
        <v>5</v>
      </c>
      <c r="Q33" s="14">
        <f t="shared" si="6"/>
        <v>26</v>
      </c>
      <c r="R33" s="12">
        <f t="shared" si="6"/>
        <v>3</v>
      </c>
      <c r="S33" s="13">
        <f t="shared" si="6"/>
        <v>0</v>
      </c>
      <c r="T33" s="13">
        <f t="shared" si="6"/>
        <v>0</v>
      </c>
      <c r="U33" s="14">
        <f t="shared" si="6"/>
        <v>5</v>
      </c>
      <c r="W33" s="13"/>
      <c r="X33" s="18"/>
      <c r="Y33" s="13"/>
      <c r="Z33" s="13"/>
      <c r="AA33" s="18"/>
    </row>
    <row r="34" spans="1:27">
      <c r="B34" s="4">
        <v>7</v>
      </c>
      <c r="C34" s="15">
        <v>0</v>
      </c>
      <c r="D34" s="16">
        <v>17</v>
      </c>
      <c r="E34" s="16">
        <v>1</v>
      </c>
      <c r="F34" s="17">
        <v>3</v>
      </c>
      <c r="G34" s="15">
        <v>0</v>
      </c>
      <c r="H34" s="16">
        <v>5</v>
      </c>
      <c r="I34" s="16">
        <v>3</v>
      </c>
      <c r="J34" s="17">
        <v>1</v>
      </c>
      <c r="M34" s="3">
        <v>3</v>
      </c>
      <c r="N34" s="12">
        <f t="shared" si="7"/>
        <v>1</v>
      </c>
      <c r="O34" s="13">
        <f t="shared" si="6"/>
        <v>3</v>
      </c>
      <c r="P34" s="13">
        <f t="shared" si="6"/>
        <v>10</v>
      </c>
      <c r="Q34" s="14">
        <f t="shared" si="6"/>
        <v>8</v>
      </c>
      <c r="R34" s="12">
        <f t="shared" si="6"/>
        <v>0</v>
      </c>
      <c r="S34" s="13">
        <f t="shared" si="6"/>
        <v>1</v>
      </c>
      <c r="T34" s="13">
        <f t="shared" si="6"/>
        <v>4</v>
      </c>
      <c r="U34" s="14">
        <f t="shared" si="6"/>
        <v>2</v>
      </c>
      <c r="W34" s="13"/>
      <c r="X34" s="18"/>
      <c r="Y34" s="13"/>
      <c r="Z34" s="13"/>
      <c r="AA34" s="18"/>
    </row>
    <row r="35" spans="1:27">
      <c r="M35" s="3">
        <v>4</v>
      </c>
      <c r="N35" s="12">
        <f t="shared" si="7"/>
        <v>2</v>
      </c>
      <c r="O35" s="13">
        <f t="shared" si="6"/>
        <v>1</v>
      </c>
      <c r="P35" s="13">
        <f t="shared" si="6"/>
        <v>4</v>
      </c>
      <c r="Q35" s="14">
        <f t="shared" si="6"/>
        <v>15</v>
      </c>
      <c r="R35" s="12">
        <f t="shared" si="6"/>
        <v>0</v>
      </c>
      <c r="S35" s="13">
        <f t="shared" si="6"/>
        <v>1</v>
      </c>
      <c r="T35" s="13">
        <f t="shared" si="6"/>
        <v>1</v>
      </c>
      <c r="U35" s="14">
        <f t="shared" si="6"/>
        <v>4</v>
      </c>
      <c r="W35" s="13"/>
      <c r="X35" s="18"/>
      <c r="Y35" s="18"/>
      <c r="Z35" s="18"/>
      <c r="AA35" s="18"/>
    </row>
    <row r="36" spans="1:27">
      <c r="M36" s="3">
        <v>5</v>
      </c>
      <c r="N36" s="12">
        <f t="shared" si="7"/>
        <v>1</v>
      </c>
      <c r="O36" s="13">
        <f t="shared" si="6"/>
        <v>12</v>
      </c>
      <c r="P36" s="13">
        <f t="shared" si="6"/>
        <v>12</v>
      </c>
      <c r="Q36" s="14">
        <f t="shared" si="6"/>
        <v>14</v>
      </c>
      <c r="R36" s="12">
        <f t="shared" si="6"/>
        <v>0</v>
      </c>
      <c r="S36" s="13">
        <f t="shared" si="6"/>
        <v>6</v>
      </c>
      <c r="T36" s="13">
        <f t="shared" si="6"/>
        <v>6</v>
      </c>
      <c r="U36" s="14">
        <f t="shared" si="6"/>
        <v>3</v>
      </c>
      <c r="W36" s="13"/>
      <c r="X36" s="18"/>
      <c r="Y36" s="18"/>
      <c r="Z36" s="18"/>
      <c r="AA36" s="18"/>
    </row>
    <row r="37" spans="1:27">
      <c r="C37" s="79" t="s">
        <v>6</v>
      </c>
      <c r="D37" s="80"/>
      <c r="E37" s="80"/>
      <c r="F37" s="81"/>
      <c r="G37" s="79" t="s">
        <v>24</v>
      </c>
      <c r="H37" s="80"/>
      <c r="I37" s="80"/>
      <c r="J37" s="81"/>
      <c r="M37" s="3">
        <v>6</v>
      </c>
      <c r="N37" s="12">
        <f t="shared" si="7"/>
        <v>2</v>
      </c>
      <c r="O37" s="13">
        <f t="shared" si="6"/>
        <v>20</v>
      </c>
      <c r="P37" s="13">
        <f t="shared" si="6"/>
        <v>19</v>
      </c>
      <c r="Q37" s="14">
        <f t="shared" si="6"/>
        <v>8</v>
      </c>
      <c r="R37" s="12">
        <f t="shared" si="6"/>
        <v>0</v>
      </c>
      <c r="S37" s="13">
        <f t="shared" si="6"/>
        <v>4</v>
      </c>
      <c r="T37" s="13">
        <f t="shared" si="6"/>
        <v>9</v>
      </c>
      <c r="U37" s="14">
        <f t="shared" si="6"/>
        <v>0</v>
      </c>
      <c r="W37" s="49"/>
      <c r="X37" s="18"/>
      <c r="Y37" s="82"/>
      <c r="Z37" s="82"/>
      <c r="AA37" s="18"/>
    </row>
    <row r="38" spans="1:27">
      <c r="A38" s="1" t="s">
        <v>13</v>
      </c>
      <c r="C38" s="6" t="s">
        <v>2</v>
      </c>
      <c r="D38" s="7" t="s">
        <v>3</v>
      </c>
      <c r="E38" s="7" t="s">
        <v>4</v>
      </c>
      <c r="F38" s="8" t="s">
        <v>5</v>
      </c>
      <c r="G38" s="6" t="s">
        <v>2</v>
      </c>
      <c r="H38" s="7" t="s">
        <v>3</v>
      </c>
      <c r="I38" s="7" t="s">
        <v>4</v>
      </c>
      <c r="J38" s="8" t="s">
        <v>5</v>
      </c>
      <c r="M38" s="4">
        <v>7</v>
      </c>
      <c r="N38" s="12">
        <f t="shared" si="7"/>
        <v>4</v>
      </c>
      <c r="O38" s="13">
        <f t="shared" si="6"/>
        <v>57</v>
      </c>
      <c r="P38" s="13">
        <f t="shared" si="6"/>
        <v>20</v>
      </c>
      <c r="Q38" s="14">
        <f t="shared" si="6"/>
        <v>9</v>
      </c>
      <c r="R38" s="12">
        <f t="shared" si="6"/>
        <v>1</v>
      </c>
      <c r="S38" s="13">
        <f t="shared" si="6"/>
        <v>22</v>
      </c>
      <c r="T38" s="13">
        <f t="shared" si="6"/>
        <v>10</v>
      </c>
      <c r="U38" s="14">
        <f t="shared" si="6"/>
        <v>3</v>
      </c>
      <c r="W38" s="50"/>
      <c r="X38" s="18"/>
      <c r="Y38" s="2"/>
      <c r="Z38" s="2"/>
      <c r="AA38" s="18"/>
    </row>
    <row r="39" spans="1:27">
      <c r="B39" s="5">
        <v>0</v>
      </c>
      <c r="C39" s="9">
        <v>8</v>
      </c>
      <c r="D39" s="10">
        <v>6</v>
      </c>
      <c r="E39" s="10">
        <v>8</v>
      </c>
      <c r="F39" s="11">
        <v>18</v>
      </c>
      <c r="G39" s="9">
        <v>4</v>
      </c>
      <c r="H39" s="10">
        <v>0</v>
      </c>
      <c r="I39" s="10">
        <v>0</v>
      </c>
      <c r="J39" s="11">
        <v>7</v>
      </c>
      <c r="M39" s="46"/>
      <c r="N39" s="43">
        <f>SUM(N31:N38)</f>
        <v>66</v>
      </c>
      <c r="O39" s="44">
        <f t="shared" ref="O39:U39" si="8">SUM(O31:O38)</f>
        <v>104</v>
      </c>
      <c r="P39" s="44">
        <f t="shared" si="8"/>
        <v>86</v>
      </c>
      <c r="Q39" s="44">
        <f t="shared" si="8"/>
        <v>144</v>
      </c>
      <c r="R39" s="43">
        <f t="shared" si="8"/>
        <v>32</v>
      </c>
      <c r="S39" s="44">
        <f t="shared" si="8"/>
        <v>35</v>
      </c>
      <c r="T39" s="44">
        <f t="shared" si="8"/>
        <v>38</v>
      </c>
      <c r="U39" s="45">
        <f t="shared" si="8"/>
        <v>41</v>
      </c>
      <c r="W39" s="18"/>
      <c r="X39" s="18"/>
      <c r="Y39" s="13"/>
      <c r="Z39" s="13"/>
      <c r="AA39" s="18"/>
    </row>
    <row r="40" spans="1:27">
      <c r="B40" s="3">
        <v>1</v>
      </c>
      <c r="C40" s="12">
        <v>2</v>
      </c>
      <c r="D40" s="13">
        <v>2</v>
      </c>
      <c r="E40" s="13">
        <v>5</v>
      </c>
      <c r="F40" s="14">
        <v>20</v>
      </c>
      <c r="G40" s="12">
        <v>1</v>
      </c>
      <c r="H40" s="13">
        <v>0</v>
      </c>
      <c r="I40" s="13">
        <v>1</v>
      </c>
      <c r="J40" s="14">
        <v>3</v>
      </c>
      <c r="L40" s="1" t="s">
        <v>74</v>
      </c>
      <c r="N40" s="41">
        <f>N39+O39</f>
        <v>170</v>
      </c>
      <c r="P40" s="42">
        <f>P39+Q39</f>
        <v>230</v>
      </c>
      <c r="R40" s="41">
        <f>R39+S39</f>
        <v>67</v>
      </c>
      <c r="T40" s="42">
        <f>T39+U39</f>
        <v>79</v>
      </c>
      <c r="W40" s="18"/>
      <c r="X40" s="18"/>
      <c r="Y40" s="13"/>
      <c r="Z40" s="13"/>
      <c r="AA40" s="18"/>
    </row>
    <row r="41" spans="1:27">
      <c r="B41" s="3">
        <v>2</v>
      </c>
      <c r="C41" s="12">
        <v>0</v>
      </c>
      <c r="D41" s="13">
        <v>1</v>
      </c>
      <c r="E41" s="13">
        <v>2</v>
      </c>
      <c r="F41" s="14">
        <v>12</v>
      </c>
      <c r="G41" s="12">
        <v>0</v>
      </c>
      <c r="H41" s="13">
        <v>0</v>
      </c>
      <c r="I41" s="13">
        <v>0</v>
      </c>
      <c r="J41" s="14">
        <v>0</v>
      </c>
      <c r="L41" t="s">
        <v>70</v>
      </c>
      <c r="W41" s="18"/>
      <c r="X41" s="18"/>
      <c r="Y41" s="13"/>
      <c r="Z41" s="13"/>
      <c r="AA41" s="18"/>
    </row>
    <row r="42" spans="1:27">
      <c r="B42" s="3">
        <v>3</v>
      </c>
      <c r="C42" s="12">
        <v>0</v>
      </c>
      <c r="D42" s="13">
        <v>2</v>
      </c>
      <c r="E42" s="13">
        <v>3</v>
      </c>
      <c r="F42" s="14">
        <v>14</v>
      </c>
      <c r="G42" s="12">
        <v>0</v>
      </c>
      <c r="H42" s="13">
        <v>0</v>
      </c>
      <c r="I42" s="13">
        <v>0</v>
      </c>
      <c r="J42" s="14">
        <v>1</v>
      </c>
      <c r="W42" s="18"/>
      <c r="X42" s="18"/>
      <c r="Y42" s="13"/>
      <c r="Z42" s="13"/>
      <c r="AA42" s="18"/>
    </row>
    <row r="43" spans="1:27">
      <c r="B43" s="3">
        <v>4</v>
      </c>
      <c r="C43" s="12">
        <v>0</v>
      </c>
      <c r="D43" s="13">
        <v>3</v>
      </c>
      <c r="E43" s="13">
        <v>5</v>
      </c>
      <c r="F43" s="14">
        <v>12</v>
      </c>
      <c r="G43" s="12">
        <v>0</v>
      </c>
      <c r="H43" s="13">
        <v>0</v>
      </c>
      <c r="I43" s="13">
        <v>0</v>
      </c>
      <c r="J43" s="14">
        <v>0</v>
      </c>
      <c r="N43" s="36" t="s">
        <v>6</v>
      </c>
      <c r="O43" s="37"/>
      <c r="P43" s="37"/>
      <c r="Q43" s="38"/>
      <c r="R43" s="36" t="s">
        <v>24</v>
      </c>
      <c r="S43" s="37"/>
      <c r="T43" s="37"/>
      <c r="U43" s="38"/>
      <c r="W43" s="18"/>
      <c r="X43" s="18"/>
      <c r="Y43" s="13"/>
      <c r="Z43" s="13"/>
      <c r="AA43" s="18"/>
    </row>
    <row r="44" spans="1:27">
      <c r="B44" s="3">
        <v>5</v>
      </c>
      <c r="C44" s="12">
        <v>0</v>
      </c>
      <c r="D44" s="13">
        <v>5</v>
      </c>
      <c r="E44" s="13">
        <v>2</v>
      </c>
      <c r="F44" s="14">
        <v>11</v>
      </c>
      <c r="G44" s="12">
        <v>0</v>
      </c>
      <c r="H44" s="13">
        <v>0</v>
      </c>
      <c r="I44" s="13">
        <v>0</v>
      </c>
      <c r="J44" s="14">
        <v>0</v>
      </c>
      <c r="N44" s="6" t="s">
        <v>2</v>
      </c>
      <c r="O44" s="7" t="s">
        <v>3</v>
      </c>
      <c r="P44" s="7" t="s">
        <v>4</v>
      </c>
      <c r="Q44" s="8" t="s">
        <v>5</v>
      </c>
      <c r="R44" s="6" t="s">
        <v>2</v>
      </c>
      <c r="S44" s="7" t="s">
        <v>3</v>
      </c>
      <c r="T44" s="7" t="s">
        <v>4</v>
      </c>
      <c r="U44" s="8" t="s">
        <v>5</v>
      </c>
      <c r="W44" s="18"/>
      <c r="X44" s="18"/>
      <c r="Y44" s="13"/>
      <c r="Z44" s="13"/>
      <c r="AA44" s="18"/>
    </row>
    <row r="45" spans="1:27">
      <c r="B45" s="3">
        <v>6</v>
      </c>
      <c r="C45" s="12">
        <v>1</v>
      </c>
      <c r="D45" s="13">
        <v>14</v>
      </c>
      <c r="E45" s="13">
        <v>10</v>
      </c>
      <c r="F45" s="14">
        <v>9</v>
      </c>
      <c r="G45" s="12">
        <v>0</v>
      </c>
      <c r="H45" s="13">
        <v>1</v>
      </c>
      <c r="I45" s="13">
        <v>3</v>
      </c>
      <c r="J45" s="14">
        <v>2</v>
      </c>
      <c r="M45" s="5">
        <v>0</v>
      </c>
      <c r="N45" s="9">
        <f t="shared" ref="N45:U52" si="9">SUM(N3,N17,N31)</f>
        <v>111</v>
      </c>
      <c r="O45" s="10">
        <f t="shared" si="9"/>
        <v>28</v>
      </c>
      <c r="P45" s="10">
        <f t="shared" si="9"/>
        <v>48</v>
      </c>
      <c r="Q45" s="11">
        <f t="shared" si="9"/>
        <v>214</v>
      </c>
      <c r="R45" s="9">
        <f t="shared" si="9"/>
        <v>45</v>
      </c>
      <c r="S45" s="10">
        <f t="shared" si="9"/>
        <v>3</v>
      </c>
      <c r="T45" s="10">
        <f t="shared" si="9"/>
        <v>13</v>
      </c>
      <c r="U45" s="11">
        <f t="shared" si="9"/>
        <v>105</v>
      </c>
      <c r="W45" s="18"/>
      <c r="X45" s="18"/>
      <c r="Y45" s="13"/>
      <c r="Z45" s="13"/>
      <c r="AA45" s="18"/>
    </row>
    <row r="46" spans="1:27">
      <c r="B46" s="4">
        <v>7</v>
      </c>
      <c r="C46" s="15">
        <v>1</v>
      </c>
      <c r="D46" s="16">
        <v>16</v>
      </c>
      <c r="E46" s="16">
        <v>5</v>
      </c>
      <c r="F46" s="17">
        <v>2</v>
      </c>
      <c r="G46" s="15">
        <v>0</v>
      </c>
      <c r="H46" s="16">
        <v>3</v>
      </c>
      <c r="I46" s="16">
        <v>0</v>
      </c>
      <c r="J46" s="17">
        <v>0</v>
      </c>
      <c r="M46" s="3">
        <v>1</v>
      </c>
      <c r="N46" s="12">
        <f t="shared" si="9"/>
        <v>36</v>
      </c>
      <c r="O46" s="13">
        <f t="shared" si="9"/>
        <v>19</v>
      </c>
      <c r="P46" s="13">
        <f t="shared" si="9"/>
        <v>42</v>
      </c>
      <c r="Q46" s="14">
        <f t="shared" si="9"/>
        <v>139</v>
      </c>
      <c r="R46" s="12">
        <f t="shared" si="9"/>
        <v>11</v>
      </c>
      <c r="S46" s="13">
        <f t="shared" si="9"/>
        <v>1</v>
      </c>
      <c r="T46" s="13">
        <f t="shared" si="9"/>
        <v>12</v>
      </c>
      <c r="U46" s="14">
        <f t="shared" si="9"/>
        <v>56</v>
      </c>
      <c r="W46" s="18"/>
      <c r="X46" s="18"/>
      <c r="Y46" s="13"/>
      <c r="Z46" s="13"/>
      <c r="AA46" s="18"/>
    </row>
    <row r="47" spans="1:27">
      <c r="M47" s="3">
        <v>2</v>
      </c>
      <c r="N47" s="12">
        <f t="shared" si="9"/>
        <v>17</v>
      </c>
      <c r="O47" s="13">
        <f t="shared" si="9"/>
        <v>5</v>
      </c>
      <c r="P47" s="13">
        <f t="shared" si="9"/>
        <v>44</v>
      </c>
      <c r="Q47" s="14">
        <f t="shared" si="9"/>
        <v>106</v>
      </c>
      <c r="R47" s="12">
        <f t="shared" si="9"/>
        <v>9</v>
      </c>
      <c r="S47" s="13">
        <f t="shared" si="9"/>
        <v>0</v>
      </c>
      <c r="T47" s="13">
        <f t="shared" si="9"/>
        <v>9</v>
      </c>
      <c r="U47" s="14">
        <f t="shared" si="9"/>
        <v>33</v>
      </c>
      <c r="W47" s="18"/>
      <c r="X47" s="18"/>
      <c r="Y47" s="18"/>
      <c r="Z47" s="18"/>
      <c r="AA47" s="18"/>
    </row>
    <row r="48" spans="1:27">
      <c r="M48" s="3">
        <v>3</v>
      </c>
      <c r="N48" s="12">
        <f t="shared" si="9"/>
        <v>6</v>
      </c>
      <c r="O48" s="13">
        <f t="shared" si="9"/>
        <v>10</v>
      </c>
      <c r="P48" s="13">
        <f t="shared" si="9"/>
        <v>42</v>
      </c>
      <c r="Q48" s="14">
        <f t="shared" si="9"/>
        <v>69</v>
      </c>
      <c r="R48" s="12">
        <f t="shared" si="9"/>
        <v>1</v>
      </c>
      <c r="S48" s="13">
        <f t="shared" si="9"/>
        <v>1</v>
      </c>
      <c r="T48" s="13">
        <f t="shared" si="9"/>
        <v>12</v>
      </c>
      <c r="U48" s="14">
        <f t="shared" si="9"/>
        <v>16</v>
      </c>
      <c r="W48" s="18"/>
      <c r="X48" s="18"/>
      <c r="Y48" s="18"/>
      <c r="Z48" s="18"/>
      <c r="AA48" s="18"/>
    </row>
    <row r="49" spans="1:27">
      <c r="C49" s="79" t="s">
        <v>6</v>
      </c>
      <c r="D49" s="80"/>
      <c r="E49" s="80"/>
      <c r="F49" s="81"/>
      <c r="G49" s="79" t="s">
        <v>24</v>
      </c>
      <c r="H49" s="80"/>
      <c r="I49" s="80"/>
      <c r="J49" s="81"/>
      <c r="M49" s="3">
        <v>4</v>
      </c>
      <c r="N49" s="12">
        <f t="shared" si="9"/>
        <v>4</v>
      </c>
      <c r="O49" s="13">
        <f t="shared" si="9"/>
        <v>8</v>
      </c>
      <c r="P49" s="13">
        <f t="shared" si="9"/>
        <v>46</v>
      </c>
      <c r="Q49" s="14">
        <f t="shared" si="9"/>
        <v>76</v>
      </c>
      <c r="R49" s="12">
        <f t="shared" si="9"/>
        <v>0</v>
      </c>
      <c r="S49" s="13">
        <f t="shared" si="9"/>
        <v>5</v>
      </c>
      <c r="T49" s="13">
        <f t="shared" si="9"/>
        <v>11</v>
      </c>
      <c r="U49" s="14">
        <f t="shared" si="9"/>
        <v>17</v>
      </c>
      <c r="W49" s="18"/>
      <c r="X49" s="18"/>
      <c r="Y49" s="18"/>
      <c r="Z49" s="18"/>
      <c r="AA49" s="18"/>
    </row>
    <row r="50" spans="1:27">
      <c r="A50" s="1" t="s">
        <v>14</v>
      </c>
      <c r="C50" s="6" t="s">
        <v>2</v>
      </c>
      <c r="D50" s="7" t="s">
        <v>3</v>
      </c>
      <c r="E50" s="7" t="s">
        <v>4</v>
      </c>
      <c r="F50" s="8" t="s">
        <v>5</v>
      </c>
      <c r="G50" s="6" t="s">
        <v>2</v>
      </c>
      <c r="H50" s="7" t="s">
        <v>3</v>
      </c>
      <c r="I50" s="7" t="s">
        <v>4</v>
      </c>
      <c r="J50" s="8" t="s">
        <v>5</v>
      </c>
      <c r="M50" s="3">
        <v>5</v>
      </c>
      <c r="N50" s="12">
        <f t="shared" si="9"/>
        <v>6</v>
      </c>
      <c r="O50" s="13">
        <f t="shared" si="9"/>
        <v>35</v>
      </c>
      <c r="P50" s="13">
        <f t="shared" si="9"/>
        <v>39</v>
      </c>
      <c r="Q50" s="14">
        <f t="shared" si="9"/>
        <v>72</v>
      </c>
      <c r="R50" s="12">
        <f t="shared" si="9"/>
        <v>0</v>
      </c>
      <c r="S50" s="13">
        <f t="shared" si="9"/>
        <v>9</v>
      </c>
      <c r="T50" s="13">
        <f t="shared" si="9"/>
        <v>14</v>
      </c>
      <c r="U50" s="14">
        <f t="shared" si="9"/>
        <v>13</v>
      </c>
      <c r="W50" s="18"/>
      <c r="X50" s="18"/>
      <c r="Y50" s="18"/>
      <c r="Z50" s="18"/>
      <c r="AA50" s="18"/>
    </row>
    <row r="51" spans="1:27">
      <c r="B51" s="5">
        <v>0</v>
      </c>
      <c r="C51" s="9">
        <v>2</v>
      </c>
      <c r="D51" s="10">
        <v>1</v>
      </c>
      <c r="E51" s="10">
        <v>1</v>
      </c>
      <c r="F51" s="11">
        <v>5</v>
      </c>
      <c r="G51" s="9">
        <v>2</v>
      </c>
      <c r="H51" s="10">
        <v>0</v>
      </c>
      <c r="I51" s="10">
        <v>1</v>
      </c>
      <c r="J51" s="11">
        <v>3</v>
      </c>
      <c r="M51" s="3">
        <v>6</v>
      </c>
      <c r="N51" s="12">
        <f t="shared" si="9"/>
        <v>14</v>
      </c>
      <c r="O51" s="13">
        <f t="shared" si="9"/>
        <v>93</v>
      </c>
      <c r="P51" s="13">
        <f t="shared" si="9"/>
        <v>82</v>
      </c>
      <c r="Q51" s="14">
        <f t="shared" si="9"/>
        <v>71</v>
      </c>
      <c r="R51" s="12">
        <f t="shared" si="9"/>
        <v>1</v>
      </c>
      <c r="S51" s="13">
        <f t="shared" si="9"/>
        <v>18</v>
      </c>
      <c r="T51" s="13">
        <f t="shared" si="9"/>
        <v>28</v>
      </c>
      <c r="U51" s="14">
        <f t="shared" si="9"/>
        <v>12</v>
      </c>
      <c r="W51" s="18"/>
      <c r="X51" s="18"/>
      <c r="Y51" s="18"/>
      <c r="Z51" s="18"/>
      <c r="AA51" s="18"/>
    </row>
    <row r="52" spans="1:27">
      <c r="B52" s="3">
        <v>1</v>
      </c>
      <c r="C52" s="12">
        <v>2</v>
      </c>
      <c r="D52" s="13">
        <v>0</v>
      </c>
      <c r="E52" s="13">
        <v>2</v>
      </c>
      <c r="F52" s="14">
        <v>5</v>
      </c>
      <c r="G52" s="12">
        <v>1</v>
      </c>
      <c r="H52" s="13">
        <v>0</v>
      </c>
      <c r="I52" s="13">
        <v>1</v>
      </c>
      <c r="J52" s="14">
        <v>2</v>
      </c>
      <c r="M52" s="4">
        <v>7</v>
      </c>
      <c r="N52" s="12">
        <f t="shared" si="9"/>
        <v>12</v>
      </c>
      <c r="O52" s="13">
        <f t="shared" si="9"/>
        <v>256</v>
      </c>
      <c r="P52" s="13">
        <f t="shared" si="9"/>
        <v>101</v>
      </c>
      <c r="Q52" s="14">
        <f t="shared" si="9"/>
        <v>49</v>
      </c>
      <c r="R52" s="12">
        <f t="shared" si="9"/>
        <v>1</v>
      </c>
      <c r="S52" s="13">
        <f t="shared" si="9"/>
        <v>86</v>
      </c>
      <c r="T52" s="13">
        <f t="shared" si="9"/>
        <v>38</v>
      </c>
      <c r="U52" s="14">
        <f t="shared" si="9"/>
        <v>11</v>
      </c>
      <c r="W52" s="18"/>
      <c r="X52" s="18"/>
      <c r="Y52" s="18"/>
      <c r="Z52" s="18"/>
      <c r="AA52" s="18"/>
    </row>
    <row r="53" spans="1:27">
      <c r="B53" s="3">
        <v>2</v>
      </c>
      <c r="C53" s="12">
        <v>0</v>
      </c>
      <c r="D53" s="13">
        <v>0</v>
      </c>
      <c r="E53" s="13">
        <v>0</v>
      </c>
      <c r="F53" s="14">
        <v>4</v>
      </c>
      <c r="G53" s="12">
        <v>0</v>
      </c>
      <c r="H53" s="13">
        <v>0</v>
      </c>
      <c r="I53" s="13">
        <v>0</v>
      </c>
      <c r="J53" s="14">
        <v>3</v>
      </c>
      <c r="M53" s="46" t="s">
        <v>74</v>
      </c>
      <c r="N53" s="43">
        <f>SUM(N45:N52)</f>
        <v>206</v>
      </c>
      <c r="O53" s="44">
        <f t="shared" ref="O53:U53" si="10">SUM(O45:O52)</f>
        <v>454</v>
      </c>
      <c r="P53" s="44">
        <f t="shared" si="10"/>
        <v>444</v>
      </c>
      <c r="Q53" s="44">
        <f t="shared" si="10"/>
        <v>796</v>
      </c>
      <c r="R53" s="43">
        <f t="shared" si="10"/>
        <v>68</v>
      </c>
      <c r="S53" s="44">
        <f t="shared" si="10"/>
        <v>123</v>
      </c>
      <c r="T53" s="44">
        <f t="shared" si="10"/>
        <v>137</v>
      </c>
      <c r="U53" s="45">
        <f t="shared" si="10"/>
        <v>263</v>
      </c>
      <c r="W53" s="18"/>
      <c r="X53" s="18"/>
      <c r="Y53" s="18"/>
      <c r="Z53" s="18"/>
      <c r="AA53" s="18"/>
    </row>
    <row r="54" spans="1:27">
      <c r="B54" s="3">
        <v>3</v>
      </c>
      <c r="C54" s="12">
        <v>0</v>
      </c>
      <c r="D54" s="13">
        <v>0</v>
      </c>
      <c r="E54" s="13">
        <v>1</v>
      </c>
      <c r="F54" s="14">
        <v>1</v>
      </c>
      <c r="G54" s="12">
        <v>0</v>
      </c>
      <c r="H54" s="13">
        <v>0</v>
      </c>
      <c r="I54" s="13">
        <v>1</v>
      </c>
      <c r="J54" s="14">
        <v>1</v>
      </c>
      <c r="N54" s="41">
        <f>N53+O53</f>
        <v>660</v>
      </c>
      <c r="P54" s="42">
        <f>P53+Q53</f>
        <v>1240</v>
      </c>
      <c r="R54" s="41">
        <f>R53+S53</f>
        <v>191</v>
      </c>
      <c r="T54" s="42">
        <f>T53+U53</f>
        <v>400</v>
      </c>
      <c r="W54" s="18"/>
      <c r="X54" s="18"/>
      <c r="Y54" s="18"/>
      <c r="Z54" s="18"/>
      <c r="AA54" s="18"/>
    </row>
    <row r="55" spans="1:27">
      <c r="B55" s="3">
        <v>4</v>
      </c>
      <c r="C55" s="12">
        <v>0</v>
      </c>
      <c r="D55" s="13">
        <v>0</v>
      </c>
      <c r="E55" s="13">
        <v>0</v>
      </c>
      <c r="F55" s="14">
        <v>5</v>
      </c>
      <c r="G55" s="12">
        <v>0</v>
      </c>
      <c r="H55" s="13">
        <v>0</v>
      </c>
      <c r="I55" s="13">
        <v>0</v>
      </c>
      <c r="J55" s="14">
        <v>2</v>
      </c>
      <c r="W55" s="18"/>
      <c r="X55" s="18"/>
      <c r="Y55" s="18"/>
      <c r="Z55" s="18"/>
      <c r="AA55" s="18"/>
    </row>
    <row r="56" spans="1:27">
      <c r="B56" s="3">
        <v>5</v>
      </c>
      <c r="C56" s="12">
        <v>0</v>
      </c>
      <c r="D56" s="13">
        <v>1</v>
      </c>
      <c r="E56" s="13">
        <v>2</v>
      </c>
      <c r="F56" s="14">
        <v>1</v>
      </c>
      <c r="G56" s="12">
        <v>0</v>
      </c>
      <c r="H56" s="13">
        <v>0</v>
      </c>
      <c r="I56" s="13">
        <v>2</v>
      </c>
      <c r="J56" s="14">
        <v>1</v>
      </c>
      <c r="W56" s="18"/>
      <c r="X56" s="18"/>
      <c r="Y56" s="18"/>
      <c r="Z56" s="18"/>
      <c r="AA56" s="18"/>
    </row>
    <row r="57" spans="1:27">
      <c r="B57" s="3">
        <v>6</v>
      </c>
      <c r="C57" s="12">
        <v>0</v>
      </c>
      <c r="D57" s="13">
        <v>4</v>
      </c>
      <c r="E57" s="13">
        <v>3</v>
      </c>
      <c r="F57" s="14">
        <v>3</v>
      </c>
      <c r="G57" s="12">
        <v>0</v>
      </c>
      <c r="H57" s="13">
        <v>2</v>
      </c>
      <c r="I57" s="13">
        <v>3</v>
      </c>
      <c r="J57" s="14">
        <v>0</v>
      </c>
      <c r="W57" s="18"/>
      <c r="X57" s="18"/>
      <c r="Y57" s="18"/>
      <c r="Z57" s="18"/>
      <c r="AA57" s="18"/>
    </row>
    <row r="58" spans="1:27">
      <c r="B58" s="4">
        <v>7</v>
      </c>
      <c r="C58" s="15">
        <v>1</v>
      </c>
      <c r="D58" s="16">
        <v>17</v>
      </c>
      <c r="E58" s="16">
        <v>5</v>
      </c>
      <c r="F58" s="17">
        <v>0</v>
      </c>
      <c r="G58" s="15">
        <v>0</v>
      </c>
      <c r="H58" s="16">
        <v>6</v>
      </c>
      <c r="I58" s="16">
        <v>2</v>
      </c>
      <c r="J58" s="17">
        <v>0</v>
      </c>
      <c r="W58" s="18"/>
      <c r="X58" s="18"/>
      <c r="Y58" s="18"/>
      <c r="Z58" s="18"/>
      <c r="AA58" s="18"/>
    </row>
    <row r="59" spans="1:27">
      <c r="W59" s="18"/>
      <c r="X59" s="18"/>
      <c r="Y59" s="18"/>
      <c r="Z59" s="18"/>
      <c r="AA59" s="18"/>
    </row>
    <row r="60" spans="1:27">
      <c r="W60" s="18"/>
      <c r="X60" s="18"/>
      <c r="Y60" s="18"/>
      <c r="Z60" s="18"/>
      <c r="AA60" s="18"/>
    </row>
    <row r="61" spans="1:27">
      <c r="C61" s="79" t="s">
        <v>6</v>
      </c>
      <c r="D61" s="80"/>
      <c r="E61" s="80"/>
      <c r="F61" s="81"/>
      <c r="G61" s="79" t="s">
        <v>24</v>
      </c>
      <c r="H61" s="80"/>
      <c r="I61" s="80"/>
      <c r="J61" s="81"/>
      <c r="W61" s="18"/>
      <c r="X61" s="18"/>
      <c r="Y61" s="18"/>
      <c r="Z61" s="18"/>
      <c r="AA61" s="18"/>
    </row>
    <row r="62" spans="1:27">
      <c r="A62" s="1" t="s">
        <v>15</v>
      </c>
      <c r="C62" s="6" t="s">
        <v>2</v>
      </c>
      <c r="D62" s="7" t="s">
        <v>3</v>
      </c>
      <c r="E62" s="7" t="s">
        <v>4</v>
      </c>
      <c r="F62" s="8" t="s">
        <v>5</v>
      </c>
      <c r="G62" s="6" t="s">
        <v>2</v>
      </c>
      <c r="H62" s="7" t="s">
        <v>3</v>
      </c>
      <c r="I62" s="7" t="s">
        <v>4</v>
      </c>
      <c r="J62" s="8" t="s">
        <v>5</v>
      </c>
      <c r="W62" s="18"/>
      <c r="X62" s="18"/>
      <c r="Y62" s="18"/>
      <c r="Z62" s="18"/>
      <c r="AA62" s="18"/>
    </row>
    <row r="63" spans="1:27">
      <c r="B63" s="5">
        <v>0</v>
      </c>
      <c r="C63" s="9">
        <v>1</v>
      </c>
      <c r="D63" s="10">
        <v>0</v>
      </c>
      <c r="E63" s="10">
        <v>0</v>
      </c>
      <c r="F63" s="11">
        <v>0</v>
      </c>
      <c r="G63" s="9">
        <v>0</v>
      </c>
      <c r="H63" s="10">
        <v>0</v>
      </c>
      <c r="I63" s="10">
        <v>0</v>
      </c>
      <c r="J63" s="11">
        <v>0</v>
      </c>
      <c r="W63" s="18"/>
      <c r="X63" s="18"/>
      <c r="Y63" s="18"/>
      <c r="Z63" s="18"/>
      <c r="AA63" s="18"/>
    </row>
    <row r="64" spans="1:27">
      <c r="B64" s="3">
        <v>1</v>
      </c>
      <c r="C64" s="12">
        <v>0</v>
      </c>
      <c r="D64" s="13">
        <v>0</v>
      </c>
      <c r="E64" s="13">
        <v>0</v>
      </c>
      <c r="F64" s="14">
        <v>4</v>
      </c>
      <c r="G64" s="12">
        <v>0</v>
      </c>
      <c r="H64" s="13">
        <v>0</v>
      </c>
      <c r="I64" s="13">
        <v>0</v>
      </c>
      <c r="J64" s="14">
        <v>2</v>
      </c>
      <c r="W64" s="18"/>
      <c r="X64" s="18"/>
      <c r="Y64" s="18"/>
      <c r="Z64" s="18"/>
      <c r="AA64" s="18"/>
    </row>
    <row r="65" spans="1:27">
      <c r="B65" s="3">
        <v>2</v>
      </c>
      <c r="C65" s="12">
        <v>3</v>
      </c>
      <c r="D65" s="13">
        <v>0</v>
      </c>
      <c r="E65" s="13">
        <v>0</v>
      </c>
      <c r="F65" s="14">
        <v>5</v>
      </c>
      <c r="G65" s="12">
        <v>2</v>
      </c>
      <c r="H65" s="13">
        <v>0</v>
      </c>
      <c r="I65" s="13">
        <v>0</v>
      </c>
      <c r="J65" s="14">
        <v>0</v>
      </c>
      <c r="W65" s="18"/>
      <c r="X65" s="18"/>
      <c r="Y65" s="18"/>
      <c r="Z65" s="18"/>
      <c r="AA65" s="18"/>
    </row>
    <row r="66" spans="1:27">
      <c r="B66" s="3">
        <v>3</v>
      </c>
      <c r="C66" s="12">
        <v>0</v>
      </c>
      <c r="D66" s="13">
        <v>1</v>
      </c>
      <c r="E66" s="13">
        <v>2</v>
      </c>
      <c r="F66" s="14">
        <v>1</v>
      </c>
      <c r="G66" s="12">
        <v>0</v>
      </c>
      <c r="H66" s="13">
        <v>0</v>
      </c>
      <c r="I66" s="13">
        <v>0</v>
      </c>
      <c r="J66" s="14">
        <v>0</v>
      </c>
      <c r="W66" s="18"/>
      <c r="X66" s="18"/>
      <c r="Y66" s="18"/>
      <c r="Z66" s="18"/>
      <c r="AA66" s="18"/>
    </row>
    <row r="67" spans="1:27">
      <c r="B67" s="3">
        <v>4</v>
      </c>
      <c r="C67" s="12">
        <v>0</v>
      </c>
      <c r="D67" s="13">
        <v>0</v>
      </c>
      <c r="E67" s="13">
        <v>1</v>
      </c>
      <c r="F67" s="14">
        <v>3</v>
      </c>
      <c r="G67" s="12">
        <v>0</v>
      </c>
      <c r="H67" s="13">
        <v>0</v>
      </c>
      <c r="I67" s="13">
        <v>1</v>
      </c>
      <c r="J67" s="14">
        <v>1</v>
      </c>
      <c r="W67" s="18"/>
      <c r="X67" s="18"/>
      <c r="Y67" s="18"/>
      <c r="Z67" s="18"/>
      <c r="AA67" s="18"/>
    </row>
    <row r="68" spans="1:27">
      <c r="B68" s="3">
        <v>5</v>
      </c>
      <c r="C68" s="12">
        <v>0</v>
      </c>
      <c r="D68" s="13">
        <v>0</v>
      </c>
      <c r="E68" s="13">
        <v>1</v>
      </c>
      <c r="F68" s="14">
        <v>1</v>
      </c>
      <c r="G68" s="12">
        <v>0</v>
      </c>
      <c r="H68" s="13">
        <v>0</v>
      </c>
      <c r="I68" s="13">
        <v>1</v>
      </c>
      <c r="J68" s="14">
        <v>0</v>
      </c>
      <c r="W68" s="18"/>
      <c r="X68" s="18"/>
      <c r="Y68" s="18"/>
      <c r="Z68" s="18"/>
      <c r="AA68" s="18"/>
    </row>
    <row r="69" spans="1:27">
      <c r="B69" s="3">
        <v>6</v>
      </c>
      <c r="C69" s="12">
        <v>0</v>
      </c>
      <c r="D69" s="13">
        <v>3</v>
      </c>
      <c r="E69" s="13">
        <v>2</v>
      </c>
      <c r="F69" s="14">
        <v>3</v>
      </c>
      <c r="G69" s="12">
        <v>0</v>
      </c>
      <c r="H69" s="13">
        <v>1</v>
      </c>
      <c r="I69" s="13">
        <v>0</v>
      </c>
      <c r="J69" s="14">
        <v>0</v>
      </c>
      <c r="W69" s="18"/>
      <c r="X69" s="18"/>
      <c r="Y69" s="18"/>
      <c r="Z69" s="18"/>
      <c r="AA69" s="18"/>
    </row>
    <row r="70" spans="1:27">
      <c r="B70" s="4">
        <v>7</v>
      </c>
      <c r="C70" s="15">
        <v>0</v>
      </c>
      <c r="D70" s="16">
        <v>3</v>
      </c>
      <c r="E70" s="16">
        <v>0</v>
      </c>
      <c r="F70" s="17">
        <v>1</v>
      </c>
      <c r="G70" s="15">
        <v>0</v>
      </c>
      <c r="H70" s="16">
        <v>2</v>
      </c>
      <c r="I70" s="16">
        <v>0</v>
      </c>
      <c r="J70" s="17">
        <v>1</v>
      </c>
      <c r="W70" s="18"/>
      <c r="X70" s="18"/>
      <c r="Y70" s="18"/>
      <c r="Z70" s="18"/>
      <c r="AA70" s="18"/>
    </row>
    <row r="71" spans="1:27">
      <c r="W71" s="18"/>
      <c r="X71" s="18"/>
      <c r="Y71" s="18"/>
      <c r="Z71" s="18"/>
      <c r="AA71" s="18"/>
    </row>
    <row r="72" spans="1:27">
      <c r="W72" s="18"/>
      <c r="X72" s="18"/>
      <c r="Y72" s="18"/>
      <c r="Z72" s="18"/>
      <c r="AA72" s="18"/>
    </row>
    <row r="73" spans="1:27">
      <c r="C73" s="79" t="s">
        <v>6</v>
      </c>
      <c r="D73" s="80"/>
      <c r="E73" s="80"/>
      <c r="F73" s="81"/>
      <c r="G73" s="79" t="s">
        <v>24</v>
      </c>
      <c r="H73" s="80"/>
      <c r="I73" s="80"/>
      <c r="J73" s="81"/>
      <c r="W73" s="18"/>
      <c r="X73" s="18"/>
      <c r="Y73" s="18"/>
      <c r="Z73" s="18"/>
      <c r="AA73" s="18"/>
    </row>
    <row r="74" spans="1:27">
      <c r="A74" s="1" t="s">
        <v>41</v>
      </c>
      <c r="C74" s="6" t="s">
        <v>2</v>
      </c>
      <c r="D74" s="7" t="s">
        <v>3</v>
      </c>
      <c r="E74" s="7" t="s">
        <v>4</v>
      </c>
      <c r="F74" s="8" t="s">
        <v>5</v>
      </c>
      <c r="G74" s="6" t="s">
        <v>2</v>
      </c>
      <c r="H74" s="7" t="s">
        <v>3</v>
      </c>
      <c r="I74" s="7" t="s">
        <v>4</v>
      </c>
      <c r="J74" s="8" t="s">
        <v>5</v>
      </c>
      <c r="W74" s="18"/>
      <c r="X74" s="18"/>
      <c r="Y74" s="18"/>
      <c r="Z74" s="18"/>
      <c r="AA74" s="18"/>
    </row>
    <row r="75" spans="1:27">
      <c r="B75" s="5">
        <v>0</v>
      </c>
      <c r="C75" s="9">
        <v>6</v>
      </c>
      <c r="D75" s="10">
        <v>1</v>
      </c>
      <c r="E75" s="10">
        <v>3</v>
      </c>
      <c r="F75" s="11">
        <v>8</v>
      </c>
      <c r="G75" s="9">
        <v>0</v>
      </c>
      <c r="H75" s="10">
        <v>0</v>
      </c>
      <c r="I75" s="10">
        <v>2</v>
      </c>
      <c r="J75" s="11">
        <v>3</v>
      </c>
      <c r="W75" s="18"/>
      <c r="X75" s="18"/>
      <c r="Y75" s="18"/>
      <c r="Z75" s="18"/>
      <c r="AA75" s="18"/>
    </row>
    <row r="76" spans="1:27">
      <c r="B76" s="3">
        <v>1</v>
      </c>
      <c r="C76" s="12">
        <v>1</v>
      </c>
      <c r="D76" s="13">
        <v>3</v>
      </c>
      <c r="E76" s="13">
        <v>1</v>
      </c>
      <c r="F76" s="14">
        <v>5</v>
      </c>
      <c r="G76" s="12">
        <v>0</v>
      </c>
      <c r="H76" s="13">
        <v>0</v>
      </c>
      <c r="I76" s="13">
        <v>0</v>
      </c>
      <c r="J76" s="14">
        <v>2</v>
      </c>
      <c r="W76" s="18"/>
      <c r="X76" s="18"/>
      <c r="Y76" s="18"/>
      <c r="Z76" s="18"/>
      <c r="AA76" s="18"/>
    </row>
    <row r="77" spans="1:27">
      <c r="B77" s="3">
        <v>2</v>
      </c>
      <c r="C77" s="12">
        <v>1</v>
      </c>
      <c r="D77" s="13">
        <v>1</v>
      </c>
      <c r="E77" s="13">
        <v>2</v>
      </c>
      <c r="F77" s="14">
        <v>3</v>
      </c>
      <c r="G77" s="12">
        <v>1</v>
      </c>
      <c r="H77" s="13">
        <v>0</v>
      </c>
      <c r="I77" s="13">
        <v>1</v>
      </c>
      <c r="J77" s="14">
        <v>0</v>
      </c>
      <c r="W77" s="18"/>
      <c r="X77" s="18"/>
      <c r="Y77" s="18"/>
      <c r="Z77" s="18"/>
      <c r="AA77" s="18"/>
    </row>
    <row r="78" spans="1:27">
      <c r="B78" s="3">
        <v>3</v>
      </c>
      <c r="C78" s="12">
        <v>1</v>
      </c>
      <c r="D78" s="13">
        <v>0</v>
      </c>
      <c r="E78" s="13">
        <v>1</v>
      </c>
      <c r="F78" s="14">
        <v>6</v>
      </c>
      <c r="G78" s="12">
        <v>1</v>
      </c>
      <c r="H78" s="13">
        <v>0</v>
      </c>
      <c r="I78" s="13">
        <v>0</v>
      </c>
      <c r="J78" s="14">
        <v>1</v>
      </c>
      <c r="W78" s="18"/>
      <c r="X78" s="18"/>
      <c r="Y78" s="18"/>
      <c r="Z78" s="18"/>
      <c r="AA78" s="18"/>
    </row>
    <row r="79" spans="1:27">
      <c r="B79" s="3">
        <v>4</v>
      </c>
      <c r="C79" s="12">
        <v>0</v>
      </c>
      <c r="D79" s="13">
        <v>1</v>
      </c>
      <c r="E79" s="13">
        <v>1</v>
      </c>
      <c r="F79" s="14">
        <v>2</v>
      </c>
      <c r="G79" s="12">
        <v>0</v>
      </c>
      <c r="H79" s="13">
        <v>1</v>
      </c>
      <c r="I79" s="13">
        <v>1</v>
      </c>
      <c r="J79" s="14">
        <v>0</v>
      </c>
      <c r="W79" s="18"/>
      <c r="X79" s="18"/>
      <c r="Y79" s="18"/>
      <c r="Z79" s="18"/>
      <c r="AA79" s="18"/>
    </row>
    <row r="80" spans="1:27">
      <c r="B80" s="3">
        <v>5</v>
      </c>
      <c r="C80" s="12">
        <v>1</v>
      </c>
      <c r="D80" s="13">
        <v>4</v>
      </c>
      <c r="E80" s="13">
        <v>3</v>
      </c>
      <c r="F80" s="14">
        <v>5</v>
      </c>
      <c r="G80" s="12">
        <v>0</v>
      </c>
      <c r="H80" s="13">
        <v>1</v>
      </c>
      <c r="I80" s="13">
        <v>0</v>
      </c>
      <c r="J80" s="14">
        <v>0</v>
      </c>
      <c r="W80" s="18"/>
      <c r="X80" s="18"/>
      <c r="Y80" s="18"/>
      <c r="Z80" s="18"/>
      <c r="AA80" s="18"/>
    </row>
    <row r="81" spans="1:27">
      <c r="B81" s="3">
        <v>6</v>
      </c>
      <c r="C81" s="12">
        <v>0</v>
      </c>
      <c r="D81" s="13">
        <v>6</v>
      </c>
      <c r="E81" s="13">
        <v>5</v>
      </c>
      <c r="F81" s="14">
        <v>5</v>
      </c>
      <c r="G81" s="12">
        <v>0</v>
      </c>
      <c r="H81" s="13">
        <v>2</v>
      </c>
      <c r="I81" s="13">
        <v>0</v>
      </c>
      <c r="J81" s="14">
        <v>0</v>
      </c>
      <c r="W81" s="18"/>
      <c r="X81" s="18"/>
      <c r="Y81" s="18"/>
      <c r="Z81" s="18"/>
      <c r="AA81" s="18"/>
    </row>
    <row r="82" spans="1:27">
      <c r="B82" s="4">
        <v>7</v>
      </c>
      <c r="C82" s="15">
        <v>1</v>
      </c>
      <c r="D82" s="16">
        <v>19</v>
      </c>
      <c r="E82" s="16">
        <v>4</v>
      </c>
      <c r="F82" s="17">
        <v>4</v>
      </c>
      <c r="G82" s="15">
        <v>0</v>
      </c>
      <c r="H82" s="16">
        <v>10</v>
      </c>
      <c r="I82" s="16">
        <v>1</v>
      </c>
      <c r="J82" s="17">
        <v>1</v>
      </c>
      <c r="W82" s="18"/>
      <c r="X82" s="18"/>
      <c r="Y82" s="18"/>
      <c r="Z82" s="18"/>
      <c r="AA82" s="18"/>
    </row>
    <row r="83" spans="1:27">
      <c r="W83" s="18"/>
      <c r="X83" s="18"/>
      <c r="Y83" s="18"/>
      <c r="Z83" s="18"/>
      <c r="AA83" s="18"/>
    </row>
    <row r="84" spans="1:27">
      <c r="W84" s="18"/>
      <c r="X84" s="18"/>
      <c r="Y84" s="18"/>
      <c r="Z84" s="18"/>
      <c r="AA84" s="18"/>
    </row>
    <row r="85" spans="1:27">
      <c r="C85" s="79" t="s">
        <v>6</v>
      </c>
      <c r="D85" s="80"/>
      <c r="E85" s="80"/>
      <c r="F85" s="81"/>
      <c r="G85" s="79" t="s">
        <v>24</v>
      </c>
      <c r="H85" s="80"/>
      <c r="I85" s="80"/>
      <c r="J85" s="81"/>
      <c r="W85" s="18"/>
      <c r="X85" s="18"/>
      <c r="Y85" s="18"/>
      <c r="Z85" s="18"/>
      <c r="AA85" s="18"/>
    </row>
    <row r="86" spans="1:27">
      <c r="A86" s="1" t="s">
        <v>39</v>
      </c>
      <c r="C86" s="6" t="s">
        <v>2</v>
      </c>
      <c r="D86" s="7" t="s">
        <v>3</v>
      </c>
      <c r="E86" s="7" t="s">
        <v>4</v>
      </c>
      <c r="F86" s="8" t="s">
        <v>5</v>
      </c>
      <c r="G86" s="6" t="s">
        <v>2</v>
      </c>
      <c r="H86" s="7" t="s">
        <v>3</v>
      </c>
      <c r="I86" s="7" t="s">
        <v>4</v>
      </c>
      <c r="J86" s="8" t="s">
        <v>5</v>
      </c>
      <c r="W86" s="18"/>
      <c r="X86" s="18"/>
      <c r="Y86" s="18"/>
      <c r="Z86" s="18"/>
      <c r="AA86" s="18"/>
    </row>
    <row r="87" spans="1:27">
      <c r="B87" s="5">
        <v>0</v>
      </c>
      <c r="C87" s="9">
        <v>1</v>
      </c>
      <c r="D87" s="10">
        <v>1</v>
      </c>
      <c r="E87" s="10">
        <v>0</v>
      </c>
      <c r="F87" s="11">
        <v>6</v>
      </c>
      <c r="G87" s="9">
        <v>1</v>
      </c>
      <c r="H87" s="10">
        <v>0</v>
      </c>
      <c r="I87" s="10">
        <v>0</v>
      </c>
      <c r="J87" s="11">
        <v>3</v>
      </c>
    </row>
    <row r="88" spans="1:27">
      <c r="B88" s="3">
        <v>1</v>
      </c>
      <c r="C88" s="12">
        <v>2</v>
      </c>
      <c r="D88" s="13">
        <v>0</v>
      </c>
      <c r="E88" s="13">
        <v>4</v>
      </c>
      <c r="F88" s="14">
        <v>3</v>
      </c>
      <c r="G88" s="12">
        <v>0</v>
      </c>
      <c r="H88" s="13">
        <v>0</v>
      </c>
      <c r="I88" s="13">
        <v>1</v>
      </c>
      <c r="J88" s="14">
        <v>2</v>
      </c>
    </row>
    <row r="89" spans="1:27">
      <c r="B89" s="3">
        <v>2</v>
      </c>
      <c r="C89" s="12">
        <v>0</v>
      </c>
      <c r="D89" s="13">
        <v>0</v>
      </c>
      <c r="E89" s="13">
        <v>1</v>
      </c>
      <c r="F89" s="14">
        <v>3</v>
      </c>
      <c r="G89" s="12">
        <v>0</v>
      </c>
      <c r="H89" s="13">
        <v>0</v>
      </c>
      <c r="I89" s="13">
        <v>0</v>
      </c>
      <c r="J89" s="14">
        <v>1</v>
      </c>
    </row>
    <row r="90" spans="1:27">
      <c r="B90" s="3">
        <v>3</v>
      </c>
      <c r="C90" s="12">
        <v>0</v>
      </c>
      <c r="D90" s="13">
        <v>0</v>
      </c>
      <c r="E90" s="13">
        <v>0</v>
      </c>
      <c r="F90" s="14">
        <v>1</v>
      </c>
      <c r="G90" s="12">
        <v>0</v>
      </c>
      <c r="H90" s="13">
        <v>0</v>
      </c>
      <c r="I90" s="13">
        <v>0</v>
      </c>
      <c r="J90" s="14">
        <v>0</v>
      </c>
    </row>
    <row r="91" spans="1:27">
      <c r="B91" s="3">
        <v>4</v>
      </c>
      <c r="C91" s="12">
        <v>0</v>
      </c>
      <c r="D91" s="13">
        <v>2</v>
      </c>
      <c r="E91" s="13">
        <v>2</v>
      </c>
      <c r="F91" s="14">
        <v>0</v>
      </c>
      <c r="G91" s="12">
        <v>0</v>
      </c>
      <c r="H91" s="13">
        <v>2</v>
      </c>
      <c r="I91" s="13">
        <v>1</v>
      </c>
      <c r="J91" s="14">
        <v>0</v>
      </c>
    </row>
    <row r="92" spans="1:27">
      <c r="B92" s="3">
        <v>5</v>
      </c>
      <c r="C92" s="12">
        <v>0</v>
      </c>
      <c r="D92" s="13">
        <v>1</v>
      </c>
      <c r="E92" s="13">
        <v>0</v>
      </c>
      <c r="F92" s="14">
        <v>3</v>
      </c>
      <c r="G92" s="12">
        <v>0</v>
      </c>
      <c r="H92" s="13">
        <v>0</v>
      </c>
      <c r="I92" s="13">
        <v>0</v>
      </c>
      <c r="J92" s="14">
        <v>2</v>
      </c>
    </row>
    <row r="93" spans="1:27">
      <c r="B93" s="3">
        <v>6</v>
      </c>
      <c r="C93" s="12">
        <v>1</v>
      </c>
      <c r="D93" s="13">
        <v>5</v>
      </c>
      <c r="E93" s="13">
        <v>2</v>
      </c>
      <c r="F93" s="14">
        <v>1</v>
      </c>
      <c r="G93" s="12">
        <v>0</v>
      </c>
      <c r="H93" s="13">
        <v>1</v>
      </c>
      <c r="I93" s="13">
        <v>1</v>
      </c>
      <c r="J93" s="14">
        <v>0</v>
      </c>
    </row>
    <row r="94" spans="1:27">
      <c r="B94" s="4">
        <v>7</v>
      </c>
      <c r="C94" s="15">
        <v>1</v>
      </c>
      <c r="D94" s="16">
        <v>16</v>
      </c>
      <c r="E94" s="16">
        <v>3</v>
      </c>
      <c r="F94" s="17">
        <v>1</v>
      </c>
      <c r="G94" s="15">
        <v>0</v>
      </c>
      <c r="H94" s="16">
        <v>3</v>
      </c>
      <c r="I94" s="16">
        <v>1</v>
      </c>
      <c r="J94" s="17">
        <v>0</v>
      </c>
    </row>
    <row r="97" spans="1:10">
      <c r="C97" s="79" t="s">
        <v>6</v>
      </c>
      <c r="D97" s="80"/>
      <c r="E97" s="80"/>
      <c r="F97" s="81"/>
      <c r="G97" s="79" t="s">
        <v>24</v>
      </c>
      <c r="H97" s="80"/>
      <c r="I97" s="80"/>
      <c r="J97" s="81"/>
    </row>
    <row r="98" spans="1:10">
      <c r="A98" s="1" t="s">
        <v>38</v>
      </c>
      <c r="C98" s="6" t="s">
        <v>2</v>
      </c>
      <c r="D98" s="7" t="s">
        <v>3</v>
      </c>
      <c r="E98" s="7" t="s">
        <v>4</v>
      </c>
      <c r="F98" s="8" t="s">
        <v>5</v>
      </c>
      <c r="G98" s="6" t="s">
        <v>2</v>
      </c>
      <c r="H98" s="7" t="s">
        <v>3</v>
      </c>
      <c r="I98" s="7" t="s">
        <v>4</v>
      </c>
      <c r="J98" s="8" t="s">
        <v>5</v>
      </c>
    </row>
    <row r="99" spans="1:10">
      <c r="B99" s="5">
        <v>0</v>
      </c>
      <c r="C99" s="9">
        <v>4</v>
      </c>
      <c r="D99" s="10">
        <v>0</v>
      </c>
      <c r="E99" s="10">
        <v>1</v>
      </c>
      <c r="F99" s="11">
        <v>7</v>
      </c>
      <c r="G99" s="9">
        <v>3</v>
      </c>
      <c r="H99" s="10">
        <v>0</v>
      </c>
      <c r="I99" s="10">
        <v>0</v>
      </c>
      <c r="J99" s="11">
        <v>1</v>
      </c>
    </row>
    <row r="100" spans="1:10">
      <c r="B100" s="3">
        <v>1</v>
      </c>
      <c r="C100" s="12">
        <v>4</v>
      </c>
      <c r="D100" s="13">
        <v>2</v>
      </c>
      <c r="E100" s="13">
        <v>1</v>
      </c>
      <c r="F100" s="14">
        <v>3</v>
      </c>
      <c r="G100" s="12">
        <v>3</v>
      </c>
      <c r="H100" s="13">
        <v>0</v>
      </c>
      <c r="I100" s="13">
        <v>1</v>
      </c>
      <c r="J100" s="14">
        <v>2</v>
      </c>
    </row>
    <row r="101" spans="1:10">
      <c r="B101" s="3">
        <v>2</v>
      </c>
      <c r="C101" s="12">
        <v>0</v>
      </c>
      <c r="D101" s="13">
        <v>0</v>
      </c>
      <c r="E101" s="13">
        <v>0</v>
      </c>
      <c r="F101" s="14">
        <v>4</v>
      </c>
      <c r="G101" s="12">
        <v>0</v>
      </c>
      <c r="H101" s="13">
        <v>0</v>
      </c>
      <c r="I101" s="13">
        <v>0</v>
      </c>
      <c r="J101" s="14">
        <v>0</v>
      </c>
    </row>
    <row r="102" spans="1:10">
      <c r="B102" s="3">
        <v>3</v>
      </c>
      <c r="C102" s="12">
        <v>0</v>
      </c>
      <c r="D102" s="13">
        <v>0</v>
      </c>
      <c r="E102" s="13">
        <v>2</v>
      </c>
      <c r="F102" s="14">
        <v>2</v>
      </c>
      <c r="G102" s="12">
        <v>0</v>
      </c>
      <c r="H102" s="13">
        <v>0</v>
      </c>
      <c r="I102" s="13">
        <v>0</v>
      </c>
      <c r="J102" s="14">
        <v>0</v>
      </c>
    </row>
    <row r="103" spans="1:10">
      <c r="B103" s="3">
        <v>4</v>
      </c>
      <c r="C103" s="12">
        <v>0</v>
      </c>
      <c r="D103" s="13">
        <v>0</v>
      </c>
      <c r="E103" s="13">
        <v>0</v>
      </c>
      <c r="F103" s="14">
        <v>2</v>
      </c>
      <c r="G103" s="12">
        <v>0</v>
      </c>
      <c r="H103" s="13">
        <v>0</v>
      </c>
      <c r="I103" s="13">
        <v>0</v>
      </c>
      <c r="J103" s="14">
        <v>0</v>
      </c>
    </row>
    <row r="104" spans="1:10">
      <c r="B104" s="3">
        <v>5</v>
      </c>
      <c r="C104" s="12">
        <v>0</v>
      </c>
      <c r="D104" s="13">
        <v>2</v>
      </c>
      <c r="E104" s="13">
        <v>1</v>
      </c>
      <c r="F104" s="14">
        <v>2</v>
      </c>
      <c r="G104" s="12">
        <v>0</v>
      </c>
      <c r="H104" s="13">
        <v>1</v>
      </c>
      <c r="I104" s="13">
        <v>1</v>
      </c>
      <c r="J104" s="14">
        <v>2</v>
      </c>
    </row>
    <row r="105" spans="1:10">
      <c r="B105" s="3">
        <v>6</v>
      </c>
      <c r="C105" s="12">
        <v>0</v>
      </c>
      <c r="D105" s="13">
        <v>3</v>
      </c>
      <c r="E105" s="13">
        <v>2</v>
      </c>
      <c r="F105" s="14">
        <v>1</v>
      </c>
      <c r="G105" s="12">
        <v>0</v>
      </c>
      <c r="H105" s="13">
        <v>0</v>
      </c>
      <c r="I105" s="13">
        <v>0</v>
      </c>
      <c r="J105" s="14">
        <v>0</v>
      </c>
    </row>
    <row r="106" spans="1:10">
      <c r="B106" s="4">
        <v>7</v>
      </c>
      <c r="C106" s="15">
        <v>0</v>
      </c>
      <c r="D106" s="16">
        <v>8</v>
      </c>
      <c r="E106" s="16">
        <v>5</v>
      </c>
      <c r="F106" s="17">
        <v>0</v>
      </c>
      <c r="G106" s="15">
        <v>0</v>
      </c>
      <c r="H106" s="16">
        <v>2</v>
      </c>
      <c r="I106" s="16">
        <v>2</v>
      </c>
      <c r="J106" s="17">
        <v>0</v>
      </c>
    </row>
    <row r="109" spans="1:10">
      <c r="C109" s="79" t="s">
        <v>6</v>
      </c>
      <c r="D109" s="80"/>
      <c r="E109" s="80"/>
      <c r="F109" s="81"/>
      <c r="G109" s="79" t="s">
        <v>24</v>
      </c>
      <c r="H109" s="80"/>
      <c r="I109" s="80"/>
      <c r="J109" s="81"/>
    </row>
    <row r="110" spans="1:10">
      <c r="A110" s="1" t="s">
        <v>45</v>
      </c>
      <c r="C110" s="6" t="s">
        <v>2</v>
      </c>
      <c r="D110" s="7" t="s">
        <v>3</v>
      </c>
      <c r="E110" s="7" t="s">
        <v>4</v>
      </c>
      <c r="F110" s="8" t="s">
        <v>5</v>
      </c>
      <c r="G110" s="6" t="s">
        <v>2</v>
      </c>
      <c r="H110" s="7" t="s">
        <v>3</v>
      </c>
      <c r="I110" s="7" t="s">
        <v>4</v>
      </c>
      <c r="J110" s="8" t="s">
        <v>5</v>
      </c>
    </row>
    <row r="111" spans="1:10">
      <c r="B111" s="5">
        <v>0</v>
      </c>
      <c r="C111" s="9">
        <v>5</v>
      </c>
      <c r="D111" s="10">
        <v>2</v>
      </c>
      <c r="E111" s="10">
        <v>4</v>
      </c>
      <c r="F111" s="11">
        <v>16</v>
      </c>
      <c r="G111" s="9">
        <v>1</v>
      </c>
      <c r="H111" s="10">
        <v>0</v>
      </c>
      <c r="I111" s="10">
        <v>0</v>
      </c>
      <c r="J111" s="11">
        <v>7</v>
      </c>
    </row>
    <row r="112" spans="1:10">
      <c r="B112" s="3">
        <v>1</v>
      </c>
      <c r="C112" s="12">
        <v>0</v>
      </c>
      <c r="D112" s="13">
        <v>1</v>
      </c>
      <c r="E112" s="13">
        <v>2</v>
      </c>
      <c r="F112" s="14">
        <v>12</v>
      </c>
      <c r="G112" s="12">
        <v>0</v>
      </c>
      <c r="H112" s="13">
        <v>0</v>
      </c>
      <c r="I112" s="13">
        <v>0</v>
      </c>
      <c r="J112" s="14">
        <v>6</v>
      </c>
    </row>
    <row r="113" spans="1:10">
      <c r="B113" s="3">
        <v>2</v>
      </c>
      <c r="C113" s="12">
        <v>0</v>
      </c>
      <c r="D113" s="13">
        <v>0</v>
      </c>
      <c r="E113" s="13">
        <v>6</v>
      </c>
      <c r="F113" s="14">
        <v>7</v>
      </c>
      <c r="G113" s="12">
        <v>0</v>
      </c>
      <c r="H113" s="13">
        <v>0</v>
      </c>
      <c r="I113" s="13">
        <v>1</v>
      </c>
      <c r="J113" s="14">
        <v>4</v>
      </c>
    </row>
    <row r="114" spans="1:10">
      <c r="B114" s="3">
        <v>3</v>
      </c>
      <c r="C114" s="12">
        <v>0</v>
      </c>
      <c r="D114" s="13">
        <v>0</v>
      </c>
      <c r="E114" s="13">
        <v>5</v>
      </c>
      <c r="F114" s="14">
        <v>5</v>
      </c>
      <c r="G114" s="12">
        <v>0</v>
      </c>
      <c r="H114" s="13">
        <v>0</v>
      </c>
      <c r="I114" s="13">
        <v>2</v>
      </c>
      <c r="J114" s="14">
        <v>2</v>
      </c>
    </row>
    <row r="115" spans="1:10">
      <c r="B115" s="3">
        <v>4</v>
      </c>
      <c r="C115" s="12">
        <v>0</v>
      </c>
      <c r="D115" s="13">
        <v>0</v>
      </c>
      <c r="E115" s="13">
        <v>5</v>
      </c>
      <c r="F115" s="14">
        <v>4</v>
      </c>
      <c r="G115" s="12">
        <v>0</v>
      </c>
      <c r="H115" s="13">
        <v>0</v>
      </c>
      <c r="I115" s="13">
        <v>1</v>
      </c>
      <c r="J115" s="14">
        <v>1</v>
      </c>
    </row>
    <row r="116" spans="1:10">
      <c r="B116" s="3">
        <v>5</v>
      </c>
      <c r="C116" s="12">
        <v>2</v>
      </c>
      <c r="D116" s="13">
        <v>1</v>
      </c>
      <c r="E116" s="13">
        <v>5</v>
      </c>
      <c r="F116" s="14">
        <v>4</v>
      </c>
      <c r="G116" s="12">
        <v>0</v>
      </c>
      <c r="H116" s="13">
        <v>0</v>
      </c>
      <c r="I116" s="13">
        <v>2</v>
      </c>
      <c r="J116" s="14">
        <v>2</v>
      </c>
    </row>
    <row r="117" spans="1:10">
      <c r="B117" s="3">
        <v>6</v>
      </c>
      <c r="C117" s="12">
        <v>1</v>
      </c>
      <c r="D117" s="13">
        <v>4</v>
      </c>
      <c r="E117" s="13">
        <v>7</v>
      </c>
      <c r="F117" s="14">
        <v>8</v>
      </c>
      <c r="G117" s="12">
        <v>0</v>
      </c>
      <c r="H117" s="13">
        <v>1</v>
      </c>
      <c r="I117" s="13">
        <v>2</v>
      </c>
      <c r="J117" s="14">
        <v>2</v>
      </c>
    </row>
    <row r="118" spans="1:10">
      <c r="B118" s="4">
        <v>7</v>
      </c>
      <c r="C118" s="15">
        <v>2</v>
      </c>
      <c r="D118" s="16">
        <v>21</v>
      </c>
      <c r="E118" s="16">
        <v>8</v>
      </c>
      <c r="F118" s="17">
        <v>3</v>
      </c>
      <c r="G118" s="15">
        <v>0</v>
      </c>
      <c r="H118" s="16">
        <v>9</v>
      </c>
      <c r="I118" s="16">
        <v>4</v>
      </c>
      <c r="J118" s="17">
        <v>0</v>
      </c>
    </row>
    <row r="121" spans="1:10">
      <c r="C121" s="79" t="s">
        <v>6</v>
      </c>
      <c r="D121" s="80"/>
      <c r="E121" s="80"/>
      <c r="F121" s="81"/>
      <c r="G121" s="79" t="s">
        <v>24</v>
      </c>
      <c r="H121" s="80"/>
      <c r="I121" s="80"/>
      <c r="J121" s="81"/>
    </row>
    <row r="122" spans="1:10">
      <c r="A122" s="1" t="s">
        <v>44</v>
      </c>
      <c r="C122" s="6" t="s">
        <v>2</v>
      </c>
      <c r="D122" s="7" t="s">
        <v>3</v>
      </c>
      <c r="E122" s="7" t="s">
        <v>4</v>
      </c>
      <c r="F122" s="8" t="s">
        <v>5</v>
      </c>
      <c r="G122" s="6" t="s">
        <v>2</v>
      </c>
      <c r="H122" s="7" t="s">
        <v>3</v>
      </c>
      <c r="I122" s="7" t="s">
        <v>4</v>
      </c>
      <c r="J122" s="8" t="s">
        <v>5</v>
      </c>
    </row>
    <row r="123" spans="1:10">
      <c r="B123" s="5">
        <v>0</v>
      </c>
      <c r="C123" s="9">
        <v>8</v>
      </c>
      <c r="D123" s="10">
        <v>1</v>
      </c>
      <c r="E123" s="10">
        <v>1</v>
      </c>
      <c r="F123" s="11">
        <v>9</v>
      </c>
      <c r="G123" s="9">
        <v>3</v>
      </c>
      <c r="H123" s="10">
        <v>0</v>
      </c>
      <c r="I123" s="10">
        <v>0</v>
      </c>
      <c r="J123" s="11">
        <v>6</v>
      </c>
    </row>
    <row r="124" spans="1:10">
      <c r="B124" s="3">
        <v>1</v>
      </c>
      <c r="C124" s="12">
        <v>1</v>
      </c>
      <c r="D124" s="13">
        <v>0</v>
      </c>
      <c r="E124" s="13">
        <v>2</v>
      </c>
      <c r="F124" s="14">
        <v>5</v>
      </c>
      <c r="G124" s="12">
        <v>0</v>
      </c>
      <c r="H124" s="13">
        <v>0</v>
      </c>
      <c r="I124" s="13">
        <v>2</v>
      </c>
      <c r="J124" s="14">
        <v>2</v>
      </c>
    </row>
    <row r="125" spans="1:10">
      <c r="B125" s="3">
        <v>2</v>
      </c>
      <c r="C125" s="12">
        <v>1</v>
      </c>
      <c r="D125" s="13">
        <v>0</v>
      </c>
      <c r="E125" s="13">
        <v>2</v>
      </c>
      <c r="F125" s="14">
        <v>4</v>
      </c>
      <c r="G125" s="12">
        <v>1</v>
      </c>
      <c r="H125" s="13">
        <v>0</v>
      </c>
      <c r="I125" s="13">
        <v>1</v>
      </c>
      <c r="J125" s="14">
        <v>1</v>
      </c>
    </row>
    <row r="126" spans="1:10">
      <c r="B126" s="3">
        <v>3</v>
      </c>
      <c r="C126" s="12">
        <v>0</v>
      </c>
      <c r="D126" s="13">
        <v>0</v>
      </c>
      <c r="E126" s="13">
        <v>2</v>
      </c>
      <c r="F126" s="14">
        <v>3</v>
      </c>
      <c r="G126" s="12">
        <v>0</v>
      </c>
      <c r="H126" s="13">
        <v>0</v>
      </c>
      <c r="I126" s="13">
        <v>0</v>
      </c>
      <c r="J126" s="14">
        <v>1</v>
      </c>
    </row>
    <row r="127" spans="1:10">
      <c r="B127" s="3">
        <v>4</v>
      </c>
      <c r="C127" s="12">
        <v>0</v>
      </c>
      <c r="D127" s="13">
        <v>0</v>
      </c>
      <c r="E127" s="13">
        <v>1</v>
      </c>
      <c r="F127" s="14">
        <v>1</v>
      </c>
      <c r="G127" s="12">
        <v>0</v>
      </c>
      <c r="H127" s="13">
        <v>0</v>
      </c>
      <c r="I127" s="13">
        <v>0</v>
      </c>
      <c r="J127" s="14">
        <v>1</v>
      </c>
    </row>
    <row r="128" spans="1:10">
      <c r="B128" s="3">
        <v>5</v>
      </c>
      <c r="C128" s="12">
        <v>0</v>
      </c>
      <c r="D128" s="13">
        <v>2</v>
      </c>
      <c r="E128" s="13">
        <v>0</v>
      </c>
      <c r="F128" s="14">
        <v>2</v>
      </c>
      <c r="G128" s="12">
        <v>0</v>
      </c>
      <c r="H128" s="13">
        <v>0</v>
      </c>
      <c r="I128" s="13">
        <v>0</v>
      </c>
      <c r="J128" s="14">
        <v>0</v>
      </c>
    </row>
    <row r="129" spans="1:10">
      <c r="B129" s="3">
        <v>6</v>
      </c>
      <c r="C129" s="12">
        <v>0</v>
      </c>
      <c r="D129" s="13">
        <v>4</v>
      </c>
      <c r="E129" s="13">
        <v>4</v>
      </c>
      <c r="F129" s="14">
        <v>4</v>
      </c>
      <c r="G129" s="12">
        <v>0</v>
      </c>
      <c r="H129" s="13">
        <v>1</v>
      </c>
      <c r="I129" s="13">
        <v>1</v>
      </c>
      <c r="J129" s="14">
        <v>1</v>
      </c>
    </row>
    <row r="130" spans="1:10">
      <c r="B130" s="4">
        <v>7</v>
      </c>
      <c r="C130" s="15">
        <v>0</v>
      </c>
      <c r="D130" s="16">
        <v>5</v>
      </c>
      <c r="E130" s="16">
        <v>5</v>
      </c>
      <c r="F130" s="17">
        <v>1</v>
      </c>
      <c r="G130" s="15">
        <v>0</v>
      </c>
      <c r="H130" s="16">
        <v>4</v>
      </c>
      <c r="I130" s="16">
        <v>2</v>
      </c>
      <c r="J130" s="17">
        <v>1</v>
      </c>
    </row>
    <row r="133" spans="1:10">
      <c r="C133" s="79" t="s">
        <v>6</v>
      </c>
      <c r="D133" s="80"/>
      <c r="E133" s="80"/>
      <c r="F133" s="81"/>
      <c r="G133" s="79" t="s">
        <v>24</v>
      </c>
      <c r="H133" s="80"/>
      <c r="I133" s="80"/>
      <c r="J133" s="81"/>
    </row>
    <row r="134" spans="1:10">
      <c r="A134" s="1" t="s">
        <v>42</v>
      </c>
      <c r="C134" s="6" t="s">
        <v>2</v>
      </c>
      <c r="D134" s="7" t="s">
        <v>3</v>
      </c>
      <c r="E134" s="7" t="s">
        <v>4</v>
      </c>
      <c r="F134" s="8" t="s">
        <v>5</v>
      </c>
      <c r="G134" s="6" t="s">
        <v>2</v>
      </c>
      <c r="H134" s="7" t="s">
        <v>3</v>
      </c>
      <c r="I134" s="7" t="s">
        <v>4</v>
      </c>
      <c r="J134" s="8" t="s">
        <v>5</v>
      </c>
    </row>
    <row r="135" spans="1:10">
      <c r="B135" s="5">
        <v>0</v>
      </c>
      <c r="C135" s="9">
        <v>6</v>
      </c>
      <c r="D135" s="10">
        <v>2</v>
      </c>
      <c r="E135" s="10">
        <v>2</v>
      </c>
      <c r="F135" s="11">
        <v>4</v>
      </c>
      <c r="G135" s="9">
        <v>4</v>
      </c>
      <c r="H135" s="10">
        <v>0</v>
      </c>
      <c r="I135" s="10">
        <v>2</v>
      </c>
      <c r="J135" s="11">
        <v>1</v>
      </c>
    </row>
    <row r="136" spans="1:10">
      <c r="B136" s="3">
        <v>1</v>
      </c>
      <c r="C136" s="12">
        <v>4</v>
      </c>
      <c r="D136" s="13">
        <v>1</v>
      </c>
      <c r="E136" s="13">
        <v>2</v>
      </c>
      <c r="F136" s="14">
        <v>3</v>
      </c>
      <c r="G136" s="12">
        <v>0</v>
      </c>
      <c r="H136" s="13">
        <v>0</v>
      </c>
      <c r="I136" s="13">
        <v>0</v>
      </c>
      <c r="J136" s="14">
        <v>2</v>
      </c>
    </row>
    <row r="137" spans="1:10">
      <c r="B137" s="3">
        <v>2</v>
      </c>
      <c r="C137" s="12">
        <v>0</v>
      </c>
      <c r="D137" s="13">
        <v>1</v>
      </c>
      <c r="E137" s="13">
        <v>2</v>
      </c>
      <c r="F137" s="14">
        <v>2</v>
      </c>
      <c r="G137" s="12">
        <v>0</v>
      </c>
      <c r="H137" s="13">
        <v>0</v>
      </c>
      <c r="I137" s="13">
        <v>0</v>
      </c>
      <c r="J137" s="14">
        <v>0</v>
      </c>
    </row>
    <row r="138" spans="1:10">
      <c r="B138" s="3">
        <v>3</v>
      </c>
      <c r="C138" s="12">
        <v>0</v>
      </c>
      <c r="D138" s="13">
        <v>1</v>
      </c>
      <c r="E138" s="13">
        <v>1</v>
      </c>
      <c r="F138" s="14">
        <v>2</v>
      </c>
      <c r="G138" s="12">
        <v>0</v>
      </c>
      <c r="H138" s="13">
        <v>0</v>
      </c>
      <c r="I138" s="13">
        <v>0</v>
      </c>
      <c r="J138" s="14">
        <v>0</v>
      </c>
    </row>
    <row r="139" spans="1:10">
      <c r="B139" s="3">
        <v>4</v>
      </c>
      <c r="C139" s="12">
        <v>0</v>
      </c>
      <c r="D139" s="13">
        <v>0</v>
      </c>
      <c r="E139" s="13">
        <v>1</v>
      </c>
      <c r="F139" s="14">
        <v>4</v>
      </c>
      <c r="G139" s="12">
        <v>0</v>
      </c>
      <c r="H139" s="13">
        <v>0</v>
      </c>
      <c r="I139" s="13">
        <v>0</v>
      </c>
      <c r="J139" s="14">
        <v>2</v>
      </c>
    </row>
    <row r="140" spans="1:10">
      <c r="B140" s="3">
        <v>5</v>
      </c>
      <c r="C140" s="12">
        <v>0</v>
      </c>
      <c r="D140" s="13">
        <v>2</v>
      </c>
      <c r="E140" s="13">
        <v>1</v>
      </c>
      <c r="F140" s="14">
        <v>2</v>
      </c>
      <c r="G140" s="12">
        <v>0</v>
      </c>
      <c r="H140" s="13">
        <v>1</v>
      </c>
      <c r="I140" s="13">
        <v>1</v>
      </c>
      <c r="J140" s="14">
        <v>0</v>
      </c>
    </row>
    <row r="141" spans="1:10">
      <c r="B141" s="3">
        <v>6</v>
      </c>
      <c r="C141" s="12">
        <v>1</v>
      </c>
      <c r="D141" s="13">
        <v>2</v>
      </c>
      <c r="E141" s="13">
        <v>2</v>
      </c>
      <c r="F141" s="14">
        <v>1</v>
      </c>
      <c r="G141" s="12">
        <v>0</v>
      </c>
      <c r="H141" s="13">
        <v>0</v>
      </c>
      <c r="I141" s="13">
        <v>1</v>
      </c>
      <c r="J141" s="14">
        <v>0</v>
      </c>
    </row>
    <row r="142" spans="1:10">
      <c r="B142" s="4">
        <v>7</v>
      </c>
      <c r="C142" s="15">
        <v>1</v>
      </c>
      <c r="D142" s="16">
        <v>6</v>
      </c>
      <c r="E142" s="16">
        <v>5</v>
      </c>
      <c r="F142" s="17">
        <v>1</v>
      </c>
      <c r="G142" s="15">
        <v>1</v>
      </c>
      <c r="H142" s="16">
        <v>2</v>
      </c>
      <c r="I142" s="16">
        <v>3</v>
      </c>
      <c r="J142" s="17">
        <v>0</v>
      </c>
    </row>
    <row r="145" spans="1:10">
      <c r="C145" s="79" t="s">
        <v>6</v>
      </c>
      <c r="D145" s="80"/>
      <c r="E145" s="80"/>
      <c r="F145" s="81"/>
      <c r="G145" s="79" t="s">
        <v>24</v>
      </c>
      <c r="H145" s="80"/>
      <c r="I145" s="80"/>
      <c r="J145" s="81"/>
    </row>
    <row r="146" spans="1:10">
      <c r="A146" s="1" t="s">
        <v>48</v>
      </c>
      <c r="C146" s="6" t="s">
        <v>2</v>
      </c>
      <c r="D146" s="7" t="s">
        <v>3</v>
      </c>
      <c r="E146" s="7" t="s">
        <v>4</v>
      </c>
      <c r="F146" s="8" t="s">
        <v>5</v>
      </c>
      <c r="G146" s="6" t="s">
        <v>2</v>
      </c>
      <c r="H146" s="7" t="s">
        <v>3</v>
      </c>
      <c r="I146" s="7" t="s">
        <v>4</v>
      </c>
      <c r="J146" s="8" t="s">
        <v>5</v>
      </c>
    </row>
    <row r="147" spans="1:10">
      <c r="B147" s="5">
        <v>0</v>
      </c>
      <c r="C147" s="9">
        <v>9</v>
      </c>
      <c r="D147" s="10">
        <v>1</v>
      </c>
      <c r="E147" s="10">
        <v>10</v>
      </c>
      <c r="F147" s="11">
        <v>16</v>
      </c>
      <c r="G147" s="9">
        <v>1</v>
      </c>
      <c r="H147" s="10">
        <v>0</v>
      </c>
      <c r="I147" s="10">
        <v>3</v>
      </c>
      <c r="J147" s="11">
        <v>5</v>
      </c>
    </row>
    <row r="148" spans="1:10">
      <c r="B148" s="3">
        <v>1</v>
      </c>
      <c r="C148" s="12">
        <v>0</v>
      </c>
      <c r="D148" s="13">
        <v>2</v>
      </c>
      <c r="E148" s="13">
        <v>3</v>
      </c>
      <c r="F148" s="14">
        <v>13</v>
      </c>
      <c r="G148" s="12">
        <v>0</v>
      </c>
      <c r="H148" s="13">
        <v>0</v>
      </c>
      <c r="I148" s="13">
        <v>0</v>
      </c>
      <c r="J148" s="14">
        <v>8</v>
      </c>
    </row>
    <row r="149" spans="1:10">
      <c r="B149" s="3">
        <v>2</v>
      </c>
      <c r="C149" s="12">
        <v>1</v>
      </c>
      <c r="D149" s="13">
        <v>0</v>
      </c>
      <c r="E149" s="13">
        <v>8</v>
      </c>
      <c r="F149" s="14">
        <v>11</v>
      </c>
      <c r="G149" s="12">
        <v>0</v>
      </c>
      <c r="H149" s="13">
        <v>0</v>
      </c>
      <c r="I149" s="13">
        <v>0</v>
      </c>
      <c r="J149" s="14">
        <v>2</v>
      </c>
    </row>
    <row r="150" spans="1:10">
      <c r="B150" s="3">
        <v>3</v>
      </c>
      <c r="C150" s="12">
        <v>2</v>
      </c>
      <c r="D150" s="13">
        <v>0</v>
      </c>
      <c r="E150" s="13">
        <v>9</v>
      </c>
      <c r="F150" s="14">
        <v>6</v>
      </c>
      <c r="G150" s="12">
        <v>0</v>
      </c>
      <c r="H150" s="13">
        <v>0</v>
      </c>
      <c r="I150" s="13">
        <v>3</v>
      </c>
      <c r="J150" s="14">
        <v>0</v>
      </c>
    </row>
    <row r="151" spans="1:10">
      <c r="B151" s="3">
        <v>4</v>
      </c>
      <c r="C151" s="12">
        <v>0</v>
      </c>
      <c r="D151" s="13">
        <v>0</v>
      </c>
      <c r="E151" s="13">
        <v>6</v>
      </c>
      <c r="F151" s="14">
        <v>8</v>
      </c>
      <c r="G151" s="12">
        <v>0</v>
      </c>
      <c r="H151" s="13">
        <v>0</v>
      </c>
      <c r="I151" s="13">
        <v>1</v>
      </c>
      <c r="J151" s="14">
        <v>2</v>
      </c>
    </row>
    <row r="152" spans="1:10">
      <c r="B152" s="3">
        <v>5</v>
      </c>
      <c r="C152" s="12">
        <v>0</v>
      </c>
      <c r="D152" s="13">
        <v>0</v>
      </c>
      <c r="E152" s="13">
        <v>1</v>
      </c>
      <c r="F152" s="14">
        <v>5</v>
      </c>
      <c r="G152" s="12">
        <v>0</v>
      </c>
      <c r="H152" s="13">
        <v>0</v>
      </c>
      <c r="I152" s="13">
        <v>0</v>
      </c>
      <c r="J152" s="14">
        <v>0</v>
      </c>
    </row>
    <row r="153" spans="1:10">
      <c r="B153" s="3">
        <v>6</v>
      </c>
      <c r="C153" s="12">
        <v>0</v>
      </c>
      <c r="D153" s="13">
        <v>4</v>
      </c>
      <c r="E153" s="13">
        <v>13</v>
      </c>
      <c r="F153" s="14">
        <v>6</v>
      </c>
      <c r="G153" s="12">
        <v>0</v>
      </c>
      <c r="H153" s="13">
        <v>0</v>
      </c>
      <c r="I153" s="13">
        <v>1</v>
      </c>
      <c r="J153" s="14">
        <v>1</v>
      </c>
    </row>
    <row r="154" spans="1:10">
      <c r="B154" s="4">
        <v>7</v>
      </c>
      <c r="C154" s="15">
        <v>1</v>
      </c>
      <c r="D154" s="16">
        <v>7</v>
      </c>
      <c r="E154" s="16">
        <v>9</v>
      </c>
      <c r="F154" s="17">
        <v>6</v>
      </c>
      <c r="G154" s="15">
        <v>0</v>
      </c>
      <c r="H154" s="16">
        <v>2</v>
      </c>
      <c r="I154" s="16">
        <v>2</v>
      </c>
      <c r="J154" s="17">
        <v>2</v>
      </c>
    </row>
    <row r="157" spans="1:10">
      <c r="C157" s="79" t="s">
        <v>6</v>
      </c>
      <c r="D157" s="80"/>
      <c r="E157" s="80"/>
      <c r="F157" s="81"/>
      <c r="G157" s="79" t="s">
        <v>24</v>
      </c>
      <c r="H157" s="80"/>
      <c r="I157" s="80"/>
      <c r="J157" s="81"/>
    </row>
    <row r="158" spans="1:10">
      <c r="A158" s="1" t="s">
        <v>47</v>
      </c>
      <c r="C158" s="6" t="s">
        <v>2</v>
      </c>
      <c r="D158" s="7" t="s">
        <v>3</v>
      </c>
      <c r="E158" s="7" t="s">
        <v>4</v>
      </c>
      <c r="F158" s="8" t="s">
        <v>5</v>
      </c>
      <c r="G158" s="6" t="s">
        <v>2</v>
      </c>
      <c r="H158" s="7" t="s">
        <v>3</v>
      </c>
      <c r="I158" s="7" t="s">
        <v>4</v>
      </c>
      <c r="J158" s="8" t="s">
        <v>5</v>
      </c>
    </row>
    <row r="159" spans="1:10">
      <c r="B159" s="5">
        <v>0</v>
      </c>
      <c r="C159" s="9">
        <v>0</v>
      </c>
      <c r="D159" s="10">
        <v>2</v>
      </c>
      <c r="E159" s="10">
        <v>1</v>
      </c>
      <c r="F159" s="11">
        <v>8</v>
      </c>
      <c r="G159" s="9">
        <v>0</v>
      </c>
      <c r="H159" s="10">
        <v>0</v>
      </c>
      <c r="I159" s="10">
        <v>0</v>
      </c>
      <c r="J159" s="11">
        <v>3</v>
      </c>
    </row>
    <row r="160" spans="1:10">
      <c r="B160" s="3">
        <v>1</v>
      </c>
      <c r="C160" s="12">
        <v>2</v>
      </c>
      <c r="D160" s="13">
        <v>1</v>
      </c>
      <c r="E160" s="13">
        <v>0</v>
      </c>
      <c r="F160" s="14">
        <v>6</v>
      </c>
      <c r="G160" s="12">
        <v>0</v>
      </c>
      <c r="H160" s="13">
        <v>0</v>
      </c>
      <c r="I160" s="13">
        <v>0</v>
      </c>
      <c r="J160" s="14">
        <v>3</v>
      </c>
    </row>
    <row r="161" spans="1:10">
      <c r="B161" s="3">
        <v>2</v>
      </c>
      <c r="C161" s="12">
        <v>2</v>
      </c>
      <c r="D161" s="13">
        <v>0</v>
      </c>
      <c r="E161" s="13">
        <v>2</v>
      </c>
      <c r="F161" s="14">
        <v>4</v>
      </c>
      <c r="G161" s="12">
        <v>1</v>
      </c>
      <c r="H161" s="13">
        <v>0</v>
      </c>
      <c r="I161" s="13">
        <v>1</v>
      </c>
      <c r="J161" s="14">
        <v>2</v>
      </c>
    </row>
    <row r="162" spans="1:10">
      <c r="B162" s="3">
        <v>3</v>
      </c>
      <c r="C162" s="12">
        <v>1</v>
      </c>
      <c r="D162" s="13">
        <v>0</v>
      </c>
      <c r="E162" s="13">
        <v>0</v>
      </c>
      <c r="F162" s="14">
        <v>0</v>
      </c>
      <c r="G162" s="12">
        <v>0</v>
      </c>
      <c r="H162" s="13">
        <v>0</v>
      </c>
      <c r="I162" s="13">
        <v>0</v>
      </c>
      <c r="J162" s="14">
        <v>0</v>
      </c>
    </row>
    <row r="163" spans="1:10">
      <c r="B163" s="3">
        <v>4</v>
      </c>
      <c r="C163" s="12">
        <v>0</v>
      </c>
      <c r="D163" s="13">
        <v>0</v>
      </c>
      <c r="E163" s="13">
        <v>2</v>
      </c>
      <c r="F163" s="14">
        <v>3</v>
      </c>
      <c r="G163" s="12">
        <v>0</v>
      </c>
      <c r="H163" s="13">
        <v>0</v>
      </c>
      <c r="I163" s="13">
        <v>0</v>
      </c>
      <c r="J163" s="14">
        <v>0</v>
      </c>
    </row>
    <row r="164" spans="1:10">
      <c r="B164" s="3">
        <v>5</v>
      </c>
      <c r="C164" s="12">
        <v>0</v>
      </c>
      <c r="D164" s="13">
        <v>2</v>
      </c>
      <c r="E164" s="13">
        <v>1</v>
      </c>
      <c r="F164" s="14">
        <v>3</v>
      </c>
      <c r="G164" s="12">
        <v>0</v>
      </c>
      <c r="H164" s="13">
        <v>0</v>
      </c>
      <c r="I164" s="13">
        <v>1</v>
      </c>
      <c r="J164" s="14">
        <v>0</v>
      </c>
    </row>
    <row r="165" spans="1:10">
      <c r="B165" s="3">
        <v>6</v>
      </c>
      <c r="C165" s="12">
        <v>1</v>
      </c>
      <c r="D165" s="13">
        <v>4</v>
      </c>
      <c r="E165" s="13">
        <v>2</v>
      </c>
      <c r="F165" s="14">
        <v>3</v>
      </c>
      <c r="G165" s="12">
        <v>1</v>
      </c>
      <c r="H165" s="13">
        <v>0</v>
      </c>
      <c r="I165" s="13">
        <v>0</v>
      </c>
      <c r="J165" s="14">
        <v>1</v>
      </c>
    </row>
    <row r="166" spans="1:10">
      <c r="B166" s="4">
        <v>7</v>
      </c>
      <c r="C166" s="15">
        <v>1</v>
      </c>
      <c r="D166" s="16">
        <v>11</v>
      </c>
      <c r="E166" s="16">
        <v>3</v>
      </c>
      <c r="F166" s="17">
        <v>4</v>
      </c>
      <c r="G166" s="15">
        <v>0</v>
      </c>
      <c r="H166" s="16">
        <v>5</v>
      </c>
      <c r="I166" s="16">
        <v>2</v>
      </c>
      <c r="J166" s="17">
        <v>1</v>
      </c>
    </row>
    <row r="169" spans="1:10">
      <c r="C169" s="79" t="s">
        <v>6</v>
      </c>
      <c r="D169" s="80"/>
      <c r="E169" s="80"/>
      <c r="F169" s="81"/>
      <c r="G169" s="79" t="s">
        <v>24</v>
      </c>
      <c r="H169" s="80"/>
      <c r="I169" s="80"/>
      <c r="J169" s="81"/>
    </row>
    <row r="170" spans="1:10">
      <c r="A170" s="1" t="s">
        <v>68</v>
      </c>
      <c r="C170" s="6" t="s">
        <v>2</v>
      </c>
      <c r="D170" s="7" t="s">
        <v>3</v>
      </c>
      <c r="E170" s="7" t="s">
        <v>4</v>
      </c>
      <c r="F170" s="8" t="s">
        <v>5</v>
      </c>
      <c r="G170" s="6" t="s">
        <v>2</v>
      </c>
      <c r="H170" s="7" t="s">
        <v>3</v>
      </c>
      <c r="I170" s="7" t="s">
        <v>4</v>
      </c>
      <c r="J170" s="8" t="s">
        <v>5</v>
      </c>
    </row>
    <row r="171" spans="1:10">
      <c r="B171" s="5">
        <v>0</v>
      </c>
      <c r="C171" s="9">
        <v>4</v>
      </c>
      <c r="D171" s="10">
        <v>1</v>
      </c>
      <c r="E171" s="10">
        <v>3</v>
      </c>
      <c r="F171" s="11">
        <v>4</v>
      </c>
      <c r="G171" s="9">
        <v>3</v>
      </c>
      <c r="H171" s="10">
        <v>0</v>
      </c>
      <c r="I171" s="10">
        <v>1</v>
      </c>
      <c r="J171" s="11">
        <v>1</v>
      </c>
    </row>
    <row r="172" spans="1:10">
      <c r="B172" s="3">
        <v>1</v>
      </c>
      <c r="C172" s="12">
        <v>2</v>
      </c>
      <c r="D172" s="13">
        <v>2</v>
      </c>
      <c r="E172" s="13">
        <v>2</v>
      </c>
      <c r="F172" s="14">
        <v>7</v>
      </c>
      <c r="G172" s="12">
        <v>1</v>
      </c>
      <c r="H172" s="13">
        <v>1</v>
      </c>
      <c r="I172" s="13">
        <v>1</v>
      </c>
      <c r="J172" s="14">
        <v>2</v>
      </c>
    </row>
    <row r="173" spans="1:10">
      <c r="B173" s="3">
        <v>2</v>
      </c>
      <c r="C173" s="12">
        <v>1</v>
      </c>
      <c r="D173" s="13">
        <v>0</v>
      </c>
      <c r="E173" s="13">
        <v>1</v>
      </c>
      <c r="F173" s="14">
        <v>8</v>
      </c>
      <c r="G173" s="12">
        <v>1</v>
      </c>
      <c r="H173" s="13">
        <v>0</v>
      </c>
      <c r="I173" s="13">
        <v>0</v>
      </c>
      <c r="J173" s="14">
        <v>3</v>
      </c>
    </row>
    <row r="174" spans="1:10">
      <c r="B174" s="3">
        <v>3</v>
      </c>
      <c r="C174" s="12">
        <v>0</v>
      </c>
      <c r="D174" s="13">
        <v>0</v>
      </c>
      <c r="E174" s="13">
        <v>3</v>
      </c>
      <c r="F174" s="14">
        <v>1</v>
      </c>
      <c r="G174" s="12">
        <v>0</v>
      </c>
      <c r="H174" s="13">
        <v>0</v>
      </c>
      <c r="I174" s="13">
        <v>2</v>
      </c>
      <c r="J174" s="14">
        <v>1</v>
      </c>
    </row>
    <row r="175" spans="1:10">
      <c r="B175" s="3">
        <v>4</v>
      </c>
      <c r="C175" s="12">
        <v>1</v>
      </c>
      <c r="D175" s="13">
        <v>1</v>
      </c>
      <c r="E175" s="13">
        <v>1</v>
      </c>
      <c r="F175" s="14">
        <v>2</v>
      </c>
      <c r="G175" s="12">
        <v>0</v>
      </c>
      <c r="H175" s="13">
        <v>1</v>
      </c>
      <c r="I175" s="13">
        <v>0</v>
      </c>
      <c r="J175" s="14">
        <v>0</v>
      </c>
    </row>
    <row r="176" spans="1:10">
      <c r="B176" s="3">
        <v>5</v>
      </c>
      <c r="C176" s="12">
        <v>0</v>
      </c>
      <c r="D176" s="13">
        <v>4</v>
      </c>
      <c r="E176" s="13">
        <v>1</v>
      </c>
      <c r="F176" s="14">
        <v>3</v>
      </c>
      <c r="G176" s="12">
        <v>0</v>
      </c>
      <c r="H176" s="13">
        <v>1</v>
      </c>
      <c r="I176" s="13">
        <v>1</v>
      </c>
      <c r="J176" s="14">
        <v>0</v>
      </c>
    </row>
    <row r="177" spans="1:10">
      <c r="B177" s="3">
        <v>6</v>
      </c>
      <c r="C177" s="12">
        <v>0</v>
      </c>
      <c r="D177" s="13">
        <v>3</v>
      </c>
      <c r="E177" s="13">
        <v>5</v>
      </c>
      <c r="F177" s="14">
        <v>1</v>
      </c>
      <c r="G177" s="12">
        <v>0</v>
      </c>
      <c r="H177" s="13">
        <v>0</v>
      </c>
      <c r="I177" s="13">
        <v>3</v>
      </c>
      <c r="J177" s="14">
        <v>0</v>
      </c>
    </row>
    <row r="178" spans="1:10">
      <c r="B178" s="4">
        <v>7</v>
      </c>
      <c r="C178" s="15">
        <v>0</v>
      </c>
      <c r="D178" s="16">
        <v>7</v>
      </c>
      <c r="E178" s="16">
        <v>4</v>
      </c>
      <c r="F178" s="17">
        <v>2</v>
      </c>
      <c r="G178" s="15">
        <v>0</v>
      </c>
      <c r="H178" s="16">
        <v>2</v>
      </c>
      <c r="I178" s="16">
        <v>0</v>
      </c>
      <c r="J178" s="17">
        <v>1</v>
      </c>
    </row>
    <row r="181" spans="1:10">
      <c r="C181" s="79" t="s">
        <v>6</v>
      </c>
      <c r="D181" s="80"/>
      <c r="E181" s="80"/>
      <c r="F181" s="81"/>
      <c r="G181" s="79" t="s">
        <v>24</v>
      </c>
      <c r="H181" s="80"/>
      <c r="I181" s="80"/>
      <c r="J181" s="81"/>
    </row>
    <row r="182" spans="1:10">
      <c r="A182" s="1" t="s">
        <v>59</v>
      </c>
      <c r="C182" s="6" t="s">
        <v>2</v>
      </c>
      <c r="D182" s="7" t="s">
        <v>3</v>
      </c>
      <c r="E182" s="7" t="s">
        <v>4</v>
      </c>
      <c r="F182" s="8" t="s">
        <v>5</v>
      </c>
      <c r="G182" s="6" t="s">
        <v>2</v>
      </c>
      <c r="H182" s="7" t="s">
        <v>3</v>
      </c>
      <c r="I182" s="7" t="s">
        <v>4</v>
      </c>
      <c r="J182" s="8" t="s">
        <v>5</v>
      </c>
    </row>
    <row r="183" spans="1:10">
      <c r="B183" s="5">
        <v>0</v>
      </c>
      <c r="C183" s="9">
        <v>8</v>
      </c>
      <c r="D183" s="10">
        <v>1</v>
      </c>
      <c r="E183" s="10">
        <v>2</v>
      </c>
      <c r="F183" s="11">
        <v>23</v>
      </c>
      <c r="G183" s="9">
        <v>1</v>
      </c>
      <c r="H183" s="10">
        <v>0</v>
      </c>
      <c r="I183" s="10">
        <v>0</v>
      </c>
      <c r="J183" s="11">
        <v>14</v>
      </c>
    </row>
    <row r="184" spans="1:10">
      <c r="B184" s="3">
        <v>1</v>
      </c>
      <c r="C184" s="12">
        <v>1</v>
      </c>
      <c r="D184" s="13">
        <v>0</v>
      </c>
      <c r="E184" s="13">
        <v>1</v>
      </c>
      <c r="F184" s="14">
        <v>9</v>
      </c>
      <c r="G184" s="12">
        <v>0</v>
      </c>
      <c r="H184" s="13">
        <v>0</v>
      </c>
      <c r="I184" s="13">
        <v>0</v>
      </c>
      <c r="J184" s="14">
        <v>1</v>
      </c>
    </row>
    <row r="185" spans="1:10">
      <c r="B185" s="3">
        <v>2</v>
      </c>
      <c r="C185" s="12">
        <v>1</v>
      </c>
      <c r="D185" s="13">
        <v>0</v>
      </c>
      <c r="E185" s="13">
        <v>0</v>
      </c>
      <c r="F185" s="14">
        <v>2</v>
      </c>
      <c r="G185" s="12">
        <v>0</v>
      </c>
      <c r="H185" s="13">
        <v>0</v>
      </c>
      <c r="I185" s="13">
        <v>0</v>
      </c>
      <c r="J185" s="14">
        <v>2</v>
      </c>
    </row>
    <row r="186" spans="1:10">
      <c r="B186" s="3">
        <v>3</v>
      </c>
      <c r="C186" s="12">
        <v>0</v>
      </c>
      <c r="D186" s="13">
        <v>1</v>
      </c>
      <c r="E186" s="13">
        <v>3</v>
      </c>
      <c r="F186" s="14">
        <v>4</v>
      </c>
      <c r="G186" s="12">
        <v>0</v>
      </c>
      <c r="H186" s="13">
        <v>0</v>
      </c>
      <c r="I186" s="13">
        <v>0</v>
      </c>
      <c r="J186" s="14">
        <v>2</v>
      </c>
    </row>
    <row r="187" spans="1:10">
      <c r="B187" s="3">
        <v>4</v>
      </c>
      <c r="C187" s="12">
        <v>1</v>
      </c>
      <c r="D187" s="13">
        <v>0</v>
      </c>
      <c r="E187" s="13">
        <v>6</v>
      </c>
      <c r="F187" s="14">
        <v>5</v>
      </c>
      <c r="G187" s="12">
        <v>0</v>
      </c>
      <c r="H187" s="13">
        <v>0</v>
      </c>
      <c r="I187" s="13">
        <v>0</v>
      </c>
      <c r="J187" s="14">
        <v>2</v>
      </c>
    </row>
    <row r="188" spans="1:10">
      <c r="B188" s="3">
        <v>5</v>
      </c>
      <c r="C188" s="12">
        <v>0</v>
      </c>
      <c r="D188" s="13">
        <v>0</v>
      </c>
      <c r="E188" s="13">
        <v>1</v>
      </c>
      <c r="F188" s="14">
        <v>2</v>
      </c>
      <c r="G188" s="12">
        <v>0</v>
      </c>
      <c r="H188" s="13">
        <v>0</v>
      </c>
      <c r="I188" s="13">
        <v>0</v>
      </c>
      <c r="J188" s="14">
        <v>1</v>
      </c>
    </row>
    <row r="189" spans="1:10">
      <c r="B189" s="3">
        <v>6</v>
      </c>
      <c r="C189" s="12">
        <v>0</v>
      </c>
      <c r="D189" s="13">
        <v>1</v>
      </c>
      <c r="E189" s="13">
        <v>4</v>
      </c>
      <c r="F189" s="14">
        <v>4</v>
      </c>
      <c r="G189" s="12">
        <v>0</v>
      </c>
      <c r="H189" s="13">
        <v>0</v>
      </c>
      <c r="I189" s="13">
        <v>2</v>
      </c>
      <c r="J189" s="14">
        <v>0</v>
      </c>
    </row>
    <row r="190" spans="1:10">
      <c r="B190" s="4">
        <v>7</v>
      </c>
      <c r="C190" s="15">
        <v>0</v>
      </c>
      <c r="D190" s="16">
        <v>11</v>
      </c>
      <c r="E190" s="16">
        <v>8</v>
      </c>
      <c r="F190" s="17">
        <v>3</v>
      </c>
      <c r="G190" s="15">
        <v>0</v>
      </c>
      <c r="H190" s="16">
        <v>2</v>
      </c>
      <c r="I190" s="16">
        <v>2</v>
      </c>
      <c r="J190" s="17">
        <v>0</v>
      </c>
    </row>
    <row r="193" spans="1:10">
      <c r="C193" s="79" t="s">
        <v>6</v>
      </c>
      <c r="D193" s="80"/>
      <c r="E193" s="80"/>
      <c r="F193" s="81"/>
      <c r="G193" s="79" t="s">
        <v>24</v>
      </c>
      <c r="H193" s="80"/>
      <c r="I193" s="80"/>
      <c r="J193" s="81"/>
    </row>
    <row r="194" spans="1:10">
      <c r="A194" s="1" t="s">
        <v>60</v>
      </c>
      <c r="C194" s="6" t="s">
        <v>2</v>
      </c>
      <c r="D194" s="7" t="s">
        <v>3</v>
      </c>
      <c r="E194" s="7" t="s">
        <v>4</v>
      </c>
      <c r="F194" s="8" t="s">
        <v>5</v>
      </c>
      <c r="G194" s="6" t="s">
        <v>2</v>
      </c>
      <c r="H194" s="7" t="s">
        <v>3</v>
      </c>
      <c r="I194" s="7" t="s">
        <v>4</v>
      </c>
      <c r="J194" s="8" t="s">
        <v>5</v>
      </c>
    </row>
    <row r="195" spans="1:10">
      <c r="B195" s="5">
        <v>0</v>
      </c>
      <c r="C195" s="9">
        <v>2</v>
      </c>
      <c r="D195" s="10">
        <v>0</v>
      </c>
      <c r="E195" s="10">
        <v>0</v>
      </c>
      <c r="F195" s="11">
        <v>4</v>
      </c>
      <c r="G195" s="9">
        <v>2</v>
      </c>
      <c r="H195" s="10">
        <v>0</v>
      </c>
      <c r="I195" s="10">
        <v>0</v>
      </c>
      <c r="J195" s="11">
        <v>2</v>
      </c>
    </row>
    <row r="196" spans="1:10">
      <c r="B196" s="3">
        <v>1</v>
      </c>
      <c r="C196" s="12">
        <v>0</v>
      </c>
      <c r="D196" s="13">
        <v>0</v>
      </c>
      <c r="E196" s="13">
        <v>1</v>
      </c>
      <c r="F196" s="14">
        <v>3</v>
      </c>
      <c r="G196" s="12">
        <v>0</v>
      </c>
      <c r="H196" s="13">
        <v>0</v>
      </c>
      <c r="I196" s="13">
        <v>1</v>
      </c>
      <c r="J196" s="14">
        <v>2</v>
      </c>
    </row>
    <row r="197" spans="1:10">
      <c r="B197" s="3">
        <v>2</v>
      </c>
      <c r="C197" s="12">
        <v>0</v>
      </c>
      <c r="D197" s="13">
        <v>0</v>
      </c>
      <c r="E197" s="13">
        <v>1</v>
      </c>
      <c r="F197" s="14">
        <v>2</v>
      </c>
      <c r="G197" s="12">
        <v>0</v>
      </c>
      <c r="H197" s="13">
        <v>0</v>
      </c>
      <c r="I197" s="13">
        <v>1</v>
      </c>
      <c r="J197" s="14">
        <v>1</v>
      </c>
    </row>
    <row r="198" spans="1:10">
      <c r="B198" s="3">
        <v>3</v>
      </c>
      <c r="C198" s="12">
        <v>0</v>
      </c>
      <c r="D198" s="13">
        <v>0</v>
      </c>
      <c r="E198" s="13">
        <v>0</v>
      </c>
      <c r="F198" s="14">
        <v>0</v>
      </c>
      <c r="G198" s="12">
        <v>0</v>
      </c>
      <c r="H198" s="13">
        <v>0</v>
      </c>
      <c r="I198" s="13">
        <v>0</v>
      </c>
      <c r="J198" s="14">
        <v>0</v>
      </c>
    </row>
    <row r="199" spans="1:10">
      <c r="B199" s="3">
        <v>4</v>
      </c>
      <c r="C199" s="12">
        <v>0</v>
      </c>
      <c r="D199" s="13">
        <v>0</v>
      </c>
      <c r="E199" s="13">
        <v>1</v>
      </c>
      <c r="F199" s="14">
        <v>2</v>
      </c>
      <c r="G199" s="12">
        <v>0</v>
      </c>
      <c r="H199" s="13">
        <v>0</v>
      </c>
      <c r="I199" s="13">
        <v>1</v>
      </c>
      <c r="J199" s="14">
        <v>2</v>
      </c>
    </row>
    <row r="200" spans="1:10">
      <c r="B200" s="3">
        <v>5</v>
      </c>
      <c r="C200" s="12">
        <v>0</v>
      </c>
      <c r="D200" s="13">
        <v>0</v>
      </c>
      <c r="E200" s="13">
        <v>0</v>
      </c>
      <c r="F200" s="14">
        <v>0</v>
      </c>
      <c r="G200" s="12">
        <v>0</v>
      </c>
      <c r="H200" s="13">
        <v>0</v>
      </c>
      <c r="I200" s="13">
        <v>0</v>
      </c>
      <c r="J200" s="14">
        <v>0</v>
      </c>
    </row>
    <row r="201" spans="1:10">
      <c r="B201" s="3">
        <v>6</v>
      </c>
      <c r="C201" s="12">
        <v>0</v>
      </c>
      <c r="D201" s="13">
        <v>1</v>
      </c>
      <c r="E201" s="13">
        <v>1</v>
      </c>
      <c r="F201" s="14">
        <v>0</v>
      </c>
      <c r="G201" s="12">
        <v>0</v>
      </c>
      <c r="H201" s="13">
        <v>0</v>
      </c>
      <c r="I201" s="13">
        <v>0</v>
      </c>
      <c r="J201" s="14">
        <v>0</v>
      </c>
    </row>
    <row r="202" spans="1:10">
      <c r="B202" s="4">
        <v>7</v>
      </c>
      <c r="C202" s="15">
        <v>0</v>
      </c>
      <c r="D202" s="16">
        <v>10</v>
      </c>
      <c r="E202" s="16">
        <v>1</v>
      </c>
      <c r="F202" s="17">
        <v>0</v>
      </c>
      <c r="G202" s="15">
        <v>0</v>
      </c>
      <c r="H202" s="16">
        <v>3</v>
      </c>
      <c r="I202" s="16">
        <v>1</v>
      </c>
      <c r="J202" s="17">
        <v>0</v>
      </c>
    </row>
    <row r="205" spans="1:10">
      <c r="C205" s="79" t="s">
        <v>6</v>
      </c>
      <c r="D205" s="80"/>
      <c r="E205" s="80"/>
      <c r="F205" s="81"/>
      <c r="G205" s="79" t="s">
        <v>24</v>
      </c>
      <c r="H205" s="80"/>
      <c r="I205" s="80"/>
      <c r="J205" s="81"/>
    </row>
    <row r="206" spans="1:10">
      <c r="A206" s="1" t="s">
        <v>61</v>
      </c>
      <c r="C206" s="6" t="s">
        <v>2</v>
      </c>
      <c r="D206" s="7" t="s">
        <v>3</v>
      </c>
      <c r="E206" s="7" t="s">
        <v>4</v>
      </c>
      <c r="F206" s="8" t="s">
        <v>5</v>
      </c>
      <c r="G206" s="6" t="s">
        <v>2</v>
      </c>
      <c r="H206" s="7" t="s">
        <v>3</v>
      </c>
      <c r="I206" s="7" t="s">
        <v>4</v>
      </c>
      <c r="J206" s="8" t="s">
        <v>5</v>
      </c>
    </row>
    <row r="207" spans="1:10">
      <c r="B207" s="5">
        <v>0</v>
      </c>
      <c r="C207" s="55">
        <v>3</v>
      </c>
      <c r="D207" s="56">
        <v>0</v>
      </c>
      <c r="E207" s="56">
        <v>2</v>
      </c>
      <c r="F207" s="57">
        <v>4</v>
      </c>
      <c r="G207" s="55">
        <v>1</v>
      </c>
      <c r="H207" s="56">
        <v>0</v>
      </c>
      <c r="I207" s="56">
        <v>1</v>
      </c>
      <c r="J207" s="57">
        <v>2</v>
      </c>
    </row>
    <row r="208" spans="1:10">
      <c r="B208" s="3">
        <v>1</v>
      </c>
      <c r="C208" s="58">
        <v>1</v>
      </c>
      <c r="D208" s="59">
        <v>1</v>
      </c>
      <c r="E208" s="59">
        <v>0</v>
      </c>
      <c r="F208" s="60">
        <v>3</v>
      </c>
      <c r="G208" s="58">
        <v>0</v>
      </c>
      <c r="H208" s="59">
        <v>0</v>
      </c>
      <c r="I208" s="59">
        <v>0</v>
      </c>
      <c r="J208" s="60">
        <v>1</v>
      </c>
    </row>
    <row r="209" spans="1:10">
      <c r="B209" s="3">
        <v>2</v>
      </c>
      <c r="C209" s="58">
        <v>0</v>
      </c>
      <c r="D209" s="59">
        <v>0</v>
      </c>
      <c r="E209" s="59">
        <v>0</v>
      </c>
      <c r="F209" s="60">
        <v>3</v>
      </c>
      <c r="G209" s="58">
        <v>0</v>
      </c>
      <c r="H209" s="59">
        <v>0</v>
      </c>
      <c r="I209" s="59">
        <v>0</v>
      </c>
      <c r="J209" s="60">
        <v>1</v>
      </c>
    </row>
    <row r="210" spans="1:10">
      <c r="B210" s="3">
        <v>3</v>
      </c>
      <c r="C210" s="58">
        <v>0</v>
      </c>
      <c r="D210" s="59">
        <v>0</v>
      </c>
      <c r="E210" s="59">
        <v>2</v>
      </c>
      <c r="F210" s="60">
        <v>1</v>
      </c>
      <c r="G210" s="58">
        <v>0</v>
      </c>
      <c r="H210" s="59">
        <v>0</v>
      </c>
      <c r="I210" s="59">
        <v>2</v>
      </c>
      <c r="J210" s="60">
        <v>1</v>
      </c>
    </row>
    <row r="211" spans="1:10">
      <c r="B211" s="3">
        <v>4</v>
      </c>
      <c r="C211" s="58">
        <v>0</v>
      </c>
      <c r="D211" s="59">
        <v>0</v>
      </c>
      <c r="E211" s="59">
        <v>1</v>
      </c>
      <c r="F211" s="60">
        <v>1</v>
      </c>
      <c r="G211" s="58">
        <v>0</v>
      </c>
      <c r="H211" s="59">
        <v>0</v>
      </c>
      <c r="I211" s="59">
        <v>0</v>
      </c>
      <c r="J211" s="60">
        <v>0</v>
      </c>
    </row>
    <row r="212" spans="1:10">
      <c r="B212" s="3">
        <v>5</v>
      </c>
      <c r="C212" s="58">
        <v>0</v>
      </c>
      <c r="D212" s="59">
        <v>1</v>
      </c>
      <c r="E212" s="59">
        <v>2</v>
      </c>
      <c r="F212" s="60">
        <v>4</v>
      </c>
      <c r="G212" s="58">
        <v>0</v>
      </c>
      <c r="H212" s="59">
        <v>1</v>
      </c>
      <c r="I212" s="59">
        <v>0</v>
      </c>
      <c r="J212" s="60">
        <v>1</v>
      </c>
    </row>
    <row r="213" spans="1:10">
      <c r="B213" s="3">
        <v>6</v>
      </c>
      <c r="C213" s="58">
        <v>1</v>
      </c>
      <c r="D213" s="59">
        <v>4</v>
      </c>
      <c r="E213" s="59">
        <v>3</v>
      </c>
      <c r="F213" s="60">
        <v>1</v>
      </c>
      <c r="G213" s="58">
        <v>0</v>
      </c>
      <c r="H213" s="59">
        <v>1</v>
      </c>
      <c r="I213" s="59">
        <v>2</v>
      </c>
      <c r="J213" s="60">
        <v>0</v>
      </c>
    </row>
    <row r="214" spans="1:10">
      <c r="B214" s="4">
        <v>7</v>
      </c>
      <c r="C214" s="61">
        <v>1</v>
      </c>
      <c r="D214" s="62">
        <v>7</v>
      </c>
      <c r="E214" s="62">
        <v>2</v>
      </c>
      <c r="F214" s="63">
        <v>1</v>
      </c>
      <c r="G214" s="61">
        <v>0</v>
      </c>
      <c r="H214" s="62">
        <v>4</v>
      </c>
      <c r="I214" s="62">
        <v>0</v>
      </c>
      <c r="J214" s="63">
        <v>0</v>
      </c>
    </row>
    <row r="217" spans="1:10">
      <c r="C217" s="79" t="s">
        <v>6</v>
      </c>
      <c r="D217" s="80"/>
      <c r="E217" s="80"/>
      <c r="F217" s="81"/>
      <c r="G217" s="79" t="s">
        <v>24</v>
      </c>
      <c r="H217" s="80"/>
      <c r="I217" s="80"/>
      <c r="J217" s="81"/>
    </row>
    <row r="218" spans="1:10">
      <c r="A218" s="1" t="s">
        <v>57</v>
      </c>
      <c r="C218" s="6" t="s">
        <v>2</v>
      </c>
      <c r="D218" s="7" t="s">
        <v>3</v>
      </c>
      <c r="E218" s="7" t="s">
        <v>4</v>
      </c>
      <c r="F218" s="8" t="s">
        <v>5</v>
      </c>
      <c r="G218" s="6" t="s">
        <v>2</v>
      </c>
      <c r="H218" s="7" t="s">
        <v>3</v>
      </c>
      <c r="I218" s="7" t="s">
        <v>4</v>
      </c>
      <c r="J218" s="8" t="s">
        <v>5</v>
      </c>
    </row>
    <row r="219" spans="1:10">
      <c r="B219" s="5">
        <v>0</v>
      </c>
      <c r="C219" s="9">
        <v>15</v>
      </c>
      <c r="D219" s="10">
        <v>3</v>
      </c>
      <c r="E219" s="10">
        <v>1</v>
      </c>
      <c r="F219" s="11">
        <v>22</v>
      </c>
      <c r="G219" s="9">
        <v>2</v>
      </c>
      <c r="H219" s="10">
        <v>0</v>
      </c>
      <c r="I219" s="10">
        <v>0</v>
      </c>
      <c r="J219" s="11">
        <v>5</v>
      </c>
    </row>
    <row r="220" spans="1:10">
      <c r="B220" s="3">
        <v>1</v>
      </c>
      <c r="C220" s="12">
        <v>2</v>
      </c>
      <c r="D220" s="13">
        <v>0</v>
      </c>
      <c r="E220" s="13">
        <v>3</v>
      </c>
      <c r="F220" s="14">
        <v>5</v>
      </c>
      <c r="G220" s="12">
        <v>0</v>
      </c>
      <c r="H220" s="13">
        <v>0</v>
      </c>
      <c r="I220" s="13">
        <v>0</v>
      </c>
      <c r="J220" s="14">
        <v>2</v>
      </c>
    </row>
    <row r="221" spans="1:10">
      <c r="B221" s="3">
        <v>2</v>
      </c>
      <c r="C221" s="12">
        <v>2</v>
      </c>
      <c r="D221" s="13">
        <v>1</v>
      </c>
      <c r="E221" s="13">
        <v>4</v>
      </c>
      <c r="F221" s="14">
        <v>8</v>
      </c>
      <c r="G221" s="12">
        <v>1</v>
      </c>
      <c r="H221" s="13">
        <v>0</v>
      </c>
      <c r="I221" s="13">
        <v>0</v>
      </c>
      <c r="J221" s="14">
        <v>1</v>
      </c>
    </row>
    <row r="222" spans="1:10">
      <c r="B222" s="3">
        <v>3</v>
      </c>
      <c r="C222" s="12">
        <v>1</v>
      </c>
      <c r="D222" s="13">
        <v>1</v>
      </c>
      <c r="E222" s="13">
        <v>4</v>
      </c>
      <c r="F222" s="14">
        <v>9</v>
      </c>
      <c r="G222" s="12">
        <v>0</v>
      </c>
      <c r="H222" s="13">
        <v>0</v>
      </c>
      <c r="I222" s="13">
        <v>0</v>
      </c>
      <c r="J222" s="14">
        <v>1</v>
      </c>
    </row>
    <row r="223" spans="1:10">
      <c r="B223" s="3">
        <v>4</v>
      </c>
      <c r="C223" s="12">
        <v>0</v>
      </c>
      <c r="D223" s="13">
        <v>0</v>
      </c>
      <c r="E223" s="13">
        <v>1</v>
      </c>
      <c r="F223" s="14">
        <v>5</v>
      </c>
      <c r="G223" s="12">
        <v>0</v>
      </c>
      <c r="H223" s="13">
        <v>0</v>
      </c>
      <c r="I223" s="13">
        <v>0</v>
      </c>
      <c r="J223" s="14">
        <v>0</v>
      </c>
    </row>
    <row r="224" spans="1:10">
      <c r="B224" s="3">
        <v>5</v>
      </c>
      <c r="C224" s="12">
        <v>0</v>
      </c>
      <c r="D224" s="13">
        <v>1</v>
      </c>
      <c r="E224" s="13">
        <v>6</v>
      </c>
      <c r="F224" s="14">
        <v>8</v>
      </c>
      <c r="G224" s="12">
        <v>0</v>
      </c>
      <c r="H224" s="13">
        <v>0</v>
      </c>
      <c r="I224" s="13">
        <v>0</v>
      </c>
      <c r="J224" s="14">
        <v>1</v>
      </c>
    </row>
    <row r="225" spans="1:10">
      <c r="B225" s="3">
        <v>6</v>
      </c>
      <c r="C225" s="12">
        <v>6</v>
      </c>
      <c r="D225" s="13">
        <v>11</v>
      </c>
      <c r="E225" s="13">
        <v>4</v>
      </c>
      <c r="F225" s="14">
        <v>10</v>
      </c>
      <c r="G225" s="12">
        <v>0</v>
      </c>
      <c r="H225" s="13">
        <v>0</v>
      </c>
      <c r="I225" s="13">
        <v>2</v>
      </c>
      <c r="J225" s="14">
        <v>1</v>
      </c>
    </row>
    <row r="226" spans="1:10">
      <c r="B226" s="4">
        <v>7</v>
      </c>
      <c r="C226" s="15">
        <v>0</v>
      </c>
      <c r="D226" s="16">
        <v>22</v>
      </c>
      <c r="E226" s="16">
        <v>10</v>
      </c>
      <c r="F226" s="17">
        <v>4</v>
      </c>
      <c r="G226" s="15">
        <v>0</v>
      </c>
      <c r="H226" s="16">
        <v>2</v>
      </c>
      <c r="I226" s="16">
        <v>3</v>
      </c>
      <c r="J226" s="17">
        <v>1</v>
      </c>
    </row>
    <row r="229" spans="1:10">
      <c r="C229" s="79" t="s">
        <v>6</v>
      </c>
      <c r="D229" s="80"/>
      <c r="E229" s="80"/>
      <c r="F229" s="81"/>
      <c r="G229" s="79" t="s">
        <v>24</v>
      </c>
      <c r="H229" s="80"/>
      <c r="I229" s="80"/>
      <c r="J229" s="81"/>
    </row>
    <row r="230" spans="1:10">
      <c r="A230" s="1" t="s">
        <v>56</v>
      </c>
      <c r="C230" s="6" t="s">
        <v>2</v>
      </c>
      <c r="D230" s="7" t="s">
        <v>3</v>
      </c>
      <c r="E230" s="7" t="s">
        <v>4</v>
      </c>
      <c r="F230" s="8" t="s">
        <v>5</v>
      </c>
      <c r="G230" s="6" t="s">
        <v>2</v>
      </c>
      <c r="H230" s="7" t="s">
        <v>3</v>
      </c>
      <c r="I230" s="7" t="s">
        <v>4</v>
      </c>
      <c r="J230" s="8" t="s">
        <v>5</v>
      </c>
    </row>
    <row r="231" spans="1:10">
      <c r="B231" s="5">
        <v>0</v>
      </c>
      <c r="C231" s="9">
        <v>5</v>
      </c>
      <c r="D231" s="10">
        <v>0</v>
      </c>
      <c r="E231" s="10">
        <v>0</v>
      </c>
      <c r="F231" s="11">
        <v>8</v>
      </c>
      <c r="G231" s="9">
        <v>2</v>
      </c>
      <c r="H231" s="10">
        <v>0</v>
      </c>
      <c r="I231" s="10">
        <v>0</v>
      </c>
      <c r="J231" s="11">
        <v>3</v>
      </c>
    </row>
    <row r="232" spans="1:10">
      <c r="B232" s="3">
        <v>1</v>
      </c>
      <c r="C232" s="12">
        <v>2</v>
      </c>
      <c r="D232" s="13">
        <v>0</v>
      </c>
      <c r="E232" s="13">
        <v>0</v>
      </c>
      <c r="F232" s="14">
        <v>6</v>
      </c>
      <c r="G232" s="12">
        <v>0</v>
      </c>
      <c r="H232" s="13">
        <v>0</v>
      </c>
      <c r="I232" s="13">
        <v>0</v>
      </c>
      <c r="J232" s="14">
        <v>2</v>
      </c>
    </row>
    <row r="233" spans="1:10">
      <c r="B233" s="3">
        <v>2</v>
      </c>
      <c r="C233" s="12">
        <v>0</v>
      </c>
      <c r="D233" s="13">
        <v>0</v>
      </c>
      <c r="E233" s="13">
        <v>1</v>
      </c>
      <c r="F233" s="14">
        <v>6</v>
      </c>
      <c r="G233" s="12">
        <v>0</v>
      </c>
      <c r="H233" s="13">
        <v>0</v>
      </c>
      <c r="I233" s="13">
        <v>0</v>
      </c>
      <c r="J233" s="14">
        <v>3</v>
      </c>
    </row>
    <row r="234" spans="1:10">
      <c r="B234" s="3">
        <v>3</v>
      </c>
      <c r="C234" s="12">
        <v>0</v>
      </c>
      <c r="D234" s="13">
        <v>2</v>
      </c>
      <c r="E234" s="13">
        <v>0</v>
      </c>
      <c r="F234" s="14">
        <v>1</v>
      </c>
      <c r="G234" s="12">
        <v>0</v>
      </c>
      <c r="H234" s="13">
        <v>0</v>
      </c>
      <c r="I234" s="13">
        <v>0</v>
      </c>
      <c r="J234" s="14">
        <v>0</v>
      </c>
    </row>
    <row r="235" spans="1:10">
      <c r="B235" s="3">
        <v>4</v>
      </c>
      <c r="C235" s="12">
        <v>1</v>
      </c>
      <c r="D235" s="13">
        <v>0</v>
      </c>
      <c r="E235" s="13">
        <v>0</v>
      </c>
      <c r="F235" s="14">
        <v>4</v>
      </c>
      <c r="G235" s="12">
        <v>0</v>
      </c>
      <c r="H235" s="13">
        <v>0</v>
      </c>
      <c r="I235" s="13">
        <v>0</v>
      </c>
      <c r="J235" s="14">
        <v>1</v>
      </c>
    </row>
    <row r="236" spans="1:10">
      <c r="B236" s="3">
        <v>5</v>
      </c>
      <c r="C236" s="12">
        <v>0</v>
      </c>
      <c r="D236" s="13">
        <v>0</v>
      </c>
      <c r="E236" s="13">
        <v>1</v>
      </c>
      <c r="F236" s="14">
        <v>4</v>
      </c>
      <c r="G236" s="12">
        <v>0</v>
      </c>
      <c r="H236" s="13">
        <v>0</v>
      </c>
      <c r="I236" s="13">
        <v>0</v>
      </c>
      <c r="J236" s="14">
        <v>1</v>
      </c>
    </row>
    <row r="237" spans="1:10">
      <c r="B237" s="3">
        <v>6</v>
      </c>
      <c r="C237" s="12">
        <v>1</v>
      </c>
      <c r="D237" s="13">
        <v>3</v>
      </c>
      <c r="E237" s="13">
        <v>1</v>
      </c>
      <c r="F237" s="14">
        <v>3</v>
      </c>
      <c r="G237" s="12">
        <v>0</v>
      </c>
      <c r="H237" s="13">
        <v>1</v>
      </c>
      <c r="I237" s="13">
        <v>0</v>
      </c>
      <c r="J237" s="14">
        <v>1</v>
      </c>
    </row>
    <row r="238" spans="1:10">
      <c r="B238" s="4">
        <v>7</v>
      </c>
      <c r="C238" s="15">
        <v>0</v>
      </c>
      <c r="D238" s="16">
        <v>22</v>
      </c>
      <c r="E238" s="16">
        <v>2</v>
      </c>
      <c r="F238" s="17">
        <v>1</v>
      </c>
      <c r="G238" s="15">
        <v>0</v>
      </c>
      <c r="H238" s="16">
        <v>5</v>
      </c>
      <c r="I238" s="16">
        <v>0</v>
      </c>
      <c r="J238" s="17">
        <v>0</v>
      </c>
    </row>
    <row r="241" spans="1:10">
      <c r="C241" s="36" t="s">
        <v>6</v>
      </c>
      <c r="D241" s="37"/>
      <c r="E241" s="37"/>
      <c r="F241" s="38"/>
      <c r="G241" s="36" t="s">
        <v>24</v>
      </c>
      <c r="H241" s="37"/>
      <c r="I241" s="37"/>
      <c r="J241" s="38"/>
    </row>
    <row r="242" spans="1:10">
      <c r="A242" s="1" t="s">
        <v>55</v>
      </c>
      <c r="C242" s="6" t="s">
        <v>2</v>
      </c>
      <c r="D242" s="7" t="s">
        <v>3</v>
      </c>
      <c r="E242" s="7" t="s">
        <v>4</v>
      </c>
      <c r="F242" s="8" t="s">
        <v>5</v>
      </c>
      <c r="G242" s="6" t="s">
        <v>2</v>
      </c>
      <c r="H242" s="7" t="s">
        <v>3</v>
      </c>
      <c r="I242" s="7" t="s">
        <v>4</v>
      </c>
      <c r="J242" s="8" t="s">
        <v>5</v>
      </c>
    </row>
    <row r="243" spans="1:10">
      <c r="B243" s="5">
        <v>0</v>
      </c>
      <c r="C243" s="9">
        <v>6</v>
      </c>
      <c r="D243" s="10">
        <v>0</v>
      </c>
      <c r="E243" s="10">
        <v>0</v>
      </c>
      <c r="F243" s="11">
        <v>4</v>
      </c>
      <c r="G243" s="9">
        <v>5</v>
      </c>
      <c r="H243" s="10">
        <v>0</v>
      </c>
      <c r="I243" s="10">
        <v>0</v>
      </c>
      <c r="J243" s="11">
        <v>1</v>
      </c>
    </row>
    <row r="244" spans="1:10">
      <c r="B244" s="3">
        <v>1</v>
      </c>
      <c r="C244" s="12">
        <v>1</v>
      </c>
      <c r="D244" s="13">
        <v>0</v>
      </c>
      <c r="E244" s="13">
        <v>0</v>
      </c>
      <c r="F244" s="14">
        <v>4</v>
      </c>
      <c r="G244" s="12">
        <v>0</v>
      </c>
      <c r="H244" s="13">
        <v>0</v>
      </c>
      <c r="I244" s="13">
        <v>0</v>
      </c>
      <c r="J244" s="14">
        <v>2</v>
      </c>
    </row>
    <row r="245" spans="1:10">
      <c r="B245" s="3">
        <v>2</v>
      </c>
      <c r="C245" s="12">
        <v>0</v>
      </c>
      <c r="D245" s="13">
        <v>0</v>
      </c>
      <c r="E245" s="13">
        <v>0</v>
      </c>
      <c r="F245" s="14">
        <v>1</v>
      </c>
      <c r="G245" s="12">
        <v>0</v>
      </c>
      <c r="H245" s="13">
        <v>0</v>
      </c>
      <c r="I245" s="13">
        <v>0</v>
      </c>
      <c r="J245" s="14">
        <v>0</v>
      </c>
    </row>
    <row r="246" spans="1:10">
      <c r="B246" s="3">
        <v>3</v>
      </c>
      <c r="C246" s="12">
        <v>1</v>
      </c>
      <c r="D246" s="13">
        <v>1</v>
      </c>
      <c r="E246" s="13">
        <v>0</v>
      </c>
      <c r="F246" s="14">
        <v>0</v>
      </c>
      <c r="G246" s="12">
        <v>0</v>
      </c>
      <c r="H246" s="13">
        <v>1</v>
      </c>
      <c r="I246" s="13">
        <v>0</v>
      </c>
      <c r="J246" s="14">
        <v>0</v>
      </c>
    </row>
    <row r="247" spans="1:10">
      <c r="B247" s="3">
        <v>4</v>
      </c>
      <c r="C247" s="12">
        <v>0</v>
      </c>
      <c r="D247" s="13">
        <v>0</v>
      </c>
      <c r="E247" s="13">
        <v>0</v>
      </c>
      <c r="F247" s="14">
        <v>0</v>
      </c>
      <c r="G247" s="12">
        <v>0</v>
      </c>
      <c r="H247" s="13">
        <v>0</v>
      </c>
      <c r="I247" s="13">
        <v>0</v>
      </c>
      <c r="J247" s="14">
        <v>0</v>
      </c>
    </row>
    <row r="248" spans="1:10">
      <c r="B248" s="3">
        <v>5</v>
      </c>
      <c r="C248" s="12">
        <v>1</v>
      </c>
      <c r="D248" s="13">
        <v>1</v>
      </c>
      <c r="E248" s="13">
        <v>2</v>
      </c>
      <c r="F248" s="14">
        <v>0</v>
      </c>
      <c r="G248" s="12">
        <v>0</v>
      </c>
      <c r="H248" s="13">
        <v>0</v>
      </c>
      <c r="I248" s="13">
        <v>1</v>
      </c>
      <c r="J248" s="14">
        <v>0</v>
      </c>
    </row>
    <row r="249" spans="1:10">
      <c r="B249" s="3">
        <v>6</v>
      </c>
      <c r="C249" s="12">
        <v>0</v>
      </c>
      <c r="D249" s="13">
        <v>2</v>
      </c>
      <c r="E249" s="13">
        <v>1</v>
      </c>
      <c r="F249" s="14">
        <v>0</v>
      </c>
      <c r="G249" s="12">
        <v>0</v>
      </c>
      <c r="H249" s="13">
        <v>0</v>
      </c>
      <c r="I249" s="13">
        <v>1</v>
      </c>
      <c r="J249" s="14">
        <v>0</v>
      </c>
    </row>
    <row r="250" spans="1:10">
      <c r="B250" s="4">
        <v>7</v>
      </c>
      <c r="C250" s="15">
        <v>2</v>
      </c>
      <c r="D250" s="16">
        <v>9</v>
      </c>
      <c r="E250" s="16">
        <v>3</v>
      </c>
      <c r="F250" s="17">
        <v>1</v>
      </c>
      <c r="G250" s="15">
        <v>0</v>
      </c>
      <c r="H250" s="16">
        <v>5</v>
      </c>
      <c r="I250" s="16">
        <v>2</v>
      </c>
      <c r="J250" s="17">
        <v>0</v>
      </c>
    </row>
  </sheetData>
  <mergeCells count="44">
    <mergeCell ref="C1:F1"/>
    <mergeCell ref="G1:J1"/>
    <mergeCell ref="Y1:Z1"/>
    <mergeCell ref="C13:F13"/>
    <mergeCell ref="G13:J13"/>
    <mergeCell ref="Y13:Z13"/>
    <mergeCell ref="C25:F25"/>
    <mergeCell ref="G25:J25"/>
    <mergeCell ref="Y25:Z25"/>
    <mergeCell ref="C37:F37"/>
    <mergeCell ref="G37:J37"/>
    <mergeCell ref="Y37:Z37"/>
    <mergeCell ref="C49:F49"/>
    <mergeCell ref="G49:J49"/>
    <mergeCell ref="C61:F61"/>
    <mergeCell ref="G61:J61"/>
    <mergeCell ref="C73:F73"/>
    <mergeCell ref="G73:J73"/>
    <mergeCell ref="C85:F85"/>
    <mergeCell ref="G85:J85"/>
    <mergeCell ref="C97:F97"/>
    <mergeCell ref="G97:J97"/>
    <mergeCell ref="C109:F109"/>
    <mergeCell ref="G109:J109"/>
    <mergeCell ref="C121:F121"/>
    <mergeCell ref="G121:J121"/>
    <mergeCell ref="C133:F133"/>
    <mergeCell ref="G133:J133"/>
    <mergeCell ref="C145:F145"/>
    <mergeCell ref="G145:J145"/>
    <mergeCell ref="C157:F157"/>
    <mergeCell ref="G157:J157"/>
    <mergeCell ref="C169:F169"/>
    <mergeCell ref="G169:J169"/>
    <mergeCell ref="C181:F181"/>
    <mergeCell ref="G181:J181"/>
    <mergeCell ref="C229:F229"/>
    <mergeCell ref="G229:J229"/>
    <mergeCell ref="C193:F193"/>
    <mergeCell ref="G193:J193"/>
    <mergeCell ref="C205:F205"/>
    <mergeCell ref="G205:J205"/>
    <mergeCell ref="C217:F217"/>
    <mergeCell ref="G217:J2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VIP %</vt:lpstr>
      <vt:lpstr>VIP</vt:lpstr>
      <vt:lpstr>PV %</vt:lpstr>
      <vt:lpstr>PV</vt:lpstr>
      <vt:lpstr>SOM %</vt:lpstr>
      <vt:lpstr>SOM</vt:lpstr>
      <vt:lpstr>NPY %</vt:lpstr>
      <vt:lpstr>NPY</vt:lpstr>
      <vt:lpstr>NOS1 %</vt:lpstr>
      <vt:lpstr>NOS1</vt:lpstr>
      <vt:lpstr>CR %</vt:lpstr>
      <vt:lpstr>CR</vt:lpstr>
      <vt:lpstr>NeuN %</vt:lpstr>
      <vt:lpstr>NeuN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Leclerc</dc:creator>
  <cp:lastModifiedBy>Clémence</cp:lastModifiedBy>
  <dcterms:created xsi:type="dcterms:W3CDTF">2011-05-13T15:49:48Z</dcterms:created>
  <dcterms:modified xsi:type="dcterms:W3CDTF">2012-02-06T13:31:28Z</dcterms:modified>
</cp:coreProperties>
</file>