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910" windowHeight="5505" activeTab="4"/>
  </bookViews>
  <sheets>
    <sheet name="修订历史" sheetId="1" r:id="rId1"/>
    <sheet name="Index" sheetId="2" r:id="rId2"/>
    <sheet name="HA" sheetId="3" r:id="rId3"/>
    <sheet name="HB" sheetId="10" r:id="rId4"/>
    <sheet name="HC" sheetId="11" r:id="rId5"/>
  </sheets>
  <calcPr calcId="125725"/>
</workbook>
</file>

<file path=xl/calcChain.xml><?xml version="1.0" encoding="utf-8"?>
<calcChain xmlns="http://schemas.openxmlformats.org/spreadsheetml/2006/main">
  <c r="K4" i="2"/>
  <c r="K3"/>
  <c r="K2"/>
  <c r="J4"/>
  <c r="J3"/>
  <c r="J2"/>
  <c r="H4"/>
  <c r="H3"/>
  <c r="H2"/>
  <c r="G4"/>
  <c r="G3"/>
  <c r="G2"/>
  <c r="F4"/>
  <c r="F3"/>
  <c r="F2"/>
  <c r="E4"/>
  <c r="E3"/>
  <c r="E2"/>
  <c r="D4"/>
  <c r="D3"/>
  <c r="D2"/>
  <c r="K5" l="1"/>
  <c r="L4"/>
  <c r="L3"/>
  <c r="I3"/>
  <c r="L2"/>
  <c r="H5"/>
  <c r="G5"/>
  <c r="D5"/>
  <c r="I4" l="1"/>
  <c r="F5"/>
  <c r="E5"/>
  <c r="L5"/>
  <c r="I2"/>
  <c r="J5"/>
  <c r="I5" l="1"/>
</calcChain>
</file>

<file path=xl/sharedStrings.xml><?xml version="1.0" encoding="utf-8"?>
<sst xmlns="http://schemas.openxmlformats.org/spreadsheetml/2006/main" count="327" uniqueCount="155">
  <si>
    <t>版本</t>
  </si>
  <si>
    <t>日期</t>
  </si>
  <si>
    <t>修订内容</t>
  </si>
  <si>
    <t>修订人</t>
  </si>
  <si>
    <t>索引</t>
  </si>
  <si>
    <t>性能参数表名</t>
  </si>
  <si>
    <t>备注</t>
  </si>
  <si>
    <t>小计</t>
  </si>
  <si>
    <t>合计</t>
  </si>
  <si>
    <t>统计编码</t>
  </si>
  <si>
    <t>重要度</t>
  </si>
  <si>
    <t>中文名称</t>
  </si>
  <si>
    <t>定义</t>
  </si>
  <si>
    <t>触发点</t>
  </si>
  <si>
    <t>采集方式</t>
  </si>
  <si>
    <t>数据类型</t>
  </si>
  <si>
    <t>单位</t>
  </si>
  <si>
    <t>空间粒度</t>
  </si>
  <si>
    <t>时间粒度</t>
  </si>
  <si>
    <t>上报周期</t>
  </si>
  <si>
    <r>
      <t>C</t>
    </r>
    <r>
      <rPr>
        <sz val="10"/>
        <rFont val="宋体"/>
        <family val="3"/>
        <charset val="134"/>
      </rPr>
      <t>C</t>
    </r>
    <phoneticPr fontId="4" type="noConversion"/>
  </si>
  <si>
    <t>整数</t>
    <phoneticPr fontId="4" type="noConversion"/>
  </si>
  <si>
    <t>个</t>
  </si>
  <si>
    <t>15分钟</t>
    <phoneticPr fontId="4" type="noConversion"/>
  </si>
  <si>
    <r>
      <t>C</t>
    </r>
    <r>
      <rPr>
        <sz val="11"/>
        <color indexed="8"/>
        <rFont val="宋体"/>
        <family val="3"/>
        <charset val="134"/>
      </rPr>
      <t>PU占用率统计数据</t>
    </r>
    <phoneticPr fontId="3" type="noConversion"/>
  </si>
  <si>
    <t>流量统计数据</t>
    <phoneticPr fontId="3" type="noConversion"/>
  </si>
  <si>
    <t>无_x000D_</t>
  </si>
  <si>
    <t>CC_x000D_</t>
  </si>
  <si>
    <t>实型_x000D_</t>
  </si>
  <si>
    <t>EthernetPort_x000D_</t>
  </si>
  <si>
    <t>15分钟_x000D_</t>
  </si>
  <si>
    <t>当前成功的IKE SA总数</t>
  </si>
  <si>
    <t>当前成功的IPSEC SA总数</t>
  </si>
  <si>
    <t>IKE报文接收总数</t>
  </si>
  <si>
    <t>IKE报文发送总数</t>
  </si>
  <si>
    <t>重传的IKE报文总数</t>
  </si>
  <si>
    <t>EAP认证请求次数</t>
  </si>
  <si>
    <t>EAP认证成功次数</t>
  </si>
  <si>
    <t>证书认证请求次数</t>
  </si>
  <si>
    <t>证书认证成功次数</t>
  </si>
  <si>
    <r>
      <t>S</t>
    </r>
    <r>
      <rPr>
        <sz val="11"/>
        <color theme="1"/>
        <rFont val="宋体"/>
        <family val="3"/>
        <charset val="134"/>
        <scheme val="minor"/>
      </rPr>
      <t>GHA01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</si>
  <si>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GHB</t>
    </r>
    <r>
      <rPr>
        <sz val="11"/>
        <color theme="1"/>
        <rFont val="宋体"/>
        <family val="3"/>
        <charset val="134"/>
        <scheme val="minor"/>
      </rPr>
      <t>01</t>
    </r>
    <phoneticPr fontId="8" type="noConversion"/>
  </si>
  <si>
    <r>
      <rPr>
        <sz val="11"/>
        <color theme="1"/>
        <rFont val="宋体"/>
        <family val="3"/>
        <charset val="134"/>
        <scheme val="minor"/>
      </rPr>
      <t>SGHB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indexed="8"/>
        <rFont val="宋体"/>
        <family val="3"/>
        <charset val="134"/>
      </rPr>
      <t>2</t>
    </r>
    <phoneticPr fontId="8" type="noConversion"/>
  </si>
  <si>
    <r>
      <t>S</t>
    </r>
    <r>
      <rPr>
        <sz val="11"/>
        <color theme="1"/>
        <rFont val="宋体"/>
        <family val="3"/>
        <charset val="134"/>
        <scheme val="minor"/>
      </rPr>
      <t>GHC</t>
    </r>
    <r>
      <rPr>
        <sz val="11"/>
        <color theme="1"/>
        <rFont val="宋体"/>
        <family val="3"/>
        <charset val="134"/>
        <scheme val="minor"/>
      </rPr>
      <t>01</t>
    </r>
    <phoneticPr fontId="8" type="noConversion"/>
  </si>
  <si>
    <r>
      <t>S</t>
    </r>
    <r>
      <rPr>
        <sz val="11"/>
        <color theme="1"/>
        <rFont val="宋体"/>
        <family val="3"/>
        <charset val="134"/>
        <scheme val="minor"/>
      </rPr>
      <t>GHC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indexed="8"/>
        <rFont val="宋体"/>
        <family val="3"/>
        <charset val="134"/>
      </rPr>
      <t/>
    </r>
    <phoneticPr fontId="9" type="noConversion"/>
  </si>
  <si>
    <t>物理端口接收的IPv4报文总数</t>
  </si>
  <si>
    <t>物理端口发送的IPv4报文总数</t>
  </si>
  <si>
    <t>物理端口发送的IPv6报文总数</t>
  </si>
  <si>
    <t>统计物理端口接收的IPv4报文总数</t>
    <phoneticPr fontId="9" type="noConversion"/>
  </si>
  <si>
    <t>统计物理端口发送的IPv4报文总数</t>
    <phoneticPr fontId="9" type="noConversion"/>
  </si>
  <si>
    <t>统计物理端口发送的IPv6报文总数</t>
    <phoneticPr fontId="9" type="noConversion"/>
  </si>
  <si>
    <t>个</t>
    <phoneticPr fontId="9" type="noConversion"/>
  </si>
  <si>
    <t>每次EAP认证成功，测量参数加一</t>
  </si>
  <si>
    <t>SeGW每收到携带证书请求的IKE_AUTH报文，测量参数加一</t>
    <phoneticPr fontId="4" type="noConversion"/>
  </si>
  <si>
    <t>每次证书认证成功，测量参数加一</t>
    <phoneticPr fontId="4" type="noConversion"/>
  </si>
  <si>
    <t>物理端口接收的IPv4报文字节数</t>
    <phoneticPr fontId="9" type="noConversion"/>
  </si>
  <si>
    <t>物理端口发送的IPv4报文字节数</t>
    <phoneticPr fontId="9" type="noConversion"/>
  </si>
  <si>
    <t>物理端口接收的IPv6报文总数</t>
    <phoneticPr fontId="9" type="noConversion"/>
  </si>
  <si>
    <t>物理端口接收的IPv6报文字节数</t>
    <phoneticPr fontId="9" type="noConversion"/>
  </si>
  <si>
    <t>物理端口发送的IPv6报文字节数</t>
    <phoneticPr fontId="9" type="noConversion"/>
  </si>
  <si>
    <t>统计物理端口接收的IPv4报文字节数</t>
    <phoneticPr fontId="9" type="noConversion"/>
  </si>
  <si>
    <t>统计物理端口发送的IPv4报文字节数</t>
    <phoneticPr fontId="9" type="noConversion"/>
  </si>
  <si>
    <t>统计物理端口接收的IPv6报文字节数</t>
    <phoneticPr fontId="9" type="noConversion"/>
  </si>
  <si>
    <t>统计物理端口发送的IPv6报文字节数</t>
    <phoneticPr fontId="9" type="noConversion"/>
  </si>
  <si>
    <r>
      <t>SGHC</t>
    </r>
    <r>
      <rPr>
        <sz val="11"/>
        <color theme="1"/>
        <rFont val="宋体"/>
        <family val="3"/>
        <charset val="134"/>
        <scheme val="minor"/>
      </rPr>
      <t>03</t>
    </r>
    <phoneticPr fontId="8" type="noConversion"/>
  </si>
  <si>
    <r>
      <t>SGHC</t>
    </r>
    <r>
      <rPr>
        <sz val="11"/>
        <color theme="1"/>
        <rFont val="宋体"/>
        <family val="3"/>
        <charset val="134"/>
        <scheme val="minor"/>
      </rPr>
      <t>04</t>
    </r>
    <phoneticPr fontId="8" type="noConversion"/>
  </si>
  <si>
    <r>
      <t>SGHC</t>
    </r>
    <r>
      <rPr>
        <sz val="11"/>
        <color theme="1"/>
        <rFont val="宋体"/>
        <family val="3"/>
        <charset val="134"/>
        <scheme val="minor"/>
      </rPr>
      <t>05</t>
    </r>
    <phoneticPr fontId="8" type="noConversion"/>
  </si>
  <si>
    <r>
      <t>SGHC</t>
    </r>
    <r>
      <rPr>
        <sz val="11"/>
        <color theme="1"/>
        <rFont val="宋体"/>
        <family val="3"/>
        <charset val="134"/>
        <scheme val="minor"/>
      </rPr>
      <t>06</t>
    </r>
    <phoneticPr fontId="8" type="noConversion"/>
  </si>
  <si>
    <t>SGHC07</t>
    <phoneticPr fontId="8" type="noConversion"/>
  </si>
  <si>
    <t>SGHC08</t>
    <phoneticPr fontId="8" type="noConversion"/>
  </si>
  <si>
    <t>SeGW每收到IKE_AUTH报文中没有AUTH载荷，表示需要进行EAP认证，测量参数加一</t>
    <phoneticPr fontId="4" type="noConversion"/>
  </si>
  <si>
    <t>统计物理端口接收的IPv6报文总数</t>
    <phoneticPr fontId="9" type="noConversion"/>
  </si>
  <si>
    <t>MByte</t>
  </si>
  <si>
    <t>IKE.RcvdPkt</t>
    <phoneticPr fontId="4" type="noConversion"/>
  </si>
  <si>
    <t>IKE.SendPkt</t>
    <phoneticPr fontId="4" type="noConversion"/>
  </si>
  <si>
    <t>IKE.RetransPkt</t>
    <phoneticPr fontId="4" type="noConversion"/>
  </si>
  <si>
    <t>IKE.EapReq</t>
    <phoneticPr fontId="4" type="noConversion"/>
  </si>
  <si>
    <t>IKE.EapSucc</t>
    <phoneticPr fontId="4" type="noConversion"/>
  </si>
  <si>
    <t>IKE.CertReq</t>
    <phoneticPr fontId="4" type="noConversion"/>
  </si>
  <si>
    <t>IKE.CertSucc</t>
    <phoneticPr fontId="4" type="noConversion"/>
  </si>
  <si>
    <t>EQPT.Ipv4RcvdPkt</t>
    <phoneticPr fontId="9" type="noConversion"/>
  </si>
  <si>
    <t>EQPT.Ipv4RcvdBytes</t>
    <phoneticPr fontId="9" type="noConversion"/>
  </si>
  <si>
    <t>EQPT.Ipv4SndPkt</t>
    <phoneticPr fontId="9" type="noConversion"/>
  </si>
  <si>
    <t>EQPT.Ipv4SndBytes</t>
    <phoneticPr fontId="9" type="noConversion"/>
  </si>
  <si>
    <t>EQPT.Ipv6RcvdPkt</t>
    <phoneticPr fontId="9" type="noConversion"/>
  </si>
  <si>
    <t>EQPT.Ipv6RcvdBytes</t>
    <phoneticPr fontId="9" type="noConversion"/>
  </si>
  <si>
    <t>EQPT.Ipv6SndPkt</t>
    <phoneticPr fontId="9" type="noConversion"/>
  </si>
  <si>
    <t>EQPT.Ipv6SndBytes</t>
    <phoneticPr fontId="9" type="noConversion"/>
  </si>
  <si>
    <t>整形</t>
    <phoneticPr fontId="9" type="noConversion"/>
  </si>
  <si>
    <t>无</t>
    <phoneticPr fontId="14" type="noConversion"/>
  </si>
  <si>
    <t>SI</t>
    <phoneticPr fontId="14" type="noConversion"/>
  </si>
  <si>
    <t>实数</t>
    <phoneticPr fontId="14" type="noConversion"/>
  </si>
  <si>
    <t>%</t>
    <phoneticPr fontId="14" type="noConversion"/>
  </si>
  <si>
    <t>15分钟</t>
    <phoneticPr fontId="14" type="noConversion"/>
  </si>
  <si>
    <t>统计周期结束时刻存在的IPsecSA数量。</t>
    <phoneticPr fontId="4" type="noConversion"/>
  </si>
  <si>
    <t>统计周期结束时刻存在的IKE SA数量。</t>
    <phoneticPr fontId="4" type="noConversion"/>
  </si>
  <si>
    <t>无</t>
    <phoneticPr fontId="4" type="noConversion"/>
  </si>
  <si>
    <t>安全接入认证数据</t>
    <phoneticPr fontId="4" type="noConversion"/>
  </si>
  <si>
    <t>IKE.IKESaTotal</t>
    <phoneticPr fontId="4" type="noConversion"/>
  </si>
  <si>
    <r>
      <t>I</t>
    </r>
    <r>
      <rPr>
        <sz val="10"/>
        <rFont val="宋体"/>
        <family val="3"/>
        <charset val="134"/>
      </rPr>
      <t>KE.</t>
    </r>
    <r>
      <rPr>
        <sz val="10"/>
        <rFont val="宋体"/>
        <family val="3"/>
        <charset val="134"/>
      </rPr>
      <t>IPsecS</t>
    </r>
    <r>
      <rPr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Total</t>
    </r>
    <phoneticPr fontId="4" type="noConversion"/>
  </si>
  <si>
    <t>SeGW每收到一个IKE报文，测量量加一</t>
    <phoneticPr fontId="4" type="noConversion"/>
  </si>
  <si>
    <t>SeGW每发出一个IKE报文，测量量加一</t>
    <phoneticPr fontId="4" type="noConversion"/>
  </si>
  <si>
    <t>SeGW每重传一个IKE报文，测量量加一</t>
    <phoneticPr fontId="4" type="noConversion"/>
  </si>
  <si>
    <t>统计周期内累加IKE报文接收总数</t>
    <phoneticPr fontId="4" type="noConversion"/>
  </si>
  <si>
    <t>统计周期内累加IKE报文发送总数</t>
    <phoneticPr fontId="4" type="noConversion"/>
  </si>
  <si>
    <t>统计周期内累加重传的IKE报文总数</t>
    <phoneticPr fontId="4" type="noConversion"/>
  </si>
  <si>
    <t>统计周期内累加EAP认证请求次数</t>
    <phoneticPr fontId="4" type="noConversion"/>
  </si>
  <si>
    <t>统计周期内累加EAP认证成功次数</t>
    <phoneticPr fontId="4" type="noConversion"/>
  </si>
  <si>
    <t>统计周期内累加证书认证请求次数</t>
    <phoneticPr fontId="4" type="noConversion"/>
  </si>
  <si>
    <t>统计周期内累加证书认证成功次数</t>
    <phoneticPr fontId="4" type="noConversion"/>
  </si>
  <si>
    <r>
      <t>SGHA0</t>
    </r>
    <r>
      <rPr>
        <sz val="11"/>
        <color theme="1"/>
        <rFont val="宋体"/>
        <family val="3"/>
        <charset val="134"/>
        <scheme val="minor"/>
      </rPr>
      <t>2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</si>
  <si>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GHA03</t>
    </r>
    <r>
      <rPr>
        <sz val="11"/>
        <color theme="1"/>
        <rFont val="宋体"/>
        <family val="2"/>
        <charset val="134"/>
        <scheme val="minor"/>
      </rPr>
      <t/>
    </r>
  </si>
  <si>
    <r>
      <t>SGHA04</t>
    </r>
    <r>
      <rPr>
        <sz val="11"/>
        <color theme="1"/>
        <rFont val="宋体"/>
        <family val="3"/>
        <charset val="134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</si>
  <si>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GHA05</t>
    </r>
    <r>
      <rPr>
        <sz val="11"/>
        <color theme="1"/>
        <rFont val="宋体"/>
        <family val="2"/>
        <charset val="134"/>
        <scheme val="minor"/>
      </rPr>
      <t/>
    </r>
  </si>
  <si>
    <r>
      <t>SGHA06</t>
    </r>
    <r>
      <rPr>
        <sz val="11"/>
        <color theme="1"/>
        <rFont val="宋体"/>
        <family val="3"/>
        <charset val="134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</si>
  <si>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GHA07</t>
    </r>
    <r>
      <rPr>
        <sz val="11"/>
        <color theme="1"/>
        <rFont val="宋体"/>
        <family val="2"/>
        <charset val="134"/>
        <scheme val="minor"/>
      </rPr>
      <t/>
    </r>
  </si>
  <si>
    <r>
      <t>SGHA08</t>
    </r>
    <r>
      <rPr>
        <sz val="11"/>
        <color theme="1"/>
        <rFont val="宋体"/>
        <family val="3"/>
        <charset val="134"/>
        <scheme val="minor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</si>
  <si>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GHA09</t>
    </r>
    <r>
      <rPr>
        <sz val="11"/>
        <color theme="1"/>
        <rFont val="宋体"/>
        <family val="2"/>
        <charset val="134"/>
        <scheme val="minor"/>
      </rPr>
      <t/>
    </r>
  </si>
  <si>
    <t>CPU.MAXRatio</t>
  </si>
  <si>
    <t>CPU负荷峰值</t>
  </si>
  <si>
    <t>测量周期中，主处理器的峰值负荷(单位：百分比)。</t>
  </si>
  <si>
    <t>CPU.MeanRatio</t>
  </si>
  <si>
    <t>CPU负荷均值</t>
  </si>
  <si>
    <t>测量周期中，主处理器的平均负荷(单位：百分比) 。</t>
  </si>
  <si>
    <t>1MByte=10^6Byte</t>
    <phoneticPr fontId="9" type="noConversion"/>
  </si>
  <si>
    <t>V1.0.0</t>
    <phoneticPr fontId="3" type="noConversion"/>
  </si>
  <si>
    <t>创建</t>
    <phoneticPr fontId="3" type="noConversion"/>
  </si>
  <si>
    <t>方波</t>
    <phoneticPr fontId="3" type="noConversion"/>
  </si>
  <si>
    <t>备注</t>
    <phoneticPr fontId="3" type="noConversion"/>
  </si>
  <si>
    <t>A类测量数</t>
    <phoneticPr fontId="3" type="noConversion"/>
  </si>
  <si>
    <t>B类测量数</t>
    <phoneticPr fontId="3" type="noConversion"/>
  </si>
  <si>
    <t>C类测量数</t>
    <phoneticPr fontId="3" type="noConversion"/>
  </si>
  <si>
    <t>CA类测量数</t>
    <phoneticPr fontId="3" type="noConversion"/>
  </si>
  <si>
    <t>CB类测量数</t>
    <phoneticPr fontId="3" type="noConversion"/>
  </si>
  <si>
    <t>A类测试数</t>
    <phoneticPr fontId="3" type="noConversion"/>
  </si>
  <si>
    <t>B类测试数</t>
    <phoneticPr fontId="3" type="noConversion"/>
  </si>
  <si>
    <t>测试数</t>
    <phoneticPr fontId="3" type="noConversion"/>
  </si>
  <si>
    <t>HA</t>
    <phoneticPr fontId="3" type="noConversion"/>
  </si>
  <si>
    <t>HB</t>
    <phoneticPr fontId="3" type="noConversion"/>
  </si>
  <si>
    <t>HC</t>
    <phoneticPr fontId="3" type="noConversion"/>
  </si>
  <si>
    <t>测量族</t>
    <phoneticPr fontId="3" type="noConversion"/>
  </si>
  <si>
    <t>测量族说明</t>
    <phoneticPr fontId="3" type="noConversion"/>
  </si>
  <si>
    <t>CPU</t>
    <phoneticPr fontId="3" type="noConversion"/>
  </si>
  <si>
    <t>IKE</t>
    <phoneticPr fontId="3" type="noConversion"/>
  </si>
  <si>
    <t>EQPT</t>
    <phoneticPr fontId="3" type="noConversion"/>
  </si>
  <si>
    <t>英文名称</t>
  </si>
  <si>
    <t>测试要求</t>
    <phoneticPr fontId="3" type="noConversion"/>
  </si>
  <si>
    <t>否</t>
    <phoneticPr fontId="4" type="noConversion"/>
  </si>
  <si>
    <t>A</t>
    <phoneticPr fontId="4" type="noConversion"/>
  </si>
  <si>
    <t>否</t>
    <phoneticPr fontId="8" type="noConversion"/>
  </si>
  <si>
    <t>A</t>
    <phoneticPr fontId="9" type="noConversion"/>
  </si>
  <si>
    <t>否</t>
    <phoneticPr fontId="9" type="noConversion"/>
  </si>
  <si>
    <t>A</t>
    <phoneticPr fontId="14" type="noConversion"/>
  </si>
  <si>
    <t>Gauge</t>
    <phoneticPr fontId="4" type="noConversion"/>
  </si>
  <si>
    <t>SegwFunction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</si>
</sst>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justify" vertical="center"/>
    </xf>
    <xf numFmtId="0" fontId="0" fillId="2" borderId="1" xfId="0" applyFill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6" fillId="0" borderId="0" xfId="0" applyFont="1">
      <alignment vertical="center"/>
    </xf>
    <xf numFmtId="0" fontId="0" fillId="2" borderId="1" xfId="0" applyFont="1" applyFill="1" applyBorder="1" applyAlignment="1">
      <alignment horizontal="justify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justify" vertical="center"/>
    </xf>
    <xf numFmtId="0" fontId="12" fillId="2" borderId="1" xfId="1" applyFont="1" applyFill="1" applyBorder="1" applyAlignment="1">
      <alignment vertical="center" wrapText="1"/>
    </xf>
    <xf numFmtId="0" fontId="11" fillId="0" borderId="1" xfId="0" applyFont="1" applyBorder="1" applyAlignment="1">
      <alignment horizontal="justify" vertical="center" wrapText="1"/>
    </xf>
    <xf numFmtId="0" fontId="12" fillId="0" borderId="1" xfId="2" applyFont="1" applyFill="1" applyBorder="1" applyAlignment="1">
      <alignment wrapText="1"/>
    </xf>
    <xf numFmtId="0" fontId="11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5" fillId="2" borderId="1" xfId="0" applyFont="1" applyFill="1" applyBorder="1" applyAlignment="1">
      <alignment horizontal="justify" vertical="center"/>
    </xf>
    <xf numFmtId="0" fontId="5" fillId="2" borderId="1" xfId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justify" vertical="center"/>
    </xf>
    <xf numFmtId="0" fontId="5" fillId="0" borderId="1" xfId="0" applyFont="1" applyFill="1" applyBorder="1" applyAlignment="1">
      <alignment horizontal="justify" vertical="center"/>
    </xf>
    <xf numFmtId="0" fontId="5" fillId="0" borderId="1" xfId="1" applyFont="1" applyFill="1" applyBorder="1" applyAlignment="1">
      <alignment vertical="center" wrapText="1"/>
    </xf>
    <xf numFmtId="0" fontId="12" fillId="0" borderId="1" xfId="1" applyFont="1" applyFill="1" applyBorder="1" applyAlignment="1">
      <alignment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0" xfId="0" applyFill="1">
      <alignment vertical="center"/>
    </xf>
    <xf numFmtId="0" fontId="5" fillId="0" borderId="1" xfId="2" applyFont="1" applyFill="1" applyBorder="1" applyAlignment="1">
      <alignment wrapText="1"/>
    </xf>
    <xf numFmtId="0" fontId="15" fillId="3" borderId="1" xfId="0" applyFont="1" applyFill="1" applyBorder="1" applyAlignment="1">
      <alignment horizontal="justify" vertical="center"/>
    </xf>
    <xf numFmtId="176" fontId="0" fillId="0" borderId="1" xfId="0" applyNumberFormat="1" applyBorder="1" applyAlignment="1">
      <alignment horizontal="justify" vertical="center"/>
    </xf>
    <xf numFmtId="0" fontId="16" fillId="3" borderId="1" xfId="3" applyFont="1" applyFill="1" applyBorder="1" applyAlignment="1">
      <alignment horizontal="center" vertical="center"/>
    </xf>
    <xf numFmtId="0" fontId="16" fillId="3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center" vertical="center"/>
    </xf>
    <xf numFmtId="0" fontId="5" fillId="4" borderId="1" xfId="3" applyFont="1" applyFill="1" applyBorder="1" applyAlignment="1">
      <alignment horizontal="center"/>
    </xf>
    <xf numFmtId="0" fontId="16" fillId="3" borderId="1" xfId="3" applyFont="1" applyFill="1" applyBorder="1" applyAlignment="1">
      <alignment horizontal="left"/>
    </xf>
    <xf numFmtId="0" fontId="10" fillId="0" borderId="1" xfId="0" applyFont="1" applyFill="1" applyBorder="1">
      <alignment vertical="center"/>
    </xf>
    <xf numFmtId="0" fontId="7" fillId="5" borderId="1" xfId="3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5" fillId="4" borderId="1" xfId="3" applyFont="1" applyFill="1" applyBorder="1" applyAlignment="1">
      <alignment horizontal="center" vertical="center"/>
    </xf>
  </cellXfs>
  <cellStyles count="4">
    <cellStyle name="0,0_x000d__x000a_NA_x000d__x000a_" xfId="3"/>
    <cellStyle name="常规" xfId="0" builtinId="0"/>
    <cellStyle name="常规 17" xfId="1"/>
    <cellStyle name="常规 50" xfId="2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13" sqref="C13"/>
    </sheetView>
  </sheetViews>
  <sheetFormatPr defaultRowHeight="13.5"/>
  <cols>
    <col min="2" max="2" width="32.625" customWidth="1"/>
    <col min="3" max="3" width="47" customWidth="1"/>
    <col min="4" max="4" width="22.125" customWidth="1"/>
  </cols>
  <sheetData>
    <row r="1" spans="1:4">
      <c r="A1" s="26" t="s">
        <v>0</v>
      </c>
      <c r="B1" s="26" t="s">
        <v>1</v>
      </c>
      <c r="C1" s="26" t="s">
        <v>2</v>
      </c>
      <c r="D1" s="26" t="s">
        <v>3</v>
      </c>
    </row>
    <row r="2" spans="1:4">
      <c r="A2" s="7" t="s">
        <v>125</v>
      </c>
      <c r="B2" s="27">
        <v>42063</v>
      </c>
      <c r="C2" s="1" t="s">
        <v>126</v>
      </c>
      <c r="D2" s="1" t="s">
        <v>127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74"/>
  <sheetViews>
    <sheetView workbookViewId="0">
      <selection activeCell="F19" sqref="F19"/>
    </sheetView>
  </sheetViews>
  <sheetFormatPr defaultRowHeight="13.5"/>
  <cols>
    <col min="1" max="1" width="9" customWidth="1"/>
    <col min="2" max="2" width="29.25" customWidth="1"/>
    <col min="3" max="3" width="7.125" customWidth="1"/>
    <col min="4" max="4" width="10.25" customWidth="1"/>
    <col min="5" max="5" width="8.875" customWidth="1"/>
    <col min="6" max="6" width="8.75" customWidth="1"/>
  </cols>
  <sheetData>
    <row r="1" spans="1:12">
      <c r="A1" s="28" t="s">
        <v>4</v>
      </c>
      <c r="B1" s="29" t="s">
        <v>5</v>
      </c>
      <c r="C1" s="29" t="s">
        <v>128</v>
      </c>
      <c r="D1" s="28" t="s">
        <v>129</v>
      </c>
      <c r="E1" s="28" t="s">
        <v>130</v>
      </c>
      <c r="F1" s="28" t="s">
        <v>131</v>
      </c>
      <c r="G1" s="28" t="s">
        <v>132</v>
      </c>
      <c r="H1" s="28" t="s">
        <v>133</v>
      </c>
      <c r="I1" s="28" t="s">
        <v>7</v>
      </c>
      <c r="J1" s="28" t="s">
        <v>134</v>
      </c>
      <c r="K1" s="28" t="s">
        <v>135</v>
      </c>
      <c r="L1" s="28" t="s">
        <v>136</v>
      </c>
    </row>
    <row r="2" spans="1:12">
      <c r="A2" s="6" t="s">
        <v>137</v>
      </c>
      <c r="B2" s="17" t="s">
        <v>97</v>
      </c>
      <c r="C2" s="6"/>
      <c r="D2" s="6">
        <f>COUNTIF(HA!$B:$B,"A")</f>
        <v>9</v>
      </c>
      <c r="E2" s="6">
        <f>COUNTIF(HA!$B:$B,"B")</f>
        <v>0</v>
      </c>
      <c r="F2" s="6">
        <f>COUNTIF(HA!$B:$B,"C")</f>
        <v>0</v>
      </c>
      <c r="G2" s="6">
        <f>COUNTIF(HA!$B:$B,"CA")</f>
        <v>0</v>
      </c>
      <c r="H2" s="6">
        <f>COUNTIF(HA!$B:$B,"CB")</f>
        <v>0</v>
      </c>
      <c r="I2" s="6">
        <f t="shared" ref="I2:I4" si="0">SUM($D2:$H2)</f>
        <v>9</v>
      </c>
      <c r="J2" s="30">
        <f>SUMPRODUCT((HA!$B$2:$B$53="A")*(HA!$M$2:$M$53="是"))</f>
        <v>0</v>
      </c>
      <c r="K2" s="30">
        <f>SUMPRODUCT((HA!$B$2:$B$53="B")*(HA!$M$2:$M$53="是"))</f>
        <v>0</v>
      </c>
      <c r="L2" s="6">
        <f>SUM(J2:K2)</f>
        <v>0</v>
      </c>
    </row>
    <row r="3" spans="1:12">
      <c r="A3" s="6" t="s">
        <v>138</v>
      </c>
      <c r="B3" s="5" t="s">
        <v>24</v>
      </c>
      <c r="C3" s="6"/>
      <c r="D3" s="6">
        <f>COUNTIF(HB!$B:$B,"A")</f>
        <v>2</v>
      </c>
      <c r="E3" s="6">
        <f>COUNTIF(HB!$B:$B,"B")</f>
        <v>0</v>
      </c>
      <c r="F3" s="6">
        <f>COUNTIF(HB!$B:$B,"C")</f>
        <v>0</v>
      </c>
      <c r="G3" s="6">
        <f>COUNTIF(HB!$B:$B,"CA")</f>
        <v>0</v>
      </c>
      <c r="H3" s="6">
        <f>COUNTIF(HB!$B:$B,"CB")</f>
        <v>0</v>
      </c>
      <c r="I3" s="6">
        <f t="shared" si="0"/>
        <v>2</v>
      </c>
      <c r="J3" s="30">
        <f>SUMPRODUCT((HB!$B$2:$B$49="A")*(HB!$M$2:$M$49="是"))</f>
        <v>0</v>
      </c>
      <c r="K3" s="30">
        <f>SUMPRODUCT((HB!$B$2:$B$49="B")*(HB!$M$2:$M$49="是"))</f>
        <v>0</v>
      </c>
      <c r="L3" s="6">
        <f t="shared" ref="L3:L4" si="1">SUM(J3:K3)</f>
        <v>0</v>
      </c>
    </row>
    <row r="4" spans="1:12">
      <c r="A4" s="6" t="s">
        <v>139</v>
      </c>
      <c r="B4" s="2" t="s">
        <v>25</v>
      </c>
      <c r="C4" s="6"/>
      <c r="D4" s="6">
        <f>COUNTIF(HC!$B:$B,"A")</f>
        <v>8</v>
      </c>
      <c r="E4" s="6">
        <f>COUNTIF(HC!$B:$B,"B")</f>
        <v>0</v>
      </c>
      <c r="F4" s="6">
        <f>COUNTIF(HC!$B:$B,"C")</f>
        <v>0</v>
      </c>
      <c r="G4" s="6">
        <f>COUNTIF(HC!$B:$B,"CA")</f>
        <v>0</v>
      </c>
      <c r="H4" s="6">
        <f>COUNTIF(HC!$B:$B,"CB")</f>
        <v>0</v>
      </c>
      <c r="I4" s="6">
        <f t="shared" si="0"/>
        <v>8</v>
      </c>
      <c r="J4" s="30">
        <f>SUMPRODUCT((HC!$B$2:$B$56="A")*(HC!$M$2:$M$56="是"))</f>
        <v>0</v>
      </c>
      <c r="K4" s="30">
        <f>SUMPRODUCT((HC!$B$2:$B$56="B")*(HC!$M$2:$M$56="是"))</f>
        <v>0</v>
      </c>
      <c r="L4" s="6">
        <f t="shared" si="1"/>
        <v>0</v>
      </c>
    </row>
    <row r="5" spans="1:12">
      <c r="A5" s="39" t="s">
        <v>8</v>
      </c>
      <c r="B5" s="39"/>
      <c r="C5" s="31"/>
      <c r="D5" s="31">
        <f t="shared" ref="D5:L5" si="2">SUM(D2:D4)</f>
        <v>19</v>
      </c>
      <c r="E5" s="31">
        <f t="shared" si="2"/>
        <v>0</v>
      </c>
      <c r="F5" s="31">
        <f t="shared" si="2"/>
        <v>0</v>
      </c>
      <c r="G5" s="31">
        <f t="shared" si="2"/>
        <v>0</v>
      </c>
      <c r="H5" s="31">
        <f t="shared" si="2"/>
        <v>0</v>
      </c>
      <c r="I5" s="31">
        <f t="shared" si="2"/>
        <v>19</v>
      </c>
      <c r="J5" s="31">
        <f t="shared" si="2"/>
        <v>0</v>
      </c>
      <c r="K5" s="31">
        <f t="shared" si="2"/>
        <v>0</v>
      </c>
      <c r="L5" s="31">
        <f t="shared" si="2"/>
        <v>0</v>
      </c>
    </row>
    <row r="9" spans="1:12">
      <c r="A9" s="32" t="s">
        <v>140</v>
      </c>
      <c r="B9" s="32" t="s">
        <v>141</v>
      </c>
    </row>
    <row r="10" spans="1:12">
      <c r="A10" s="13" t="s">
        <v>143</v>
      </c>
      <c r="B10" s="17" t="s">
        <v>97</v>
      </c>
    </row>
    <row r="11" spans="1:12">
      <c r="A11" s="13" t="s">
        <v>142</v>
      </c>
      <c r="B11" s="5" t="s">
        <v>24</v>
      </c>
    </row>
    <row r="12" spans="1:12">
      <c r="A12" s="33" t="s">
        <v>144</v>
      </c>
      <c r="B12" s="2" t="s">
        <v>25</v>
      </c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0:12">
      <c r="L305" s="4"/>
    </row>
    <row r="306" spans="10:12">
      <c r="L306" s="4"/>
    </row>
    <row r="307" spans="10:12">
      <c r="L307" s="4"/>
    </row>
    <row r="308" spans="10:12">
      <c r="L308" s="4"/>
    </row>
    <row r="309" spans="10:12">
      <c r="L309" s="4"/>
    </row>
    <row r="310" spans="10:12">
      <c r="L310" s="4"/>
    </row>
    <row r="311" spans="10:12">
      <c r="L311" s="4"/>
    </row>
    <row r="312" spans="10:12">
      <c r="L312" s="4"/>
    </row>
    <row r="313" spans="10:12">
      <c r="L313" s="4"/>
    </row>
    <row r="314" spans="10:12">
      <c r="L314" s="4"/>
    </row>
    <row r="315" spans="10:12">
      <c r="L315" s="4"/>
    </row>
    <row r="316" spans="10:12">
      <c r="J316" s="4"/>
      <c r="L316" s="4"/>
    </row>
    <row r="317" spans="10:12">
      <c r="J317" s="4"/>
      <c r="L317" s="4"/>
    </row>
    <row r="318" spans="10:12">
      <c r="J318" s="4"/>
      <c r="L318" s="4"/>
    </row>
    <row r="319" spans="10:12">
      <c r="J319" s="4"/>
      <c r="L319" s="4"/>
    </row>
    <row r="320" spans="10:12">
      <c r="J320" s="4"/>
      <c r="L320" s="4"/>
    </row>
    <row r="321" spans="10:12">
      <c r="J321" s="4"/>
      <c r="L321" s="4"/>
    </row>
    <row r="322" spans="10:12">
      <c r="J322" s="4"/>
      <c r="L322" s="4"/>
    </row>
    <row r="323" spans="10:12">
      <c r="J323" s="4"/>
      <c r="L323" s="4"/>
    </row>
    <row r="324" spans="10:12">
      <c r="J324" s="4"/>
      <c r="L324" s="4"/>
    </row>
    <row r="325" spans="10:12">
      <c r="J325" s="4"/>
      <c r="L325" s="4"/>
    </row>
    <row r="326" spans="10:12">
      <c r="J326" s="4"/>
      <c r="L326" s="4"/>
    </row>
    <row r="327" spans="10:12">
      <c r="J327" s="4"/>
      <c r="L327" s="4"/>
    </row>
    <row r="328" spans="10:12">
      <c r="J328" s="4"/>
      <c r="L328" s="4"/>
    </row>
    <row r="329" spans="10:12">
      <c r="J329" s="4"/>
      <c r="L329" s="4"/>
    </row>
    <row r="330" spans="10:12">
      <c r="J330" s="4"/>
      <c r="L330" s="4"/>
    </row>
    <row r="331" spans="10:12">
      <c r="J331" s="4"/>
      <c r="L331" s="4"/>
    </row>
    <row r="332" spans="10:12">
      <c r="J332" s="4"/>
      <c r="L332" s="4"/>
    </row>
    <row r="333" spans="10:12">
      <c r="J333" s="4"/>
      <c r="L333" s="4"/>
    </row>
    <row r="334" spans="10:12">
      <c r="J334" s="4"/>
      <c r="L334" s="4"/>
    </row>
    <row r="335" spans="10:12">
      <c r="J335" s="4"/>
      <c r="L335" s="4"/>
    </row>
    <row r="336" spans="10:12">
      <c r="J336" s="4"/>
      <c r="L336" s="4"/>
    </row>
    <row r="337" spans="10:12">
      <c r="J337" s="4"/>
      <c r="L337" s="4"/>
    </row>
    <row r="338" spans="10:12">
      <c r="J338" s="4"/>
      <c r="L338" s="4"/>
    </row>
    <row r="339" spans="10:12">
      <c r="J339" s="4"/>
      <c r="L339" s="4"/>
    </row>
    <row r="340" spans="10:12">
      <c r="J340" s="4"/>
      <c r="L340" s="4"/>
    </row>
    <row r="341" spans="10:12">
      <c r="J341" s="4"/>
      <c r="L341" s="4"/>
    </row>
    <row r="342" spans="10:12">
      <c r="J342" s="4"/>
      <c r="L342" s="4"/>
    </row>
    <row r="343" spans="10:12">
      <c r="J343" s="4"/>
      <c r="L343" s="4"/>
    </row>
    <row r="344" spans="10:12">
      <c r="J344" s="4"/>
      <c r="L344" s="4"/>
    </row>
    <row r="345" spans="10:12">
      <c r="J345" s="4"/>
      <c r="L345" s="4"/>
    </row>
    <row r="346" spans="10:12">
      <c r="J346" s="4"/>
      <c r="L346" s="4"/>
    </row>
    <row r="347" spans="10:12">
      <c r="J347" s="4"/>
      <c r="L347" s="4"/>
    </row>
    <row r="348" spans="10:12">
      <c r="J348" s="4"/>
      <c r="L348" s="4"/>
    </row>
    <row r="349" spans="10:12">
      <c r="J349" s="4"/>
      <c r="L349" s="4"/>
    </row>
    <row r="350" spans="10:12">
      <c r="J350" s="4"/>
      <c r="L350" s="4"/>
    </row>
    <row r="351" spans="10:12">
      <c r="J351" s="4"/>
      <c r="L351" s="4"/>
    </row>
    <row r="352" spans="10:12">
      <c r="J352" s="4"/>
      <c r="L352" s="4"/>
    </row>
    <row r="353" spans="10:12">
      <c r="J353" s="4"/>
      <c r="L353" s="4"/>
    </row>
    <row r="354" spans="10:12">
      <c r="J354" s="4"/>
      <c r="L354" s="4"/>
    </row>
    <row r="355" spans="10:12">
      <c r="J355" s="4"/>
      <c r="L355" s="4"/>
    </row>
    <row r="356" spans="10:12">
      <c r="J356" s="4"/>
      <c r="L356" s="4"/>
    </row>
    <row r="357" spans="10:12">
      <c r="J357" s="4"/>
      <c r="L357" s="4"/>
    </row>
    <row r="358" spans="10:12">
      <c r="J358" s="4"/>
      <c r="L358" s="4"/>
    </row>
    <row r="359" spans="10:12">
      <c r="J359" s="4"/>
      <c r="L359" s="4"/>
    </row>
    <row r="360" spans="10:12">
      <c r="J360" s="4"/>
      <c r="L360" s="4"/>
    </row>
    <row r="361" spans="10:12">
      <c r="J361" s="4"/>
      <c r="L361" s="4"/>
    </row>
    <row r="362" spans="10:12">
      <c r="J362" s="4"/>
      <c r="L362" s="4"/>
    </row>
    <row r="363" spans="10:12">
      <c r="J363" s="4"/>
      <c r="L363" s="4"/>
    </row>
    <row r="364" spans="10:12">
      <c r="J364" s="4"/>
      <c r="L364" s="4"/>
    </row>
    <row r="365" spans="10:12">
      <c r="J365" s="4"/>
      <c r="L365" s="4"/>
    </row>
    <row r="366" spans="10:12">
      <c r="J366" s="4"/>
      <c r="L366" s="4"/>
    </row>
    <row r="367" spans="10:12">
      <c r="J367" s="4"/>
      <c r="L367" s="4"/>
    </row>
    <row r="368" spans="10:12">
      <c r="J368" s="4"/>
      <c r="L368" s="4"/>
    </row>
    <row r="369" spans="10:12">
      <c r="J369" s="4"/>
      <c r="L369" s="4"/>
    </row>
    <row r="370" spans="10:12">
      <c r="J370" s="4"/>
      <c r="L370" s="4"/>
    </row>
    <row r="371" spans="10:12">
      <c r="J371" s="4"/>
      <c r="L371" s="4"/>
    </row>
    <row r="372" spans="10:12">
      <c r="J372" s="4"/>
      <c r="L372" s="4"/>
    </row>
    <row r="373" spans="10:12">
      <c r="J373" s="4"/>
      <c r="L373" s="4"/>
    </row>
    <row r="374" spans="10:12">
      <c r="J374" s="4"/>
      <c r="L374" s="4"/>
    </row>
  </sheetData>
  <mergeCells count="1">
    <mergeCell ref="A5:B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topLeftCell="C1" zoomScaleNormal="100" workbookViewId="0">
      <selection activeCell="J14" sqref="J14"/>
    </sheetView>
  </sheetViews>
  <sheetFormatPr defaultRowHeight="13.5"/>
  <cols>
    <col min="1" max="1" width="7" customWidth="1"/>
    <col min="2" max="2" width="5.5" customWidth="1"/>
    <col min="3" max="3" width="17.125" customWidth="1"/>
    <col min="4" max="4" width="20.5" customWidth="1"/>
    <col min="5" max="5" width="17.375" customWidth="1"/>
    <col min="6" max="6" width="22.125" customWidth="1"/>
    <col min="7" max="7" width="6.375" customWidth="1"/>
    <col min="8" max="8" width="7.125" customWidth="1"/>
    <col min="9" max="9" width="5.375" customWidth="1"/>
    <col min="10" max="10" width="9.5" customWidth="1"/>
    <col min="13" max="13" width="8.375" customWidth="1"/>
  </cols>
  <sheetData>
    <row r="1" spans="1:14" s="35" customFormat="1" ht="12">
      <c r="A1" s="34" t="s">
        <v>9</v>
      </c>
      <c r="B1" s="34" t="s">
        <v>10</v>
      </c>
      <c r="C1" s="34" t="s">
        <v>145</v>
      </c>
      <c r="D1" s="34" t="s">
        <v>11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4" t="s">
        <v>146</v>
      </c>
      <c r="N1" s="34" t="s">
        <v>6</v>
      </c>
    </row>
    <row r="2" spans="1:14" s="24" customFormat="1" ht="24">
      <c r="A2" s="19" t="s">
        <v>40</v>
      </c>
      <c r="B2" s="20" t="s">
        <v>148</v>
      </c>
      <c r="C2" s="21" t="s">
        <v>98</v>
      </c>
      <c r="D2" s="22" t="s">
        <v>31</v>
      </c>
      <c r="E2" s="21" t="s">
        <v>95</v>
      </c>
      <c r="F2" s="20" t="s">
        <v>96</v>
      </c>
      <c r="G2" s="20" t="s">
        <v>153</v>
      </c>
      <c r="H2" s="20" t="s">
        <v>21</v>
      </c>
      <c r="I2" s="23" t="s">
        <v>22</v>
      </c>
      <c r="J2" s="20" t="s">
        <v>154</v>
      </c>
      <c r="K2" s="20" t="s">
        <v>23</v>
      </c>
      <c r="L2" s="20" t="s">
        <v>23</v>
      </c>
      <c r="M2" s="23" t="s">
        <v>147</v>
      </c>
      <c r="N2" s="36"/>
    </row>
    <row r="3" spans="1:14" s="24" customFormat="1" ht="27" customHeight="1">
      <c r="A3" s="19" t="s">
        <v>110</v>
      </c>
      <c r="B3" s="20" t="s">
        <v>148</v>
      </c>
      <c r="C3" s="21" t="s">
        <v>99</v>
      </c>
      <c r="D3" s="22" t="s">
        <v>32</v>
      </c>
      <c r="E3" s="21" t="s">
        <v>94</v>
      </c>
      <c r="F3" s="20" t="s">
        <v>96</v>
      </c>
      <c r="G3" s="20" t="s">
        <v>153</v>
      </c>
      <c r="H3" s="20" t="s">
        <v>21</v>
      </c>
      <c r="I3" s="23" t="s">
        <v>22</v>
      </c>
      <c r="J3" s="20" t="s">
        <v>154</v>
      </c>
      <c r="K3" s="20" t="s">
        <v>23</v>
      </c>
      <c r="L3" s="20" t="s">
        <v>23</v>
      </c>
      <c r="M3" s="23" t="s">
        <v>147</v>
      </c>
      <c r="N3" s="36"/>
    </row>
    <row r="4" spans="1:14" s="24" customFormat="1" ht="24">
      <c r="A4" s="19" t="s">
        <v>111</v>
      </c>
      <c r="B4" s="20" t="s">
        <v>148</v>
      </c>
      <c r="C4" s="22" t="s">
        <v>73</v>
      </c>
      <c r="D4" s="22" t="s">
        <v>33</v>
      </c>
      <c r="E4" s="21" t="s">
        <v>103</v>
      </c>
      <c r="F4" s="20" t="s">
        <v>100</v>
      </c>
      <c r="G4" s="20" t="s">
        <v>20</v>
      </c>
      <c r="H4" s="20" t="s">
        <v>21</v>
      </c>
      <c r="I4" s="23" t="s">
        <v>22</v>
      </c>
      <c r="J4" s="20" t="s">
        <v>154</v>
      </c>
      <c r="K4" s="20" t="s">
        <v>23</v>
      </c>
      <c r="L4" s="20" t="s">
        <v>23</v>
      </c>
      <c r="M4" s="23" t="s">
        <v>147</v>
      </c>
      <c r="N4" s="36"/>
    </row>
    <row r="5" spans="1:14" s="24" customFormat="1" ht="24">
      <c r="A5" s="19" t="s">
        <v>112</v>
      </c>
      <c r="B5" s="20" t="s">
        <v>148</v>
      </c>
      <c r="C5" s="22" t="s">
        <v>74</v>
      </c>
      <c r="D5" s="22" t="s">
        <v>34</v>
      </c>
      <c r="E5" s="21" t="s">
        <v>104</v>
      </c>
      <c r="F5" s="20" t="s">
        <v>101</v>
      </c>
      <c r="G5" s="20" t="s">
        <v>20</v>
      </c>
      <c r="H5" s="20" t="s">
        <v>21</v>
      </c>
      <c r="I5" s="23" t="s">
        <v>22</v>
      </c>
      <c r="J5" s="20" t="s">
        <v>154</v>
      </c>
      <c r="K5" s="20" t="s">
        <v>23</v>
      </c>
      <c r="L5" s="20" t="s">
        <v>23</v>
      </c>
      <c r="M5" s="23" t="s">
        <v>147</v>
      </c>
      <c r="N5" s="36"/>
    </row>
    <row r="6" spans="1:14" s="24" customFormat="1" ht="24">
      <c r="A6" s="19" t="s">
        <v>113</v>
      </c>
      <c r="B6" s="20" t="s">
        <v>148</v>
      </c>
      <c r="C6" s="22" t="s">
        <v>75</v>
      </c>
      <c r="D6" s="22" t="s">
        <v>35</v>
      </c>
      <c r="E6" s="21" t="s">
        <v>105</v>
      </c>
      <c r="F6" s="20" t="s">
        <v>102</v>
      </c>
      <c r="G6" s="20" t="s">
        <v>20</v>
      </c>
      <c r="H6" s="20" t="s">
        <v>21</v>
      </c>
      <c r="I6" s="23" t="s">
        <v>22</v>
      </c>
      <c r="J6" s="20" t="s">
        <v>154</v>
      </c>
      <c r="K6" s="20" t="s">
        <v>23</v>
      </c>
      <c r="L6" s="20" t="s">
        <v>23</v>
      </c>
      <c r="M6" s="23" t="s">
        <v>147</v>
      </c>
      <c r="N6" s="36"/>
    </row>
    <row r="7" spans="1:14" ht="36">
      <c r="A7" s="19" t="s">
        <v>114</v>
      </c>
      <c r="B7" s="20" t="s">
        <v>148</v>
      </c>
      <c r="C7" s="9" t="s">
        <v>76</v>
      </c>
      <c r="D7" s="9" t="s">
        <v>36</v>
      </c>
      <c r="E7" s="18" t="s">
        <v>106</v>
      </c>
      <c r="F7" s="8" t="s">
        <v>70</v>
      </c>
      <c r="G7" s="3" t="s">
        <v>20</v>
      </c>
      <c r="H7" s="3" t="s">
        <v>21</v>
      </c>
      <c r="I7" s="1" t="s">
        <v>22</v>
      </c>
      <c r="J7" s="20" t="s">
        <v>154</v>
      </c>
      <c r="K7" s="3" t="s">
        <v>23</v>
      </c>
      <c r="L7" s="3" t="s">
        <v>23</v>
      </c>
      <c r="M7" s="23" t="s">
        <v>147</v>
      </c>
      <c r="N7" s="37"/>
    </row>
    <row r="8" spans="1:14" ht="24">
      <c r="A8" s="19" t="s">
        <v>115</v>
      </c>
      <c r="B8" s="20" t="s">
        <v>148</v>
      </c>
      <c r="C8" s="9" t="s">
        <v>77</v>
      </c>
      <c r="D8" s="9" t="s">
        <v>37</v>
      </c>
      <c r="E8" s="18" t="s">
        <v>107</v>
      </c>
      <c r="F8" s="8" t="s">
        <v>52</v>
      </c>
      <c r="G8" s="3" t="s">
        <v>20</v>
      </c>
      <c r="H8" s="3" t="s">
        <v>21</v>
      </c>
      <c r="I8" s="1" t="s">
        <v>22</v>
      </c>
      <c r="J8" s="20" t="s">
        <v>154</v>
      </c>
      <c r="K8" s="3" t="s">
        <v>23</v>
      </c>
      <c r="L8" s="3" t="s">
        <v>23</v>
      </c>
      <c r="M8" s="23" t="s">
        <v>147</v>
      </c>
      <c r="N8" s="37"/>
    </row>
    <row r="9" spans="1:14" ht="36">
      <c r="A9" s="19" t="s">
        <v>116</v>
      </c>
      <c r="B9" s="20" t="s">
        <v>148</v>
      </c>
      <c r="C9" s="9" t="s">
        <v>78</v>
      </c>
      <c r="D9" s="9" t="s">
        <v>38</v>
      </c>
      <c r="E9" s="18" t="s">
        <v>108</v>
      </c>
      <c r="F9" s="8" t="s">
        <v>53</v>
      </c>
      <c r="G9" s="3" t="s">
        <v>20</v>
      </c>
      <c r="H9" s="3" t="s">
        <v>21</v>
      </c>
      <c r="I9" s="1" t="s">
        <v>22</v>
      </c>
      <c r="J9" s="20" t="s">
        <v>154</v>
      </c>
      <c r="K9" s="3" t="s">
        <v>23</v>
      </c>
      <c r="L9" s="3" t="s">
        <v>23</v>
      </c>
      <c r="M9" s="23" t="s">
        <v>147</v>
      </c>
      <c r="N9" s="37"/>
    </row>
    <row r="10" spans="1:14" ht="24">
      <c r="A10" s="19" t="s">
        <v>117</v>
      </c>
      <c r="B10" s="20" t="s">
        <v>148</v>
      </c>
      <c r="C10" s="9" t="s">
        <v>79</v>
      </c>
      <c r="D10" s="9" t="s">
        <v>39</v>
      </c>
      <c r="E10" s="18" t="s">
        <v>109</v>
      </c>
      <c r="F10" s="8" t="s">
        <v>54</v>
      </c>
      <c r="G10" s="3" t="s">
        <v>20</v>
      </c>
      <c r="H10" s="3" t="s">
        <v>21</v>
      </c>
      <c r="I10" s="1" t="s">
        <v>22</v>
      </c>
      <c r="J10" s="20" t="s">
        <v>154</v>
      </c>
      <c r="K10" s="3" t="s">
        <v>23</v>
      </c>
      <c r="L10" s="3" t="s">
        <v>23</v>
      </c>
      <c r="M10" s="23" t="s">
        <v>147</v>
      </c>
      <c r="N10" s="3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J8" sqref="J8"/>
    </sheetView>
  </sheetViews>
  <sheetFormatPr defaultRowHeight="13.5"/>
  <cols>
    <col min="2" max="2" width="6.25" customWidth="1"/>
    <col min="3" max="3" width="10.25" customWidth="1"/>
    <col min="4" max="4" width="8.25" customWidth="1"/>
    <col min="5" max="5" width="27.625" customWidth="1"/>
    <col min="6" max="6" width="8.5" customWidth="1"/>
  </cols>
  <sheetData>
    <row r="1" spans="1:14" s="35" customFormat="1" ht="12">
      <c r="A1" s="34" t="s">
        <v>9</v>
      </c>
      <c r="B1" s="34" t="s">
        <v>10</v>
      </c>
      <c r="C1" s="34" t="s">
        <v>145</v>
      </c>
      <c r="D1" s="34" t="s">
        <v>11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4" t="s">
        <v>146</v>
      </c>
      <c r="N1" s="34" t="s">
        <v>6</v>
      </c>
    </row>
    <row r="2" spans="1:14" s="16" customFormat="1" ht="24">
      <c r="A2" s="10" t="s">
        <v>41</v>
      </c>
      <c r="B2" s="6" t="s">
        <v>152</v>
      </c>
      <c r="C2" s="13" t="s">
        <v>118</v>
      </c>
      <c r="D2" s="13" t="s">
        <v>119</v>
      </c>
      <c r="E2" s="14" t="s">
        <v>120</v>
      </c>
      <c r="F2" s="15" t="s">
        <v>89</v>
      </c>
      <c r="G2" s="15" t="s">
        <v>90</v>
      </c>
      <c r="H2" s="6" t="s">
        <v>91</v>
      </c>
      <c r="I2" s="15" t="s">
        <v>92</v>
      </c>
      <c r="J2" s="20" t="s">
        <v>154</v>
      </c>
      <c r="K2" s="15" t="s">
        <v>93</v>
      </c>
      <c r="L2" s="15" t="s">
        <v>93</v>
      </c>
      <c r="M2" s="15" t="s">
        <v>149</v>
      </c>
      <c r="N2" s="38"/>
    </row>
    <row r="3" spans="1:14" s="16" customFormat="1" ht="24">
      <c r="A3" s="10" t="s">
        <v>42</v>
      </c>
      <c r="B3" s="6" t="s">
        <v>152</v>
      </c>
      <c r="C3" s="13" t="s">
        <v>121</v>
      </c>
      <c r="D3" s="13" t="s">
        <v>122</v>
      </c>
      <c r="E3" s="14" t="s">
        <v>123</v>
      </c>
      <c r="F3" s="15" t="s">
        <v>89</v>
      </c>
      <c r="G3" s="15" t="s">
        <v>90</v>
      </c>
      <c r="H3" s="6" t="s">
        <v>91</v>
      </c>
      <c r="I3" s="15" t="s">
        <v>92</v>
      </c>
      <c r="J3" s="20" t="s">
        <v>154</v>
      </c>
      <c r="K3" s="15" t="s">
        <v>93</v>
      </c>
      <c r="L3" s="15" t="s">
        <v>93</v>
      </c>
      <c r="M3" s="15" t="s">
        <v>149</v>
      </c>
      <c r="N3" s="38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J13" sqref="J13"/>
    </sheetView>
  </sheetViews>
  <sheetFormatPr defaultRowHeight="13.5"/>
  <cols>
    <col min="2" max="2" width="7.125" customWidth="1"/>
    <col min="3" max="3" width="15.5" customWidth="1"/>
    <col min="4" max="4" width="16.5" customWidth="1"/>
    <col min="5" max="5" width="23.625" customWidth="1"/>
    <col min="10" max="10" width="15.5" customWidth="1"/>
    <col min="13" max="13" width="12.375" customWidth="1"/>
  </cols>
  <sheetData>
    <row r="1" spans="1:14" s="35" customFormat="1" ht="12">
      <c r="A1" s="34" t="s">
        <v>9</v>
      </c>
      <c r="B1" s="34" t="s">
        <v>10</v>
      </c>
      <c r="C1" s="34" t="s">
        <v>145</v>
      </c>
      <c r="D1" s="34" t="s">
        <v>11</v>
      </c>
      <c r="E1" s="34" t="s">
        <v>12</v>
      </c>
      <c r="F1" s="34" t="s">
        <v>13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4" t="s">
        <v>146</v>
      </c>
      <c r="N1" s="34" t="s">
        <v>6</v>
      </c>
    </row>
    <row r="2" spans="1:14" ht="24">
      <c r="A2" s="10" t="s">
        <v>43</v>
      </c>
      <c r="B2" s="12" t="s">
        <v>150</v>
      </c>
      <c r="C2" s="11" t="s">
        <v>80</v>
      </c>
      <c r="D2" s="11" t="s">
        <v>45</v>
      </c>
      <c r="E2" s="11" t="s">
        <v>48</v>
      </c>
      <c r="F2" s="6" t="s">
        <v>26</v>
      </c>
      <c r="G2" s="6" t="s">
        <v>27</v>
      </c>
      <c r="H2" s="6" t="s">
        <v>88</v>
      </c>
      <c r="I2" s="6" t="s">
        <v>51</v>
      </c>
      <c r="J2" s="6" t="s">
        <v>29</v>
      </c>
      <c r="K2" s="6" t="s">
        <v>30</v>
      </c>
      <c r="L2" s="6" t="s">
        <v>30</v>
      </c>
      <c r="M2" s="25" t="s">
        <v>151</v>
      </c>
      <c r="N2" s="11"/>
    </row>
    <row r="3" spans="1:14" ht="24">
      <c r="A3" s="10" t="s">
        <v>44</v>
      </c>
      <c r="B3" s="12" t="s">
        <v>150</v>
      </c>
      <c r="C3" s="11" t="s">
        <v>81</v>
      </c>
      <c r="D3" s="11" t="s">
        <v>55</v>
      </c>
      <c r="E3" s="11" t="s">
        <v>60</v>
      </c>
      <c r="F3" s="6" t="s">
        <v>26</v>
      </c>
      <c r="G3" s="6" t="s">
        <v>27</v>
      </c>
      <c r="H3" s="6" t="s">
        <v>28</v>
      </c>
      <c r="I3" s="6" t="s">
        <v>72</v>
      </c>
      <c r="J3" s="6" t="s">
        <v>29</v>
      </c>
      <c r="K3" s="6" t="s">
        <v>30</v>
      </c>
      <c r="L3" s="6" t="s">
        <v>30</v>
      </c>
      <c r="M3" s="25" t="s">
        <v>151</v>
      </c>
      <c r="N3" s="25" t="s">
        <v>124</v>
      </c>
    </row>
    <row r="4" spans="1:14" ht="24">
      <c r="A4" s="10" t="s">
        <v>64</v>
      </c>
      <c r="B4" s="12" t="s">
        <v>150</v>
      </c>
      <c r="C4" s="11" t="s">
        <v>82</v>
      </c>
      <c r="D4" s="11" t="s">
        <v>46</v>
      </c>
      <c r="E4" s="11" t="s">
        <v>49</v>
      </c>
      <c r="F4" s="6" t="s">
        <v>26</v>
      </c>
      <c r="G4" s="6" t="s">
        <v>27</v>
      </c>
      <c r="H4" s="6" t="s">
        <v>88</v>
      </c>
      <c r="I4" s="6" t="s">
        <v>51</v>
      </c>
      <c r="J4" s="6" t="s">
        <v>29</v>
      </c>
      <c r="K4" s="6" t="s">
        <v>30</v>
      </c>
      <c r="L4" s="6" t="s">
        <v>30</v>
      </c>
      <c r="M4" s="25" t="s">
        <v>151</v>
      </c>
      <c r="N4" s="11"/>
    </row>
    <row r="5" spans="1:14" ht="24">
      <c r="A5" s="10" t="s">
        <v>65</v>
      </c>
      <c r="B5" s="12" t="s">
        <v>150</v>
      </c>
      <c r="C5" s="11" t="s">
        <v>83</v>
      </c>
      <c r="D5" s="11" t="s">
        <v>56</v>
      </c>
      <c r="E5" s="11" t="s">
        <v>61</v>
      </c>
      <c r="F5" s="6" t="s">
        <v>26</v>
      </c>
      <c r="G5" s="6" t="s">
        <v>27</v>
      </c>
      <c r="H5" s="6" t="s">
        <v>28</v>
      </c>
      <c r="I5" s="6" t="s">
        <v>72</v>
      </c>
      <c r="J5" s="6" t="s">
        <v>29</v>
      </c>
      <c r="K5" s="6" t="s">
        <v>30</v>
      </c>
      <c r="L5" s="6" t="s">
        <v>30</v>
      </c>
      <c r="M5" s="25" t="s">
        <v>151</v>
      </c>
      <c r="N5" s="25" t="s">
        <v>124</v>
      </c>
    </row>
    <row r="6" spans="1:14" ht="24">
      <c r="A6" s="10" t="s">
        <v>66</v>
      </c>
      <c r="B6" s="12" t="s">
        <v>150</v>
      </c>
      <c r="C6" s="11" t="s">
        <v>84</v>
      </c>
      <c r="D6" s="11" t="s">
        <v>57</v>
      </c>
      <c r="E6" s="11" t="s">
        <v>71</v>
      </c>
      <c r="F6" s="6" t="s">
        <v>26</v>
      </c>
      <c r="G6" s="6" t="s">
        <v>27</v>
      </c>
      <c r="H6" s="6" t="s">
        <v>88</v>
      </c>
      <c r="I6" s="6" t="s">
        <v>51</v>
      </c>
      <c r="J6" s="6" t="s">
        <v>29</v>
      </c>
      <c r="K6" s="6" t="s">
        <v>30</v>
      </c>
      <c r="L6" s="6" t="s">
        <v>30</v>
      </c>
      <c r="M6" s="25" t="s">
        <v>151</v>
      </c>
      <c r="N6" s="11"/>
    </row>
    <row r="7" spans="1:14" ht="24">
      <c r="A7" s="10" t="s">
        <v>67</v>
      </c>
      <c r="B7" s="12" t="s">
        <v>150</v>
      </c>
      <c r="C7" s="11" t="s">
        <v>85</v>
      </c>
      <c r="D7" s="11" t="s">
        <v>58</v>
      </c>
      <c r="E7" s="11" t="s">
        <v>62</v>
      </c>
      <c r="F7" s="6" t="s">
        <v>26</v>
      </c>
      <c r="G7" s="6" t="s">
        <v>27</v>
      </c>
      <c r="H7" s="6" t="s">
        <v>28</v>
      </c>
      <c r="I7" s="6" t="s">
        <v>72</v>
      </c>
      <c r="J7" s="6" t="s">
        <v>29</v>
      </c>
      <c r="K7" s="6" t="s">
        <v>30</v>
      </c>
      <c r="L7" s="6" t="s">
        <v>30</v>
      </c>
      <c r="M7" s="25" t="s">
        <v>151</v>
      </c>
      <c r="N7" s="25" t="s">
        <v>124</v>
      </c>
    </row>
    <row r="8" spans="1:14" ht="24">
      <c r="A8" s="10" t="s">
        <v>68</v>
      </c>
      <c r="B8" s="12" t="s">
        <v>150</v>
      </c>
      <c r="C8" s="11" t="s">
        <v>86</v>
      </c>
      <c r="D8" s="11" t="s">
        <v>47</v>
      </c>
      <c r="E8" s="11" t="s">
        <v>50</v>
      </c>
      <c r="F8" s="6" t="s">
        <v>26</v>
      </c>
      <c r="G8" s="6" t="s">
        <v>27</v>
      </c>
      <c r="H8" s="6" t="s">
        <v>88</v>
      </c>
      <c r="I8" s="6" t="s">
        <v>51</v>
      </c>
      <c r="J8" s="6" t="s">
        <v>29</v>
      </c>
      <c r="K8" s="6" t="s">
        <v>30</v>
      </c>
      <c r="L8" s="6" t="s">
        <v>30</v>
      </c>
      <c r="M8" s="25" t="s">
        <v>151</v>
      </c>
      <c r="N8" s="11"/>
    </row>
    <row r="9" spans="1:14" ht="24">
      <c r="A9" s="10" t="s">
        <v>69</v>
      </c>
      <c r="B9" s="12" t="s">
        <v>150</v>
      </c>
      <c r="C9" s="11" t="s">
        <v>87</v>
      </c>
      <c r="D9" s="11" t="s">
        <v>59</v>
      </c>
      <c r="E9" s="11" t="s">
        <v>63</v>
      </c>
      <c r="F9" s="6" t="s">
        <v>26</v>
      </c>
      <c r="G9" s="6" t="s">
        <v>27</v>
      </c>
      <c r="H9" s="6" t="s">
        <v>28</v>
      </c>
      <c r="I9" s="6" t="s">
        <v>72</v>
      </c>
      <c r="J9" s="6" t="s">
        <v>29</v>
      </c>
      <c r="K9" s="6" t="s">
        <v>30</v>
      </c>
      <c r="L9" s="6" t="s">
        <v>30</v>
      </c>
      <c r="M9" s="25" t="s">
        <v>151</v>
      </c>
      <c r="N9" s="25" t="s">
        <v>124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修订历史</vt:lpstr>
      <vt:lpstr>Index</vt:lpstr>
      <vt:lpstr>HA</vt:lpstr>
      <vt:lpstr>HB</vt:lpstr>
      <vt:lpstr>HC</vt:lpstr>
    </vt:vector>
  </TitlesOfParts>
  <Company>zte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zte</dc:creator>
  <cp:lastModifiedBy>zb</cp:lastModifiedBy>
  <dcterms:created xsi:type="dcterms:W3CDTF">2014-11-18T12:45:43Z</dcterms:created>
  <dcterms:modified xsi:type="dcterms:W3CDTF">2015-07-07T05:06:39Z</dcterms:modified>
</cp:coreProperties>
</file>