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alinli_cabbi/Code/DMsan/dmsan/bwaise/scores/"/>
    </mc:Choice>
  </mc:AlternateContent>
  <xr:revisionPtr revIDLastSave="0" documentId="13_ncr:1_{824B1528-2B1A-2145-8FE2-A9140CCFAAE3}" xr6:coauthVersionLast="47" xr6:coauthVersionMax="47" xr10:uidLastSave="{00000000-0000-0000-0000-000000000000}"/>
  <bookViews>
    <workbookView xWindow="3080" yWindow="11420" windowWidth="28800" windowHeight="15880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H3" i="16"/>
  <c r="I2" i="16"/>
  <c r="H2" i="16"/>
  <c r="G3" i="16"/>
  <c r="G2" i="16"/>
  <c r="H4" i="16"/>
  <c r="I4" i="16"/>
  <c r="G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3" authorId="0" shapeId="0" xr:uid="{9E474F88-6FD1-E04A-9988-423AE7AC37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A653E310-B1B5-C44D-A48C-87926B3B5A7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pulled from 
</t>
        </r>
        <r>
          <rPr>
            <sz val="10"/>
            <color rgb="FF000000"/>
            <rFont val="Tahoma"/>
            <family val="2"/>
          </rPr>
          <t>sys_simulation.py</t>
        </r>
      </text>
    </comment>
    <comment ref="J3" authorId="0" shapeId="0" xr:uid="{D9CCE742-8A0B-894D-9CB3-A6E28D240A6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pulled from 
</t>
        </r>
        <r>
          <rPr>
            <sz val="10"/>
            <color rgb="FF000000"/>
            <rFont val="Tahoma"/>
            <family val="2"/>
          </rPr>
          <t>sys_simulation.py</t>
        </r>
      </text>
    </comment>
    <comment ref="J4" authorId="0" shapeId="0" xr:uid="{902E7A98-3147-D34C-93C1-B248E85014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pulled from 
</t>
        </r>
        <r>
          <rPr>
            <sz val="10"/>
            <color rgb="FF000000"/>
            <rFont val="Tahoma"/>
            <family val="2"/>
          </rPr>
          <t>sys_simulation.py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99E2ADE6-5D26-B140-BF2F-12B0BD0ED9E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8AFCBCC4-073D-3248-9E76-1569A20126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5C1245E0-AB77-B943-AF05-B5CF1A8D076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sharedStrings.xml><?xml version="1.0" encoding="utf-8"?>
<sst xmlns="http://schemas.openxmlformats.org/spreadsheetml/2006/main" count="823" uniqueCount="201">
  <si>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</si>
  <si>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</si>
  <si>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</si>
  <si>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</si>
  <si>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</si>
  <si>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</si>
  <si>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</si>
  <si>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</si>
  <si>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</si>
  <si>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</si>
  <si>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</si>
  <si>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</si>
  <si>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</si>
  <si>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</si>
  <si>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</si>
  <si>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</si>
  <si>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</si>
  <si>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</si>
  <si>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</si>
  <si>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</si>
  <si>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</si>
  <si>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</si>
  <si>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</si>
  <si>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</si>
  <si>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</si>
  <si>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</si>
  <si>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</si>
  <si>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</si>
  <si>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</si>
  <si>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</si>
  <si>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</si>
  <si>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</si>
  <si>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</si>
  <si>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</si>
  <si>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</si>
  <si>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</si>
  <si>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</si>
  <si>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</si>
  <si>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</si>
  <si>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</si>
  <si>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</si>
  <si>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</si>
  <si>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</si>
  <si>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</si>
  <si>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</si>
  <si>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</si>
  <si>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</si>
  <si>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</si>
  <si>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</si>
  <si>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</si>
  <si>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</si>
  <si>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</si>
  <si>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</si>
  <si>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</si>
  <si>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</si>
  <si>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</si>
  <si>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</si>
  <si>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</si>
  <si>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</si>
  <si>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</si>
  <si>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</si>
  <si>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</si>
  <si>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</si>
  <si>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</si>
  <si>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</si>
  <si>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</si>
  <si>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</si>
  <si>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</si>
  <si>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</si>
  <si>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</si>
  <si>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</si>
  <si>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</si>
  <si>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</si>
  <si>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</si>
  <si>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</si>
  <si>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</si>
  <si>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</si>
  <si>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</si>
  <si>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</si>
  <si>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</si>
  <si>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</si>
  <si>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</si>
  <si>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</si>
  <si>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</si>
  <si>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</si>
  <si>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</si>
  <si>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</si>
  <si>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</si>
  <si>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</si>
  <si>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</si>
  <si>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</si>
  <si>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</si>
  <si>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</si>
  <si>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</si>
  <si>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</si>
  <si>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</si>
  <si>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</si>
  <si>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</si>
  <si>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</si>
  <si>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</si>
  <si>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</si>
  <si>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</si>
  <si>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</si>
  <si>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</si>
  <si>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</si>
  <si>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</si>
  <si>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</si>
  <si>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</si>
  <si>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</si>
  <si>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</si>
  <si>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</si>
  <si>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</si>
  <si>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</si>
  <si>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</si>
  <si>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</si>
  <si>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</si>
  <si>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</si>
  <si>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</si>
  <si>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</si>
  <si>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</si>
  <si>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</si>
  <si>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</si>
  <si>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</si>
  <si>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</si>
  <si>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</si>
  <si>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</si>
  <si>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</si>
  <si>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</si>
  <si>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</si>
  <si>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</si>
  <si>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</si>
  <si>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</si>
  <si>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</si>
  <si>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</si>
  <si>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</si>
  <si>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</si>
  <si>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</si>
  <si>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</si>
  <si>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</si>
  <si>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</si>
  <si>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</si>
  <si>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</si>
  <si>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</si>
  <si>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</si>
  <si>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</si>
  <si>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</si>
  <si>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</si>
  <si>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</si>
  <si>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</si>
  <si>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</si>
  <si>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</si>
  <si>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</si>
  <si>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</si>
  <si>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</si>
  <si>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</si>
  <si>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</si>
  <si>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</si>
  <si>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</si>
  <si>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</si>
  <si>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</si>
  <si>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</si>
  <si>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</si>
  <si>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</si>
  <si>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</si>
  <si>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</si>
  <si>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</si>
  <si>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</si>
  <si>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</si>
  <si>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</si>
  <si>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</si>
  <si>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</si>
  <si>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</si>
  <si>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</si>
  <si>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</si>
  <si>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</si>
  <si>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</si>
  <si>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</si>
  <si>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</si>
  <si>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</si>
  <si>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</si>
  <si>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</si>
  <si>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</si>
  <si>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</si>
  <si>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</si>
  <si>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</si>
  <si>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</si>
  <si>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</si>
  <si>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</si>
  <si>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</si>
  <si>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</si>
  <si>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electricity_flexibility_1</t>
  </si>
  <si>
    <t>electricity_flexibility_2</t>
  </si>
  <si>
    <t>electricity_flexibility_3</t>
  </si>
  <si>
    <t>impact of electricity blackouts</t>
  </si>
  <si>
    <t>triangular</t>
  </si>
  <si>
    <t>points/cap/day</t>
  </si>
  <si>
    <t>N/A (not in spreadsheet)</t>
  </si>
  <si>
    <t>baseline from here, uncertainty values consistent with input parameters used in sys_simulation.py</t>
  </si>
  <si>
    <t>simulated in sys_simulation.py</t>
  </si>
  <si>
    <t>Net annual user cost</t>
  </si>
  <si>
    <t>Technology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</si>
</sst>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1" xfId="0" applyFont="1" applyBorder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3" borderId="0" xfId="0" applyFont="1" applyFill="1"/>
    <xf numFmtId="0" fontId="1" fillId="5" borderId="0" xfId="0" applyFont="1" applyFill="1" applyBorder="1"/>
    <xf numFmtId="0" fontId="1" fillId="0" borderId="0" xfId="0" applyFont="1"/>
    <xf numFmtId="0" fontId="1" fillId="6" borderId="0" xfId="0" applyFont="1" applyFill="1"/>
    <xf numFmtId="0" fontId="0" fillId="0" borderId="0" xfId="0" applyFont="1"/>
    <xf numFmtId="0" fontId="8" fillId="0" borderId="1" xfId="0" applyFont="1" applyBorder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tabSelected="1" topLeftCell="B1" zoomScale="120" zoomScaleNormal="120" workbookViewId="0">
      <selection activeCell="E6" sqref="E6"/>
    </sheetView>
  </sheetViews>
  <sheetFormatPr baseColWidth="10" defaultColWidth="8.6640625" defaultRowHeight="16" x14ac:dyDescent="0.2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3.1640625" style="18" customWidth="1"/>
    <col min="8" max="8" width="8.83203125" style="15" customWidth="1"/>
    <col min="9" max="16384" width="8.6640625" style="13"/>
  </cols>
  <sheetData>
    <row r="1" spans="1:8" ht="15" x14ac:dyDescent="0.2">
      <c r="A1" s="1" t="s">
        <v>90</v>
      </c>
      <c r="B1" s="1" t="s">
        <v>200</v>
      </c>
      <c r="C1" s="1" t="s">
        <v>160</v>
      </c>
      <c r="D1" s="1" t="s">
        <v>0</v>
      </c>
      <c r="E1" s="1" t="s">
        <v>88</v>
      </c>
      <c r="F1" s="1" t="s">
        <v>1</v>
      </c>
      <c r="G1" s="16" t="s">
        <v>89</v>
      </c>
      <c r="H1" s="13"/>
    </row>
    <row r="2" spans="1:8" s="2" customFormat="1" ht="15" x14ac:dyDescent="0.2">
      <c r="A2" s="2" t="s">
        <v>132</v>
      </c>
      <c r="B2" s="2" t="s">
        <v>131</v>
      </c>
      <c r="C2" s="2" t="s">
        <v>171</v>
      </c>
      <c r="D2" s="2" t="s">
        <v>6</v>
      </c>
      <c r="E2" s="2" t="s">
        <v>7</v>
      </c>
      <c r="F2" s="2" t="s">
        <v>11</v>
      </c>
      <c r="G2" s="4" t="s">
        <v>16</v>
      </c>
    </row>
    <row r="3" spans="1:8" s="2" customFormat="1" ht="15" x14ac:dyDescent="0.2">
      <c r="A3" s="2" t="s">
        <v>91</v>
      </c>
      <c r="B3" s="2" t="s">
        <v>133</v>
      </c>
      <c r="C3" s="2" t="s">
        <v>172</v>
      </c>
      <c r="D3" s="2" t="s">
        <v>6</v>
      </c>
      <c r="E3" s="2" t="s">
        <v>7</v>
      </c>
      <c r="F3" s="2" t="s">
        <v>11</v>
      </c>
      <c r="G3" s="4" t="s">
        <v>16</v>
      </c>
    </row>
    <row r="4" spans="1:8" s="2" customFormat="1" ht="15" x14ac:dyDescent="0.2">
      <c r="A4" s="2" t="s">
        <v>137</v>
      </c>
      <c r="B4" s="2" t="s">
        <v>21</v>
      </c>
      <c r="C4" s="2" t="s">
        <v>173</v>
      </c>
      <c r="D4" s="2" t="s">
        <v>6</v>
      </c>
      <c r="E4" s="2" t="s">
        <v>20</v>
      </c>
      <c r="F4" s="2" t="s">
        <v>11</v>
      </c>
      <c r="G4" s="4" t="s">
        <v>16</v>
      </c>
    </row>
    <row r="5" spans="1:8" s="2" customFormat="1" ht="15" x14ac:dyDescent="0.2">
      <c r="A5" s="2" t="s">
        <v>93</v>
      </c>
      <c r="B5" s="2" t="s">
        <v>92</v>
      </c>
      <c r="C5" s="2" t="s">
        <v>174</v>
      </c>
      <c r="D5" s="2" t="s">
        <v>6</v>
      </c>
      <c r="E5" s="2" t="s">
        <v>20</v>
      </c>
      <c r="F5" s="2" t="s">
        <v>11</v>
      </c>
      <c r="G5" s="4" t="s">
        <v>16</v>
      </c>
    </row>
    <row r="6" spans="1:8" s="2" customFormat="1" ht="15" x14ac:dyDescent="0.2">
      <c r="A6" s="2" t="s">
        <v>138</v>
      </c>
      <c r="B6" s="2" t="s">
        <v>94</v>
      </c>
      <c r="C6" s="2" t="s">
        <v>175</v>
      </c>
      <c r="D6" s="2" t="s">
        <v>6</v>
      </c>
      <c r="E6" s="2" t="s">
        <v>20</v>
      </c>
      <c r="F6" s="2" t="s">
        <v>11</v>
      </c>
      <c r="G6" s="4" t="s">
        <v>16</v>
      </c>
    </row>
    <row r="7" spans="1:8" s="2" customFormat="1" ht="15" x14ac:dyDescent="0.2">
      <c r="A7" s="2" t="s">
        <v>139</v>
      </c>
      <c r="B7" s="2" t="s">
        <v>34</v>
      </c>
      <c r="C7" s="2" t="s">
        <v>176</v>
      </c>
      <c r="D7" s="2" t="s">
        <v>6</v>
      </c>
      <c r="E7" s="2" t="s">
        <v>20</v>
      </c>
      <c r="F7" s="2" t="s">
        <v>11</v>
      </c>
      <c r="G7" s="4" t="s">
        <v>16</v>
      </c>
    </row>
    <row r="8" spans="1:8" s="3" customFormat="1" ht="15" x14ac:dyDescent="0.2">
      <c r="A8" s="4" t="s">
        <v>96</v>
      </c>
      <c r="B8" s="4" t="s">
        <v>95</v>
      </c>
      <c r="C8" s="4" t="s">
        <v>177</v>
      </c>
      <c r="D8" s="4" t="s">
        <v>6</v>
      </c>
      <c r="E8" s="4" t="s">
        <v>38</v>
      </c>
      <c r="F8" s="4" t="s">
        <v>11</v>
      </c>
      <c r="G8" s="4" t="s">
        <v>16</v>
      </c>
      <c r="H8" s="2"/>
    </row>
    <row r="9" spans="1:8" s="4" customFormat="1" ht="15" x14ac:dyDescent="0.2">
      <c r="A9" s="4" t="s">
        <v>102</v>
      </c>
      <c r="B9" s="4" t="s">
        <v>187</v>
      </c>
      <c r="C9" s="4" t="s">
        <v>188</v>
      </c>
      <c r="D9" s="4" t="s">
        <v>6</v>
      </c>
      <c r="E9" s="4" t="s">
        <v>38</v>
      </c>
      <c r="F9" s="4" t="s">
        <v>11</v>
      </c>
      <c r="G9" s="4" t="s">
        <v>16</v>
      </c>
      <c r="H9" s="2"/>
    </row>
    <row r="10" spans="1:8" s="3" customFormat="1" ht="15" x14ac:dyDescent="0.2">
      <c r="A10" s="4" t="s">
        <v>101</v>
      </c>
      <c r="B10" s="4" t="s">
        <v>103</v>
      </c>
      <c r="C10" s="4" t="s">
        <v>189</v>
      </c>
      <c r="D10" s="4" t="s">
        <v>6</v>
      </c>
      <c r="E10" s="4" t="s">
        <v>38</v>
      </c>
      <c r="F10" s="4" t="s">
        <v>11</v>
      </c>
      <c r="G10" s="4" t="s">
        <v>16</v>
      </c>
      <c r="H10" s="2"/>
    </row>
    <row r="11" spans="1:8" s="10" customFormat="1" ht="15" x14ac:dyDescent="0.2">
      <c r="A11" s="10" t="s">
        <v>141</v>
      </c>
      <c r="B11" s="10" t="s">
        <v>156</v>
      </c>
      <c r="C11" s="10" t="s">
        <v>181</v>
      </c>
      <c r="D11" s="10" t="s">
        <v>143</v>
      </c>
      <c r="E11" s="10" t="s">
        <v>112</v>
      </c>
      <c r="F11" s="10" t="s">
        <v>142</v>
      </c>
      <c r="G11" s="10" t="s">
        <v>16</v>
      </c>
      <c r="H11" s="14"/>
    </row>
    <row r="12" spans="1:8" s="10" customFormat="1" ht="15" x14ac:dyDescent="0.2">
      <c r="A12" s="10" t="s">
        <v>196</v>
      </c>
      <c r="B12" s="10" t="s">
        <v>157</v>
      </c>
      <c r="C12" s="10" t="s">
        <v>182</v>
      </c>
      <c r="D12" s="10" t="s">
        <v>143</v>
      </c>
      <c r="E12" s="10" t="s">
        <v>112</v>
      </c>
      <c r="F12" s="10" t="s">
        <v>142</v>
      </c>
      <c r="G12" s="10" t="s">
        <v>198</v>
      </c>
      <c r="H12" s="14"/>
    </row>
    <row r="13" spans="1:8" s="10" customFormat="1" ht="15" x14ac:dyDescent="0.2">
      <c r="A13" s="10" t="s">
        <v>196</v>
      </c>
      <c r="B13" s="10" t="s">
        <v>158</v>
      </c>
      <c r="C13" s="10" t="s">
        <v>183</v>
      </c>
      <c r="D13" s="10" t="s">
        <v>143</v>
      </c>
      <c r="E13" s="10" t="s">
        <v>112</v>
      </c>
      <c r="F13" s="10" t="s">
        <v>142</v>
      </c>
      <c r="G13" s="10" t="s">
        <v>198</v>
      </c>
      <c r="H13" s="14"/>
    </row>
    <row r="14" spans="1:8" s="10" customFormat="1" ht="15" x14ac:dyDescent="0.2">
      <c r="A14" s="10" t="s">
        <v>196</v>
      </c>
      <c r="B14" s="10" t="s">
        <v>159</v>
      </c>
      <c r="C14" s="10" t="s">
        <v>184</v>
      </c>
      <c r="D14" s="10" t="s">
        <v>143</v>
      </c>
      <c r="E14" s="10" t="s">
        <v>112</v>
      </c>
      <c r="F14" s="10" t="s">
        <v>142</v>
      </c>
      <c r="G14" s="10" t="s">
        <v>198</v>
      </c>
      <c r="H14" s="14"/>
    </row>
    <row r="15" spans="1:8" s="10" customFormat="1" ht="15" x14ac:dyDescent="0.2">
      <c r="A15" s="10" t="s">
        <v>196</v>
      </c>
      <c r="B15" s="10" t="s">
        <v>148</v>
      </c>
      <c r="C15" s="10" t="s">
        <v>185</v>
      </c>
      <c r="D15" s="10" t="s">
        <v>143</v>
      </c>
      <c r="E15" s="10" t="s">
        <v>112</v>
      </c>
      <c r="F15" s="10" t="s">
        <v>142</v>
      </c>
      <c r="G15" s="10" t="s">
        <v>198</v>
      </c>
      <c r="H15" s="14"/>
    </row>
    <row r="16" spans="1:8" s="10" customFormat="1" ht="15" x14ac:dyDescent="0.2">
      <c r="A16" s="10" t="s">
        <v>140</v>
      </c>
      <c r="B16" s="10" t="s">
        <v>149</v>
      </c>
      <c r="C16" s="10" t="s">
        <v>186</v>
      </c>
      <c r="D16" s="10" t="s">
        <v>143</v>
      </c>
      <c r="E16" s="10" t="s">
        <v>112</v>
      </c>
      <c r="F16" s="10" t="s">
        <v>11</v>
      </c>
      <c r="G16" s="10" t="s">
        <v>16</v>
      </c>
      <c r="H16" s="14"/>
    </row>
    <row r="17" spans="1:8" s="5" customFormat="1" ht="15" x14ac:dyDescent="0.2">
      <c r="A17" s="11" t="s">
        <v>196</v>
      </c>
      <c r="B17" s="11" t="s">
        <v>153</v>
      </c>
      <c r="C17" s="11" t="s">
        <v>178</v>
      </c>
      <c r="D17" s="11" t="s">
        <v>47</v>
      </c>
      <c r="E17" s="11" t="s">
        <v>48</v>
      </c>
      <c r="F17" s="11" t="s">
        <v>195</v>
      </c>
      <c r="G17" s="5" t="s">
        <v>198</v>
      </c>
      <c r="H17" s="11"/>
    </row>
    <row r="18" spans="1:8" s="5" customFormat="1" ht="15" x14ac:dyDescent="0.2">
      <c r="A18" s="11" t="s">
        <v>196</v>
      </c>
      <c r="B18" s="11" t="s">
        <v>154</v>
      </c>
      <c r="C18" s="11" t="s">
        <v>179</v>
      </c>
      <c r="D18" s="11" t="s">
        <v>47</v>
      </c>
      <c r="E18" s="11" t="s">
        <v>48</v>
      </c>
      <c r="F18" s="11" t="s">
        <v>195</v>
      </c>
      <c r="G18" s="5" t="s">
        <v>198</v>
      </c>
      <c r="H18" s="11"/>
    </row>
    <row r="19" spans="1:8" s="5" customFormat="1" ht="15" x14ac:dyDescent="0.2">
      <c r="A19" s="11" t="s">
        <v>196</v>
      </c>
      <c r="B19" s="11" t="s">
        <v>155</v>
      </c>
      <c r="C19" s="11" t="s">
        <v>180</v>
      </c>
      <c r="D19" s="11" t="s">
        <v>47</v>
      </c>
      <c r="E19" s="11" t="s">
        <v>48</v>
      </c>
      <c r="F19" s="11" t="s">
        <v>195</v>
      </c>
      <c r="G19" s="5" t="s">
        <v>198</v>
      </c>
      <c r="H19" s="11"/>
    </row>
    <row r="20" spans="1:8" s="6" customFormat="1" ht="15" x14ac:dyDescent="0.2">
      <c r="A20" s="6" t="s">
        <v>196</v>
      </c>
      <c r="B20" s="6" t="s">
        <v>199</v>
      </c>
      <c r="C20" s="6" t="s">
        <v>170</v>
      </c>
      <c r="D20" s="6" t="s">
        <v>49</v>
      </c>
      <c r="E20" s="6" t="s">
        <v>113</v>
      </c>
      <c r="F20" s="6" t="s">
        <v>50</v>
      </c>
      <c r="G20" s="17" t="s">
        <v>198</v>
      </c>
    </row>
    <row r="21" spans="1:8" s="7" customFormat="1" ht="15" x14ac:dyDescent="0.2">
      <c r="A21" s="8" t="s">
        <v>115</v>
      </c>
      <c r="B21" s="8" t="s">
        <v>114</v>
      </c>
      <c r="C21" s="8" t="s">
        <v>169</v>
      </c>
      <c r="D21" s="8" t="s">
        <v>51</v>
      </c>
      <c r="E21" s="8" t="s">
        <v>52</v>
      </c>
      <c r="F21" s="8" t="s">
        <v>55</v>
      </c>
      <c r="G21" s="9" t="s">
        <v>197</v>
      </c>
      <c r="H21" s="8"/>
    </row>
    <row r="22" spans="1:8" s="7" customFormat="1" ht="15" x14ac:dyDescent="0.2">
      <c r="A22" s="8" t="s">
        <v>117</v>
      </c>
      <c r="B22" s="8" t="s">
        <v>116</v>
      </c>
      <c r="C22" s="8" t="s">
        <v>168</v>
      </c>
      <c r="D22" s="8" t="s">
        <v>51</v>
      </c>
      <c r="E22" s="8" t="s">
        <v>52</v>
      </c>
      <c r="F22" s="8" t="s">
        <v>55</v>
      </c>
      <c r="G22" s="9" t="s">
        <v>16</v>
      </c>
      <c r="H22" s="8"/>
    </row>
    <row r="23" spans="1:8" s="8" customFormat="1" ht="15" x14ac:dyDescent="0.2">
      <c r="A23" s="8" t="s">
        <v>120</v>
      </c>
      <c r="B23" s="8" t="s">
        <v>118</v>
      </c>
      <c r="C23" s="8" t="s">
        <v>167</v>
      </c>
      <c r="D23" s="8" t="s">
        <v>51</v>
      </c>
      <c r="E23" s="8" t="s">
        <v>119</v>
      </c>
      <c r="F23" s="8" t="s">
        <v>66</v>
      </c>
      <c r="G23" s="9" t="s">
        <v>197</v>
      </c>
    </row>
    <row r="24" spans="1:8" s="7" customFormat="1" ht="15" x14ac:dyDescent="0.2">
      <c r="A24" s="12" t="s">
        <v>122</v>
      </c>
      <c r="B24" s="8" t="s">
        <v>121</v>
      </c>
      <c r="C24" s="8" t="s">
        <v>166</v>
      </c>
      <c r="D24" s="8" t="s">
        <v>51</v>
      </c>
      <c r="E24" s="8" t="s">
        <v>119</v>
      </c>
      <c r="F24" s="8" t="s">
        <v>11</v>
      </c>
      <c r="G24" s="9" t="s">
        <v>16</v>
      </c>
      <c r="H24" s="8"/>
    </row>
    <row r="25" spans="1:8" s="8" customFormat="1" ht="15" x14ac:dyDescent="0.2">
      <c r="A25" s="12" t="s">
        <v>124</v>
      </c>
      <c r="B25" s="8" t="s">
        <v>123</v>
      </c>
      <c r="C25" s="8" t="s">
        <v>165</v>
      </c>
      <c r="D25" s="8" t="s">
        <v>51</v>
      </c>
      <c r="E25" s="8" t="s">
        <v>119</v>
      </c>
      <c r="F25" s="8" t="s">
        <v>75</v>
      </c>
      <c r="G25" s="9" t="s">
        <v>197</v>
      </c>
    </row>
    <row r="26" spans="1:8" s="8" customFormat="1" ht="15" x14ac:dyDescent="0.2">
      <c r="A26" s="12" t="s">
        <v>126</v>
      </c>
      <c r="B26" s="8" t="s">
        <v>125</v>
      </c>
      <c r="C26" s="8" t="s">
        <v>164</v>
      </c>
      <c r="D26" s="8" t="s">
        <v>51</v>
      </c>
      <c r="E26" s="8" t="s">
        <v>119</v>
      </c>
      <c r="F26" s="8" t="s">
        <v>11</v>
      </c>
      <c r="G26" s="9" t="s">
        <v>16</v>
      </c>
    </row>
    <row r="27" spans="1:8" s="8" customFormat="1" ht="15" x14ac:dyDescent="0.2">
      <c r="A27" s="8" t="s">
        <v>85</v>
      </c>
      <c r="B27" s="8" t="s">
        <v>127</v>
      </c>
      <c r="C27" s="8" t="s">
        <v>163</v>
      </c>
      <c r="D27" s="8" t="s">
        <v>51</v>
      </c>
      <c r="E27" s="8" t="s">
        <v>119</v>
      </c>
      <c r="F27" s="8" t="s">
        <v>11</v>
      </c>
      <c r="G27" s="9" t="s">
        <v>16</v>
      </c>
    </row>
    <row r="28" spans="1:8" s="9" customFormat="1" ht="15" x14ac:dyDescent="0.2">
      <c r="A28" s="9" t="s">
        <v>129</v>
      </c>
      <c r="B28" s="9" t="s">
        <v>104</v>
      </c>
      <c r="C28" s="9" t="s">
        <v>162</v>
      </c>
      <c r="D28" s="9" t="s">
        <v>51</v>
      </c>
      <c r="E28" s="9" t="s">
        <v>128</v>
      </c>
      <c r="F28" s="9" t="s">
        <v>66</v>
      </c>
      <c r="G28" s="9" t="s">
        <v>16</v>
      </c>
      <c r="H28" s="8"/>
    </row>
    <row r="29" spans="1:8" s="9" customFormat="1" ht="15" x14ac:dyDescent="0.2">
      <c r="A29" s="9" t="s">
        <v>130</v>
      </c>
      <c r="B29" s="9" t="s">
        <v>111</v>
      </c>
      <c r="C29" s="9" t="s">
        <v>161</v>
      </c>
      <c r="D29" s="9" t="s">
        <v>51</v>
      </c>
      <c r="E29" s="9" t="s">
        <v>128</v>
      </c>
      <c r="F29" s="9" t="s">
        <v>11</v>
      </c>
      <c r="G29" s="9" t="s">
        <v>16</v>
      </c>
      <c r="H29" s="8"/>
    </row>
    <row r="30" spans="1:8" ht="15" x14ac:dyDescent="0.2">
      <c r="H30" s="13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4"/>
  <sheetViews>
    <sheetView workbookViewId="0">
      <selection activeCell="H7" sqref="H7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1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1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47</v>
      </c>
      <c r="C2" t="s">
        <v>143</v>
      </c>
      <c r="D2" t="s">
        <v>147</v>
      </c>
      <c r="E2" t="s">
        <v>144</v>
      </c>
      <c r="F2" t="s">
        <v>142</v>
      </c>
      <c r="G2">
        <v>0</v>
      </c>
      <c r="J2" t="s">
        <v>16</v>
      </c>
    </row>
    <row r="3" spans="1:10" x14ac:dyDescent="0.2">
      <c r="A3" t="s">
        <v>135</v>
      </c>
      <c r="B3" t="s">
        <v>47</v>
      </c>
      <c r="C3" t="s">
        <v>143</v>
      </c>
      <c r="D3" t="s">
        <v>147</v>
      </c>
      <c r="E3" t="s">
        <v>145</v>
      </c>
      <c r="F3" t="s">
        <v>142</v>
      </c>
      <c r="G3">
        <v>0</v>
      </c>
      <c r="J3" t="s">
        <v>16</v>
      </c>
    </row>
    <row r="4" spans="1:10" x14ac:dyDescent="0.2">
      <c r="A4" t="s">
        <v>136</v>
      </c>
      <c r="B4" t="s">
        <v>47</v>
      </c>
      <c r="C4" t="s">
        <v>143</v>
      </c>
      <c r="D4" t="s">
        <v>147</v>
      </c>
      <c r="E4" t="s">
        <v>146</v>
      </c>
      <c r="F4" t="s">
        <v>142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4"/>
  <sheetViews>
    <sheetView workbookViewId="0">
      <selection activeCell="I17" sqref="I17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47</v>
      </c>
      <c r="C2" t="s">
        <v>143</v>
      </c>
      <c r="D2" t="s">
        <v>149</v>
      </c>
      <c r="E2" t="s">
        <v>150</v>
      </c>
      <c r="F2" t="s">
        <v>142</v>
      </c>
      <c r="G2">
        <v>3</v>
      </c>
      <c r="J2" t="s">
        <v>16</v>
      </c>
    </row>
    <row r="3" spans="1:10" x14ac:dyDescent="0.2">
      <c r="A3" t="s">
        <v>135</v>
      </c>
      <c r="B3" t="s">
        <v>47</v>
      </c>
      <c r="C3" t="s">
        <v>143</v>
      </c>
      <c r="D3" t="s">
        <v>149</v>
      </c>
      <c r="E3" t="s">
        <v>151</v>
      </c>
      <c r="F3" t="s">
        <v>142</v>
      </c>
      <c r="G3">
        <v>4</v>
      </c>
      <c r="J3" t="s">
        <v>16</v>
      </c>
    </row>
    <row r="4" spans="1:10" x14ac:dyDescent="0.2">
      <c r="A4" t="s">
        <v>136</v>
      </c>
      <c r="B4" t="s">
        <v>47</v>
      </c>
      <c r="C4" t="s">
        <v>143</v>
      </c>
      <c r="D4" t="s">
        <v>149</v>
      </c>
      <c r="E4" t="s">
        <v>152</v>
      </c>
      <c r="F4" t="s">
        <v>142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12</v>
      </c>
      <c r="J2" t="s">
        <v>16</v>
      </c>
    </row>
    <row r="3" spans="1:10" x14ac:dyDescent="0.2">
      <c r="A3" t="s">
        <v>135</v>
      </c>
      <c r="B3" t="s">
        <v>51</v>
      </c>
      <c r="C3" t="s">
        <v>52</v>
      </c>
      <c r="D3" t="s">
        <v>53</v>
      </c>
      <c r="E3" t="s">
        <v>56</v>
      </c>
      <c r="F3" t="s">
        <v>55</v>
      </c>
      <c r="G3">
        <v>10</v>
      </c>
      <c r="H3">
        <v>5</v>
      </c>
      <c r="I3">
        <v>15</v>
      </c>
      <c r="J3" t="s">
        <v>8</v>
      </c>
    </row>
    <row r="4" spans="1:10" x14ac:dyDescent="0.2">
      <c r="A4" t="s">
        <v>136</v>
      </c>
      <c r="B4" t="s">
        <v>51</v>
      </c>
      <c r="C4" t="s">
        <v>52</v>
      </c>
      <c r="D4" t="s">
        <v>53</v>
      </c>
      <c r="E4" t="s">
        <v>57</v>
      </c>
      <c r="F4" t="s">
        <v>55</v>
      </c>
      <c r="G4">
        <v>12</v>
      </c>
      <c r="J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4"/>
  <sheetViews>
    <sheetView zoomScale="120" zoomScaleNormal="120" workbookViewId="0">
      <selection activeCell="J7" sqref="J7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52</v>
      </c>
      <c r="D2" t="s">
        <v>58</v>
      </c>
      <c r="E2" t="s">
        <v>59</v>
      </c>
      <c r="F2" t="s">
        <v>60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52</v>
      </c>
      <c r="D3" t="s">
        <v>58</v>
      </c>
      <c r="E3" t="s">
        <v>61</v>
      </c>
      <c r="F3" t="s">
        <v>60</v>
      </c>
      <c r="G3">
        <v>5</v>
      </c>
      <c r="J3" t="s">
        <v>16</v>
      </c>
    </row>
    <row r="4" spans="1:10" x14ac:dyDescent="0.2">
      <c r="A4" t="s">
        <v>136</v>
      </c>
      <c r="B4" t="s">
        <v>51</v>
      </c>
      <c r="C4" t="s">
        <v>52</v>
      </c>
      <c r="D4" t="s">
        <v>58</v>
      </c>
      <c r="E4" t="s">
        <v>62</v>
      </c>
      <c r="F4" t="s">
        <v>60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4"/>
  <sheetViews>
    <sheetView zoomScale="130" zoomScaleNormal="130" workbookViewId="0">
      <selection activeCell="J4" sqref="J4"/>
    </sheetView>
  </sheetViews>
  <sheetFormatPr baseColWidth="10" defaultColWidth="11" defaultRowHeight="16" x14ac:dyDescent="0.2"/>
  <cols>
    <col min="5" max="5" width="18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64</v>
      </c>
      <c r="E2" t="s">
        <v>65</v>
      </c>
      <c r="F2" t="s">
        <v>66</v>
      </c>
      <c r="G2">
        <f>1/0.8</f>
        <v>1.25</v>
      </c>
      <c r="H2">
        <f>1/2.4</f>
        <v>0.41666666666666669</v>
      </c>
      <c r="I2">
        <f>1/0.3</f>
        <v>3.3333333333333335</v>
      </c>
      <c r="J2" t="s">
        <v>194</v>
      </c>
    </row>
    <row r="3" spans="1:10" x14ac:dyDescent="0.2">
      <c r="A3" t="s">
        <v>135</v>
      </c>
      <c r="B3" t="s">
        <v>51</v>
      </c>
      <c r="C3" t="s">
        <v>63</v>
      </c>
      <c r="D3" t="s">
        <v>58</v>
      </c>
      <c r="E3" t="s">
        <v>67</v>
      </c>
      <c r="F3" t="s">
        <v>66</v>
      </c>
      <c r="G3">
        <f>1/0.8</f>
        <v>1.25</v>
      </c>
      <c r="H3">
        <f>1/2.4</f>
        <v>0.41666666666666669</v>
      </c>
      <c r="I3">
        <f>1/0.3</f>
        <v>3.3333333333333335</v>
      </c>
      <c r="J3" t="s">
        <v>194</v>
      </c>
    </row>
    <row r="4" spans="1:10" x14ac:dyDescent="0.2">
      <c r="A4" t="s">
        <v>136</v>
      </c>
      <c r="B4" t="s">
        <v>51</v>
      </c>
      <c r="C4" t="s">
        <v>63</v>
      </c>
      <c r="D4" t="s">
        <v>58</v>
      </c>
      <c r="E4" t="s">
        <v>68</v>
      </c>
      <c r="F4" t="s">
        <v>66</v>
      </c>
      <c r="G4">
        <f>365/3.5</f>
        <v>104.28571428571429</v>
      </c>
      <c r="H4">
        <f>365/9</f>
        <v>40.555555555555557</v>
      </c>
      <c r="I4">
        <f>365/1</f>
        <v>365</v>
      </c>
      <c r="J4" t="s">
        <v>194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8.6640625" bestFit="1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69</v>
      </c>
      <c r="E2" t="s">
        <v>70</v>
      </c>
      <c r="F2" t="s">
        <v>11</v>
      </c>
      <c r="G2">
        <v>4</v>
      </c>
      <c r="J2" t="s">
        <v>16</v>
      </c>
    </row>
    <row r="3" spans="1:10" x14ac:dyDescent="0.2">
      <c r="A3" t="s">
        <v>135</v>
      </c>
      <c r="B3" t="s">
        <v>51</v>
      </c>
      <c r="C3" t="s">
        <v>63</v>
      </c>
      <c r="D3" t="s">
        <v>69</v>
      </c>
      <c r="E3" t="s">
        <v>71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51</v>
      </c>
      <c r="C4" t="s">
        <v>63</v>
      </c>
      <c r="D4" t="s">
        <v>69</v>
      </c>
      <c r="E4" t="s">
        <v>72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4"/>
  <sheetViews>
    <sheetView workbookViewId="0">
      <selection activeCell="F4" sqref="F4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73</v>
      </c>
      <c r="E2" t="s">
        <v>74</v>
      </c>
      <c r="F2" t="s">
        <v>75</v>
      </c>
      <c r="G2">
        <v>4</v>
      </c>
      <c r="H2">
        <v>3</v>
      </c>
      <c r="I2">
        <v>5</v>
      </c>
      <c r="J2" t="s">
        <v>8</v>
      </c>
    </row>
    <row r="3" spans="1:10" x14ac:dyDescent="0.2">
      <c r="A3" t="s">
        <v>135</v>
      </c>
      <c r="B3" t="s">
        <v>51</v>
      </c>
      <c r="C3" t="s">
        <v>63</v>
      </c>
      <c r="D3" t="s">
        <v>73</v>
      </c>
      <c r="E3" t="s">
        <v>76</v>
      </c>
      <c r="F3" t="s">
        <v>75</v>
      </c>
      <c r="G3">
        <v>4</v>
      </c>
      <c r="H3">
        <v>3</v>
      </c>
      <c r="I3">
        <v>5</v>
      </c>
      <c r="J3" t="s">
        <v>8</v>
      </c>
    </row>
    <row r="4" spans="1:10" x14ac:dyDescent="0.2">
      <c r="A4" t="s">
        <v>136</v>
      </c>
      <c r="B4" t="s">
        <v>51</v>
      </c>
      <c r="C4" t="s">
        <v>63</v>
      </c>
      <c r="D4" t="s">
        <v>73</v>
      </c>
      <c r="E4" t="s">
        <v>77</v>
      </c>
      <c r="F4" t="s">
        <v>75</v>
      </c>
      <c r="G4">
        <v>4</v>
      </c>
      <c r="H4">
        <v>3</v>
      </c>
      <c r="I4">
        <v>5</v>
      </c>
      <c r="J4" t="s">
        <v>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78</v>
      </c>
      <c r="E2" t="s">
        <v>79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51</v>
      </c>
      <c r="C3" t="s">
        <v>63</v>
      </c>
      <c r="D3" t="s">
        <v>78</v>
      </c>
      <c r="E3" t="s">
        <v>80</v>
      </c>
      <c r="F3" t="s">
        <v>11</v>
      </c>
      <c r="G3">
        <v>5</v>
      </c>
      <c r="J3" t="s">
        <v>16</v>
      </c>
    </row>
    <row r="4" spans="1:10" x14ac:dyDescent="0.2">
      <c r="A4" t="s">
        <v>136</v>
      </c>
      <c r="B4" t="s">
        <v>51</v>
      </c>
      <c r="C4" t="s">
        <v>63</v>
      </c>
      <c r="D4" t="s">
        <v>78</v>
      </c>
      <c r="E4" t="s">
        <v>81</v>
      </c>
      <c r="F4" t="s">
        <v>11</v>
      </c>
      <c r="G4">
        <v>4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4"/>
  <sheetViews>
    <sheetView zoomScale="120" zoomScaleNormal="120" workbookViewId="0">
      <selection activeCell="G5" sqref="G5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85</v>
      </c>
      <c r="D2" t="s">
        <v>86</v>
      </c>
      <c r="E2" t="s">
        <v>82</v>
      </c>
      <c r="F2" t="s">
        <v>11</v>
      </c>
      <c r="G2">
        <v>1</v>
      </c>
      <c r="J2" t="s">
        <v>16</v>
      </c>
    </row>
    <row r="3" spans="1:10" x14ac:dyDescent="0.2">
      <c r="A3" t="s">
        <v>135</v>
      </c>
      <c r="B3" t="s">
        <v>51</v>
      </c>
      <c r="C3" t="s">
        <v>85</v>
      </c>
      <c r="D3" t="s">
        <v>86</v>
      </c>
      <c r="E3" t="s">
        <v>83</v>
      </c>
      <c r="F3" t="s">
        <v>11</v>
      </c>
      <c r="G3">
        <v>1</v>
      </c>
      <c r="J3" t="s">
        <v>16</v>
      </c>
    </row>
    <row r="4" spans="1:10" x14ac:dyDescent="0.2">
      <c r="A4" t="s">
        <v>136</v>
      </c>
      <c r="B4" t="s">
        <v>51</v>
      </c>
      <c r="C4" t="s">
        <v>85</v>
      </c>
      <c r="D4" t="s">
        <v>86</v>
      </c>
      <c r="E4" t="s">
        <v>84</v>
      </c>
      <c r="F4" t="s">
        <v>11</v>
      </c>
      <c r="G4">
        <v>1</v>
      </c>
      <c r="J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4"/>
  <sheetViews>
    <sheetView workbookViewId="0">
      <selection activeCell="H7" sqref="H7"/>
    </sheetView>
  </sheetViews>
  <sheetFormatPr baseColWidth="10" defaultColWidth="11" defaultRowHeight="16" x14ac:dyDescent="0.2"/>
  <cols>
    <col min="1" max="1" width="11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4</v>
      </c>
      <c r="J2" t="s">
        <v>16</v>
      </c>
    </row>
    <row r="3" spans="1:10" x14ac:dyDescent="0.2">
      <c r="A3" t="s">
        <v>135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87</v>
      </c>
      <c r="D2" t="s">
        <v>104</v>
      </c>
      <c r="E2" t="s">
        <v>105</v>
      </c>
      <c r="F2" t="s">
        <v>11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87</v>
      </c>
      <c r="D3" t="s">
        <v>104</v>
      </c>
      <c r="E3" t="s">
        <v>106</v>
      </c>
      <c r="F3" t="s">
        <v>11</v>
      </c>
      <c r="G3">
        <v>0</v>
      </c>
      <c r="J3" t="s">
        <v>16</v>
      </c>
    </row>
    <row r="4" spans="1:10" x14ac:dyDescent="0.2">
      <c r="A4" t="s">
        <v>136</v>
      </c>
      <c r="B4" t="s">
        <v>51</v>
      </c>
      <c r="C4" t="s">
        <v>87</v>
      </c>
      <c r="D4" t="s">
        <v>104</v>
      </c>
      <c r="E4" t="s">
        <v>107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4"/>
  <sheetViews>
    <sheetView workbookViewId="0">
      <selection activeCell="G29" sqref="G29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87</v>
      </c>
      <c r="D2" t="s">
        <v>111</v>
      </c>
      <c r="E2" t="s">
        <v>108</v>
      </c>
      <c r="F2" t="s">
        <v>11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87</v>
      </c>
      <c r="D3" t="s">
        <v>111</v>
      </c>
      <c r="E3" t="s">
        <v>109</v>
      </c>
      <c r="F3" t="s">
        <v>11</v>
      </c>
      <c r="G3">
        <v>0</v>
      </c>
      <c r="J3" t="s">
        <v>16</v>
      </c>
    </row>
    <row r="4" spans="1:10" x14ac:dyDescent="0.2">
      <c r="A4" t="s">
        <v>136</v>
      </c>
      <c r="B4" t="s">
        <v>51</v>
      </c>
      <c r="C4" t="s">
        <v>87</v>
      </c>
      <c r="D4" t="s">
        <v>111</v>
      </c>
      <c r="E4" t="s">
        <v>110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4"/>
  <sheetViews>
    <sheetView workbookViewId="0">
      <selection activeCell="E29" sqref="E29"/>
    </sheetView>
  </sheetViews>
  <sheetFormatPr baseColWidth="10" defaultColWidth="11" defaultRowHeight="16" x14ac:dyDescent="0.2"/>
  <cols>
    <col min="5" max="5" width="16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2">
      <c r="A3" t="s">
        <v>135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2">
      <c r="A4" t="s">
        <v>136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4"/>
  <sheetViews>
    <sheetView workbookViewId="0">
      <selection activeCell="J33" sqref="J33"/>
    </sheetView>
  </sheetViews>
  <sheetFormatPr baseColWidth="10" defaultColWidth="11" defaultRowHeight="16" x14ac:dyDescent="0.2"/>
  <cols>
    <col min="4" max="4" width="20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6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2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4"/>
  <sheetViews>
    <sheetView workbookViewId="0">
      <selection activeCell="I18" sqref="I18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3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2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4"/>
  <sheetViews>
    <sheetView workbookViewId="0">
      <selection activeCell="H17" sqref="H17"/>
    </sheetView>
  </sheetViews>
  <sheetFormatPr baseColWidth="10" defaultColWidth="11" defaultRowHeight="16" x14ac:dyDescent="0.2"/>
  <cols>
    <col min="6" max="6" width="18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2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2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4"/>
  <sheetViews>
    <sheetView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193</v>
      </c>
      <c r="E2" t="s">
        <v>190</v>
      </c>
      <c r="F2" t="s">
        <v>11</v>
      </c>
      <c r="G2">
        <v>1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193</v>
      </c>
      <c r="E3" t="s">
        <v>191</v>
      </c>
      <c r="F3" t="s">
        <v>11</v>
      </c>
      <c r="G3">
        <v>1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193</v>
      </c>
      <c r="E4" t="s">
        <v>192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Yalin Li</cp:lastModifiedBy>
  <cp:revision/>
  <dcterms:created xsi:type="dcterms:W3CDTF">2021-04-13T16:10:55Z</dcterms:created>
  <dcterms:modified xsi:type="dcterms:W3CDTF">2022-06-12T14:29:46Z</dcterms:modified>
  <cp:category/>
  <cp:contentStatus/>
</cp:coreProperties>
</file>