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utgers\QSDsan\EXPOsan\exposan\biobinder\data\"/>
    </mc:Choice>
  </mc:AlternateContent>
  <xr:revisionPtr revIDLastSave="0" documentId="13_ncr:1_{7B208CAC-4DDE-40C3-8A85-2A3BD664C722}" xr6:coauthVersionLast="47" xr6:coauthVersionMax="47" xr10:uidLastSave="{00000000-0000-0000-0000-000000000000}"/>
  <bookViews>
    <workbookView xWindow="-110" yWindow="-110" windowWidth="25820" windowHeight="15500" xr2:uid="{BD97E243-0BB4-3F42-9EBC-00D49E7EE019}"/>
  </bookViews>
  <sheets>
    <sheet name="info" sheetId="2" r:id="rId1"/>
    <sheet name="Acidification" sheetId="6" r:id="rId2"/>
    <sheet name="GlobalWarming" sheetId="14" r:id="rId3"/>
    <sheet name="Ecotoxicity" sheetId="7" r:id="rId4"/>
    <sheet name="Eutrophication" sheetId="13" r:id="rId5"/>
    <sheet name="Carcinogenics" sheetId="8" r:id="rId6"/>
    <sheet name="NonCarcinogenics" sheetId="9" r:id="rId7"/>
    <sheet name="OzoneDepletion" sheetId="15" r:id="rId8"/>
    <sheet name="RespiratoryEffects" sheetId="10" r:id="rId9"/>
    <sheet name="PhotochemicalOxidation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6" l="1"/>
  <c r="E47" i="16"/>
  <c r="D47" i="10"/>
  <c r="E47" i="10"/>
  <c r="D47" i="15"/>
  <c r="E47" i="15"/>
  <c r="E47" i="9"/>
  <c r="D47" i="9"/>
  <c r="D47" i="8"/>
  <c r="E47" i="8"/>
  <c r="D47" i="13"/>
  <c r="E47" i="13"/>
  <c r="D47" i="7"/>
  <c r="E47" i="7"/>
  <c r="D47" i="14"/>
  <c r="E47" i="14"/>
  <c r="D47" i="6"/>
  <c r="E47" i="6"/>
  <c r="E44" i="16"/>
  <c r="E45" i="16"/>
  <c r="E46" i="16"/>
  <c r="D44" i="16"/>
  <c r="D45" i="16"/>
  <c r="D46" i="16"/>
  <c r="E44" i="10"/>
  <c r="E45" i="10"/>
  <c r="E46" i="10"/>
  <c r="D44" i="10"/>
  <c r="D45" i="10"/>
  <c r="D46" i="10"/>
  <c r="E44" i="15"/>
  <c r="E45" i="15"/>
  <c r="E46" i="15"/>
  <c r="D44" i="15"/>
  <c r="D45" i="15"/>
  <c r="D46" i="15"/>
  <c r="E44" i="9"/>
  <c r="E45" i="9"/>
  <c r="E46" i="9"/>
  <c r="D44" i="9"/>
  <c r="D45" i="9"/>
  <c r="D46" i="9"/>
  <c r="E44" i="8"/>
  <c r="E45" i="8"/>
  <c r="E46" i="8"/>
  <c r="D44" i="8"/>
  <c r="D45" i="8"/>
  <c r="D46" i="8"/>
  <c r="E44" i="13"/>
  <c r="E45" i="13"/>
  <c r="E46" i="13"/>
  <c r="D44" i="13"/>
  <c r="D45" i="13"/>
  <c r="D46" i="13"/>
  <c r="E44" i="7"/>
  <c r="E45" i="7"/>
  <c r="E46" i="7"/>
  <c r="D44" i="7"/>
  <c r="D45" i="7"/>
  <c r="D46" i="7"/>
  <c r="E46" i="14"/>
  <c r="D46" i="14"/>
  <c r="E45" i="14"/>
  <c r="D45" i="14"/>
  <c r="E44" i="6"/>
  <c r="E45" i="6"/>
  <c r="E46" i="6"/>
  <c r="D44" i="6"/>
  <c r="D45" i="6"/>
  <c r="D46" i="6"/>
  <c r="C40" i="14" l="1"/>
  <c r="C44" i="14"/>
  <c r="D44" i="14" s="1"/>
  <c r="E43" i="6"/>
  <c r="D43" i="6"/>
  <c r="E43" i="14"/>
  <c r="D43" i="14"/>
  <c r="E43" i="7"/>
  <c r="D43" i="7"/>
  <c r="E43" i="13"/>
  <c r="D43" i="13"/>
  <c r="E43" i="8"/>
  <c r="D43" i="8"/>
  <c r="E43" i="9"/>
  <c r="D43" i="9"/>
  <c r="E43" i="15"/>
  <c r="D43" i="15"/>
  <c r="E43" i="10"/>
  <c r="D43" i="10"/>
  <c r="E43" i="16"/>
  <c r="D43" i="16"/>
  <c r="E42" i="8"/>
  <c r="D42" i="8"/>
  <c r="E42" i="15"/>
  <c r="D42" i="15"/>
  <c r="E42" i="10"/>
  <c r="D42" i="10"/>
  <c r="E42" i="9"/>
  <c r="D42" i="9"/>
  <c r="E42" i="7"/>
  <c r="D42" i="7"/>
  <c r="E42" i="14"/>
  <c r="D42" i="14"/>
  <c r="E42" i="13"/>
  <c r="D42" i="13"/>
  <c r="E42" i="6"/>
  <c r="D42" i="6"/>
  <c r="E42" i="16"/>
  <c r="D42" i="16"/>
  <c r="C2" i="6"/>
  <c r="E44" i="14" l="1"/>
  <c r="E41" i="10"/>
  <c r="D41" i="10"/>
  <c r="E41" i="9"/>
  <c r="D41" i="9"/>
  <c r="E41" i="8"/>
  <c r="D41" i="8"/>
  <c r="D40" i="8"/>
  <c r="E40" i="8"/>
  <c r="E41" i="16"/>
  <c r="D41" i="16"/>
  <c r="E41" i="15"/>
  <c r="D41" i="15"/>
  <c r="E41" i="14"/>
  <c r="D41" i="14"/>
  <c r="E41" i="13"/>
  <c r="D41" i="13"/>
  <c r="E41" i="7"/>
  <c r="D41" i="7"/>
  <c r="E41" i="6"/>
  <c r="D41" i="6"/>
  <c r="D40" i="10" l="1"/>
  <c r="E40" i="10"/>
  <c r="D40" i="9"/>
  <c r="E40" i="9"/>
  <c r="D40" i="16"/>
  <c r="E40" i="16"/>
  <c r="D40" i="15"/>
  <c r="E40" i="15"/>
  <c r="D40" i="14"/>
  <c r="E40" i="14"/>
  <c r="D40" i="13"/>
  <c r="E40" i="13"/>
  <c r="D40" i="7"/>
  <c r="E40" i="7"/>
  <c r="D40" i="6"/>
  <c r="E40" i="6"/>
  <c r="E39" i="10"/>
  <c r="D39" i="10"/>
  <c r="D39" i="9"/>
  <c r="E39" i="9"/>
  <c r="D39" i="8"/>
  <c r="E39" i="8"/>
  <c r="D39" i="16"/>
  <c r="E39" i="16"/>
  <c r="D39" i="15"/>
  <c r="E39" i="15"/>
  <c r="D39" i="14"/>
  <c r="E39" i="14"/>
  <c r="D39" i="13"/>
  <c r="E39" i="13"/>
  <c r="D39" i="7"/>
  <c r="E39" i="7"/>
  <c r="D39" i="6"/>
  <c r="E39" i="6"/>
  <c r="E5" i="10" l="1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22" i="10" l="1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2" i="8"/>
  <c r="C2" i="16"/>
  <c r="C2" i="15"/>
  <c r="C2" i="13"/>
  <c r="C2" i="7"/>
  <c r="E3" i="10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<sst xmlns="http://schemas.openxmlformats.org/spreadsheetml/2006/main" count="2011" uniqueCount="179">
  <si>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</si>
  <si>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</si>
  <si>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</si>
  <si>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</si>
  <si>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</si>
  <si>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</si>
  <si>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</si>
  <si>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</si>
  <si>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</si>
  <si>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</si>
  <si>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</si>
  <si>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</si>
  <si>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</si>
  <si>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</si>
  <si>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</si>
  <si>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</si>
  <si>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</si>
  <si>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</si>
  <si>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</si>
  <si>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</si>
  <si>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</si>
  <si>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kg CFC-11-eq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</si>
  <si>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</si>
  <si>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</si>
  <si>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</si>
  <si>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</si>
  <si>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</si>
  <si>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</si>
  <si>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</si>
  <si>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7850 kg/m3</t>
  </si>
  <si>
    <t>market for reinforcing steel</t>
  </si>
  <si>
    <t>market group for concrete, normal</t>
  </si>
  <si>
    <t>market for blast furnace</t>
  </si>
  <si>
    <t>sodium hydroxide to generic market for neutralising agent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</si>
  <si>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</si>
  <si>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</si>
  <si>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</si>
  <si>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</si>
  <si>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</si>
  <si>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</si>
  <si>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</si>
  <si>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</si>
  <si>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</si>
  <si>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</si>
  <si>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</si>
  <si>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</si>
  <si>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</si>
  <si>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</si>
  <si>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</si>
  <si>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</si>
  <si>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</si>
  <si>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</si>
  <si>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</si>
  <si>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</si>
  <si>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</si>
  <si>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</si>
  <si>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</si>
  <si>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</si>
  <si>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</si>
  <si>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</si>
  <si>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</si>
  <si>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</si>
  <si>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</si>
  <si>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</si>
  <si>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</si>
  <si>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</si>
  <si>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</si>
  <si>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</si>
  <si>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</si>
  <si>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</si>
  <si>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</si>
  <si>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</si>
  <si>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</si>
  <si>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</si>
  <si>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</si>
  <si>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</si>
  <si>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</si>
  <si>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</si>
  <si>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</si>
  <si>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</si>
  <si>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</si>
  <si>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</si>
  <si>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</si>
  <si>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</si>
  <si>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</si>
  <si>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</si>
  <si>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</si>
  <si>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</si>
  <si>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</si>
  <si>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</si>
  <si>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</si>
  <si>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transport, freight, lorry 28 metric ton, fatty acid methyl ester 100%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</si>
  <si>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</si>
  <si>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</si>
  <si>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</si>
  <si>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</si>
  <si>
    <t>kind</t>
  </si>
  <si>
    <t>ImpactItem</t>
  </si>
  <si>
    <t>Link</t>
  </si>
  <si>
    <t>StreamImpactItem</t>
  </si>
  <si>
    <t>kg SO2-eq</t>
  </si>
  <si>
    <t>Reference</t>
  </si>
  <si>
    <t>https://ecoquery.ecoinvent.org/3.10/cutoff/dataset/26159/impact_assessment</t>
  </si>
  <si>
    <t>CTUe</t>
  </si>
  <si>
    <t>https://ecoquery.ecoinvent.org/3.10/cutoff/dataset/9393/impact_assessment</t>
  </si>
  <si>
    <t>https://ecoquery.ecoinvent.org/3.10/cutoff/dataset/7061/impact_assessment</t>
  </si>
  <si>
    <t>https://ecoquery.ecoinvent.org/3.10/cutoff/dataset/13670/impact_assessment</t>
  </si>
  <si>
    <t>US</t>
  </si>
  <si>
    <t>https://ecoquery.ecoinvent.org/3.10/cutoff/dataset/7479/impact_assessment</t>
  </si>
  <si>
    <t>https://ecoquery.ecoinvent.org/3.10/cutoff/dataset/25804/impact_assessment</t>
  </si>
  <si>
    <t>natural gas, burned in gas turbine</t>
  </si>
  <si>
    <t>cooling energy, from natural gas, at cogen unit with absorption chiller 100kW</t>
  </si>
  <si>
    <t>https://ecoquery.ecoinvent.org/3.10/cutoff/dataset/14408/impact_assessment</t>
  </si>
  <si>
    <t>https://ecoquery.ecoinvent.org/3.10/cutoff/dataset/11489/impact_assessment</t>
  </si>
  <si>
    <t>https://ecoquery.ecoinvent.org/3.10/cutoff/dataset/11474/impact_assessment</t>
  </si>
  <si>
    <t>https://ecoquery.ecoinvent.org/3.10/cutoff/dataset/8378/impact_assessment</t>
  </si>
  <si>
    <t>https://ecoquery.ecoinvent.org/3.10/cutoff/dataset/14951/impact_assessment</t>
  </si>
  <si>
    <t>market for hydrogen, gaseous, medium pressure, merchant</t>
  </si>
  <si>
    <t>gas, medium pressure</t>
  </si>
  <si>
    <t>https://ecoquery.ecoinvent.org/3.10/cutoff/dataset/11740/documentation</t>
  </si>
  <si>
    <t>market for diesel, low-sulfur</t>
  </si>
  <si>
    <t>low sulphur https://www.epa.gov/diesel-fuel-standards/diesel-fuel-standards-and-rulemakings#onroad-diesel</t>
  </si>
  <si>
    <t>https://ecoquery.ecoinvent.org/3.10/cutoff/dataset/6730/impact_assessment</t>
  </si>
  <si>
    <t>https://ecoquery.ecoinvent.org/3.10/cutoff/dataset/9910/impact_assessment</t>
  </si>
  <si>
    <t>https://ecoquery.ecoinvent.org/3.10/cutoff/dataset/23358/impact_assessment</t>
  </si>
  <si>
    <t>market for molybdenum trioxide</t>
  </si>
  <si>
    <t>https://ecoquery.ecoinvent.org/3.10/cutoff/dataset/11302/impact_assessment</t>
  </si>
  <si>
    <t>https://ecoquery.ecoinvent.org/3.10/cutoff/dataset/8421/impact_assessment</t>
  </si>
  <si>
    <t>https://ecoquery.ecoinvent.org/3.10/cutoff/dataset/14635/impact_assessment</t>
  </si>
  <si>
    <t>https://ecoquery.ecoinvent.org/3.10/cutoff/dataset/21857/impact_assessment</t>
  </si>
  <si>
    <t>https://ecoquery.ecoinvent.org/3.10/cutoff/dataset/13381/impact_assessment</t>
  </si>
  <si>
    <t>https://ecoquery.ecoinvent.org/3.10/cutoff/dataset/4866/impact_assessment</t>
  </si>
  <si>
    <t>https://ecoquery.ecoinvent.org/3.10/cutoff/dataset/23039/documentation</t>
  </si>
  <si>
    <t>market for monoammonium phosphate</t>
  </si>
  <si>
    <t>https://ecoquery.ecoinvent.org/3.10/cutoff/dataset/23843/impact_assessment</t>
  </si>
  <si>
    <t>https://ecoquery.ecoinvent.org/3.10/cutoff/dataset/23692/impact_assessment</t>
  </si>
  <si>
    <t>https://ecoquery.ecoinvent.org/3.10/cutoff/dataset/29308/impact_assessment</t>
  </si>
  <si>
    <t>https://ecoquery.ecoinvent.org/3.10/cutoff/dataset/4114/impact_assessment</t>
  </si>
  <si>
    <t>magnesium oxide production</t>
  </si>
  <si>
    <t>market for hydrogen, gaseous, low pressure</t>
  </si>
  <si>
    <t>https://ecoquery.ecoinvent.org/3.10/cutoff/dataset/29505/impact_assessment</t>
  </si>
  <si>
    <t>gas, low pressure</t>
  </si>
  <si>
    <t>electrolysis of magnesium chloride, from titanium sponge production</t>
  </si>
  <si>
    <t>https://ecoquery.ecoinvent.org/3.10/cutoff/dataset/24913/impact_assessment</t>
  </si>
  <si>
    <t>market for magnesium chloride showing zero for all impacts</t>
  </si>
  <si>
    <t>https://ecoquery.ecoinvent.org/3.10/cutoff/dataset/18422/impact_assessment</t>
  </si>
  <si>
    <t>https://ecoquery.ecoinvent.org/3.10/cutoff/dataset/12088/impact_assessment</t>
  </si>
  <si>
    <t>https://ecoquery.ecoinvent.org/3.10/cutoff/dataset/5731/impact_assessment</t>
  </si>
  <si>
    <t>https://ecoquery.ecoinvent.org/3.10/cutoff/dataset/7099/impact_assessment</t>
  </si>
  <si>
    <t>https://ecoquery.ecoinvent.org/3.10/cutoff/dataset/3468/impact_assessment</t>
  </si>
  <si>
    <t>https://ecoquery.ecoinvent.org/3.10/cutoff/dataset/3158/impact_assessment</t>
  </si>
  <si>
    <t>Not considered</t>
  </si>
  <si>
    <t>https://ecoquery.ecoinvent.org/3.10/cutoff/dataset/12483/impact_assessment</t>
  </si>
  <si>
    <t>weighted average of concrete strengths 20-37 Mpa</t>
  </si>
  <si>
    <t>yearly output of 1,500,000 tons and a life time of 50 years</t>
  </si>
  <si>
    <t>Plastics</t>
  </si>
  <si>
    <t>100% virgin material</t>
  </si>
  <si>
    <t>https://ecoquery.ecoinvent.org/3.10/cutoff/dataset/2858/impact_assessment</t>
  </si>
  <si>
    <t>market for polyethylene, low density, granulate</t>
  </si>
  <si>
    <t>kg N-Eq</t>
  </si>
  <si>
    <t>CTUh</t>
  </si>
  <si>
    <t>kg O3-Eq</t>
  </si>
  <si>
    <t>kg PM2.5-Eq</t>
  </si>
  <si>
    <t>Sand</t>
  </si>
  <si>
    <t>market for sand</t>
  </si>
  <si>
    <t>https://ecoquery.ecoinvent.org/3.10/cutoff/dataset/21677/documentation</t>
  </si>
  <si>
    <t>1 kg represents 35% sand and 65% gravel</t>
  </si>
  <si>
    <t>Biocrude_trans</t>
  </si>
  <si>
    <t>Feedstock_trans</t>
  </si>
  <si>
    <t>Wastewater</t>
  </si>
  <si>
    <t>KOH</t>
  </si>
  <si>
    <t>market for potassium hydrooxide</t>
  </si>
  <si>
    <t>https://ecoquery.ecoinvent.org/3.10/cutoff/dataset/5111/impact_assessment</t>
  </si>
  <si>
    <t>PNNL 32731</t>
  </si>
  <si>
    <t>m3</t>
  </si>
  <si>
    <t>https://ecoquery.ecoinvent.org/3.10/cutoff/dataset/26546/impact_assessment</t>
  </si>
  <si>
    <t>treatment of wastewater, average, wastewater treatment</t>
  </si>
  <si>
    <t>Zero</t>
  </si>
  <si>
    <t>ecoinvent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</si>
</sst>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7" fillId="0" borderId="0" xfId="2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oquery.ecoinvent.org/3.10/cutoff/dataset/6730/impact_assessment" TargetMode="External"/><Relationship Id="rId18" Type="http://schemas.openxmlformats.org/officeDocument/2006/relationships/hyperlink" Target="https://ecoquery.ecoinvent.org/3.10/cutoff/dataset/14635/impact_assessment" TargetMode="External"/><Relationship Id="rId26" Type="http://schemas.openxmlformats.org/officeDocument/2006/relationships/hyperlink" Target="https://ecoquery.ecoinvent.org/3.10/cutoff/dataset/29308/impact_assessment" TargetMode="External"/><Relationship Id="rId39" Type="http://schemas.openxmlformats.org/officeDocument/2006/relationships/hyperlink" Target="https://ecoquery.ecoinvent.org/3.10/cutoff/dataset/9393/impact_assessment" TargetMode="External"/><Relationship Id="rId21" Type="http://schemas.openxmlformats.org/officeDocument/2006/relationships/hyperlink" Target="https://ecoquery.ecoinvent.org/3.10/cutoff/dataset/13670/impact_assessment" TargetMode="External"/><Relationship Id="rId34" Type="http://schemas.openxmlformats.org/officeDocument/2006/relationships/hyperlink" Target="https://ecoquery.ecoinvent.org/3.10/cutoff/dataset/3468/impact_assessment" TargetMode="External"/><Relationship Id="rId7" Type="http://schemas.openxmlformats.org/officeDocument/2006/relationships/hyperlink" Target="https://ecoquery.ecoinvent.org/3.10/cutoff/dataset/14408/impact_assessment" TargetMode="External"/><Relationship Id="rId2" Type="http://schemas.openxmlformats.org/officeDocument/2006/relationships/hyperlink" Target="https://ecoquery.ecoinvent.org/3.10/cutoff/dataset/9393/impact_assessment" TargetMode="External"/><Relationship Id="rId16" Type="http://schemas.openxmlformats.org/officeDocument/2006/relationships/hyperlink" Target="https://ecoquery.ecoinvent.org/3.10/cutoff/dataset/11302/impact_assessment" TargetMode="External"/><Relationship Id="rId20" Type="http://schemas.openxmlformats.org/officeDocument/2006/relationships/hyperlink" Target="https://ecoquery.ecoinvent.org/3.10/cutoff/dataset/13381/impact_assessment" TargetMode="External"/><Relationship Id="rId29" Type="http://schemas.openxmlformats.org/officeDocument/2006/relationships/hyperlink" Target="https://ecoquery.ecoinvent.org/3.10/cutoff/dataset/24913/impact_assessment" TargetMode="External"/><Relationship Id="rId41" Type="http://schemas.openxmlformats.org/officeDocument/2006/relationships/hyperlink" Target="https://ecoquery.ecoinvent.org/3.10/cutoff/dataset/5111/impact_assessment" TargetMode="External"/><Relationship Id="rId1" Type="http://schemas.openxmlformats.org/officeDocument/2006/relationships/hyperlink" Target="https://ecoquery.ecoinvent.org/3.10/cutoff/dataset/26159/impact_assessment" TargetMode="External"/><Relationship Id="rId6" Type="http://schemas.openxmlformats.org/officeDocument/2006/relationships/hyperlink" Target="https://ecoquery.ecoinvent.org/3.10/cutoff/dataset/25804/impact_assessment" TargetMode="External"/><Relationship Id="rId11" Type="http://schemas.openxmlformats.org/officeDocument/2006/relationships/hyperlink" Target="https://ecoquery.ecoinvent.org/3.10/cutoff/dataset/14951/impact_assessment" TargetMode="External"/><Relationship Id="rId24" Type="http://schemas.openxmlformats.org/officeDocument/2006/relationships/hyperlink" Target="https://ecoquery.ecoinvent.org/3.10/cutoff/dataset/23843/impact_assessment" TargetMode="External"/><Relationship Id="rId32" Type="http://schemas.openxmlformats.org/officeDocument/2006/relationships/hyperlink" Target="https://ecoquery.ecoinvent.org/3.10/cutoff/dataset/5731/impact_assessment" TargetMode="External"/><Relationship Id="rId37" Type="http://schemas.openxmlformats.org/officeDocument/2006/relationships/hyperlink" Target="https://ecoquery.ecoinvent.org/3.10/cutoff/dataset/2858/impact_assessment" TargetMode="External"/><Relationship Id="rId40" Type="http://schemas.openxmlformats.org/officeDocument/2006/relationships/hyperlink" Target="https://ecoquery.ecoinvent.org/3.10/cutoff/dataset/26546/impact_assessment" TargetMode="External"/><Relationship Id="rId5" Type="http://schemas.openxmlformats.org/officeDocument/2006/relationships/hyperlink" Target="https://ecoquery.ecoinvent.org/3.10/cutoff/dataset/7479/impact_assessment" TargetMode="External"/><Relationship Id="rId15" Type="http://schemas.openxmlformats.org/officeDocument/2006/relationships/hyperlink" Target="https://ecoquery.ecoinvent.org/3.10/cutoff/dataset/23358/impact_assessment" TargetMode="External"/><Relationship Id="rId23" Type="http://schemas.openxmlformats.org/officeDocument/2006/relationships/hyperlink" Target="https://ecoquery.ecoinvent.org/3.10/cutoff/dataset/23039/documentation" TargetMode="External"/><Relationship Id="rId28" Type="http://schemas.openxmlformats.org/officeDocument/2006/relationships/hyperlink" Target="https://ecoquery.ecoinvent.org/3.10/cutoff/dataset/29505/impact_assessment" TargetMode="External"/><Relationship Id="rId36" Type="http://schemas.openxmlformats.org/officeDocument/2006/relationships/hyperlink" Target="https://ecoquery.ecoinvent.org/3.10/cutoff/dataset/12483/impact_assessment" TargetMode="External"/><Relationship Id="rId10" Type="http://schemas.openxmlformats.org/officeDocument/2006/relationships/hyperlink" Target="https://ecoquery.ecoinvent.org/3.10/cutoff/dataset/8378/impact_assessment" TargetMode="External"/><Relationship Id="rId19" Type="http://schemas.openxmlformats.org/officeDocument/2006/relationships/hyperlink" Target="https://ecoquery.ecoinvent.org/3.10/cutoff/dataset/21857/impact_assessment" TargetMode="External"/><Relationship Id="rId31" Type="http://schemas.openxmlformats.org/officeDocument/2006/relationships/hyperlink" Target="https://ecoquery.ecoinvent.org/3.10/cutoff/dataset/12088/impact_assessment" TargetMode="External"/><Relationship Id="rId4" Type="http://schemas.openxmlformats.org/officeDocument/2006/relationships/hyperlink" Target="https://ecoquery.ecoinvent.org/3.10/cutoff/dataset/13670/impact_assessment" TargetMode="External"/><Relationship Id="rId9" Type="http://schemas.openxmlformats.org/officeDocument/2006/relationships/hyperlink" Target="https://ecoquery.ecoinvent.org/3.10/cutoff/dataset/11474/impact_assessment" TargetMode="External"/><Relationship Id="rId14" Type="http://schemas.openxmlformats.org/officeDocument/2006/relationships/hyperlink" Target="https://ecoquery.ecoinvent.org/3.10/cutoff/dataset/9910/impact_assessment" TargetMode="External"/><Relationship Id="rId22" Type="http://schemas.openxmlformats.org/officeDocument/2006/relationships/hyperlink" Target="https://ecoquery.ecoinvent.org/3.10/cutoff/dataset/4866/impact_assessment" TargetMode="External"/><Relationship Id="rId27" Type="http://schemas.openxmlformats.org/officeDocument/2006/relationships/hyperlink" Target="https://ecoquery.ecoinvent.org/3.10/cutoff/dataset/4114/impact_assessment" TargetMode="External"/><Relationship Id="rId30" Type="http://schemas.openxmlformats.org/officeDocument/2006/relationships/hyperlink" Target="https://ecoquery.ecoinvent.org/3.10/cutoff/dataset/18422/impact_assessment" TargetMode="External"/><Relationship Id="rId35" Type="http://schemas.openxmlformats.org/officeDocument/2006/relationships/hyperlink" Target="https://ecoquery.ecoinvent.org/3.10/cutoff/dataset/3158/impact_assessment" TargetMode="External"/><Relationship Id="rId8" Type="http://schemas.openxmlformats.org/officeDocument/2006/relationships/hyperlink" Target="https://ecoquery.ecoinvent.org/3.10/cutoff/dataset/11489/impact_assessment" TargetMode="External"/><Relationship Id="rId3" Type="http://schemas.openxmlformats.org/officeDocument/2006/relationships/hyperlink" Target="https://ecoquery.ecoinvent.org/3.10/cutoff/dataset/7061/impact_assessment" TargetMode="External"/><Relationship Id="rId12" Type="http://schemas.openxmlformats.org/officeDocument/2006/relationships/hyperlink" Target="https://ecoquery.ecoinvent.org/3.10/cutoff/dataset/11740/documentation" TargetMode="External"/><Relationship Id="rId17" Type="http://schemas.openxmlformats.org/officeDocument/2006/relationships/hyperlink" Target="https://ecoquery.ecoinvent.org/3.10/cutoff/dataset/8421/impact_assessment" TargetMode="External"/><Relationship Id="rId25" Type="http://schemas.openxmlformats.org/officeDocument/2006/relationships/hyperlink" Target="https://ecoquery.ecoinvent.org/3.10/cutoff/dataset/23692/impact_assessment" TargetMode="External"/><Relationship Id="rId33" Type="http://schemas.openxmlformats.org/officeDocument/2006/relationships/hyperlink" Target="https://ecoquery.ecoinvent.org/3.10/cutoff/dataset/7099/impact_assessment" TargetMode="External"/><Relationship Id="rId38" Type="http://schemas.openxmlformats.org/officeDocument/2006/relationships/hyperlink" Target="https://ecoquery.ecoinvent.org/3.10/cutoff/dataset/21677/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H47"/>
  <sheetViews>
    <sheetView tabSelected="1" topLeftCell="A19" zoomScaleNormal="100" workbookViewId="0">
      <selection activeCell="F45" sqref="F45"/>
    </sheetView>
  </sheetViews>
  <sheetFormatPr defaultColWidth="10.6640625" defaultRowHeight="15.5" x14ac:dyDescent="0.35"/>
  <cols>
    <col min="1" max="1" width="23.83203125" style="2" bestFit="1" customWidth="1"/>
    <col min="2" max="3" width="18.33203125" style="2" bestFit="1" customWidth="1"/>
    <col min="4" max="4" width="86.1640625" style="2" bestFit="1" customWidth="1"/>
    <col min="5" max="5" width="7.83203125" style="2" bestFit="1" customWidth="1"/>
    <col min="6" max="6" width="22.4140625" style="2" customWidth="1"/>
    <col min="7" max="7" width="255.83203125" style="2" bestFit="1" customWidth="1"/>
    <col min="8" max="16384" width="10.6640625" style="2"/>
  </cols>
  <sheetData>
    <row r="1" spans="1:8" x14ac:dyDescent="0.35">
      <c r="A1" s="1" t="s">
        <v>9</v>
      </c>
      <c r="B1" s="1" t="s">
        <v>96</v>
      </c>
      <c r="C1" s="1" t="s">
        <v>7</v>
      </c>
      <c r="D1" s="1" t="s">
        <v>23</v>
      </c>
      <c r="E1" s="1" t="s">
        <v>25</v>
      </c>
      <c r="F1" s="1" t="s">
        <v>101</v>
      </c>
      <c r="G1" s="1" t="s">
        <v>24</v>
      </c>
      <c r="H1" s="1" t="s">
        <v>98</v>
      </c>
    </row>
    <row r="2" spans="1:8" x14ac:dyDescent="0.35">
      <c r="A2" s="2" t="s">
        <v>67</v>
      </c>
      <c r="B2" s="2" t="s">
        <v>97</v>
      </c>
      <c r="C2" s="2" t="s">
        <v>8</v>
      </c>
      <c r="D2" s="17" t="s">
        <v>32</v>
      </c>
      <c r="E2" s="2" t="s">
        <v>26</v>
      </c>
      <c r="G2" s="2" t="s">
        <v>154</v>
      </c>
    </row>
    <row r="3" spans="1:8" x14ac:dyDescent="0.35">
      <c r="A3" s="2" t="s">
        <v>22</v>
      </c>
      <c r="B3" s="2" t="s">
        <v>97</v>
      </c>
      <c r="C3" s="2" t="s">
        <v>8</v>
      </c>
      <c r="D3" s="2" t="s">
        <v>31</v>
      </c>
      <c r="E3" s="2" t="s">
        <v>26</v>
      </c>
      <c r="F3" s="15" t="s">
        <v>152</v>
      </c>
      <c r="G3" s="2" t="s">
        <v>153</v>
      </c>
    </row>
    <row r="4" spans="1:8" x14ac:dyDescent="0.35">
      <c r="A4" s="2" t="s">
        <v>68</v>
      </c>
      <c r="B4" s="2" t="s">
        <v>97</v>
      </c>
      <c r="C4" s="2" t="s">
        <v>64</v>
      </c>
      <c r="D4" s="2" t="s">
        <v>66</v>
      </c>
      <c r="E4" s="2" t="s">
        <v>26</v>
      </c>
      <c r="F4" s="15" t="s">
        <v>150</v>
      </c>
    </row>
    <row r="5" spans="1:8" x14ac:dyDescent="0.35">
      <c r="A5" s="2" t="s">
        <v>69</v>
      </c>
      <c r="B5" s="2" t="s">
        <v>97</v>
      </c>
      <c r="C5" s="2" t="s">
        <v>64</v>
      </c>
      <c r="D5" s="17" t="s">
        <v>65</v>
      </c>
      <c r="E5" s="2" t="s">
        <v>26</v>
      </c>
      <c r="F5" s="2" t="s">
        <v>151</v>
      </c>
    </row>
    <row r="6" spans="1:8" x14ac:dyDescent="0.35">
      <c r="A6" s="2" t="s">
        <v>77</v>
      </c>
      <c r="B6" s="2" t="s">
        <v>97</v>
      </c>
      <c r="C6" s="2" t="s">
        <v>8</v>
      </c>
      <c r="D6" s="2" t="s">
        <v>28</v>
      </c>
      <c r="E6" s="2" t="s">
        <v>26</v>
      </c>
      <c r="F6" s="15" t="s">
        <v>149</v>
      </c>
    </row>
    <row r="7" spans="1:8" x14ac:dyDescent="0.35">
      <c r="A7" s="2" t="s">
        <v>78</v>
      </c>
      <c r="B7" s="2" t="s">
        <v>97</v>
      </c>
      <c r="C7" s="2" t="s">
        <v>8</v>
      </c>
      <c r="D7" s="2" t="s">
        <v>27</v>
      </c>
      <c r="E7" s="2" t="s">
        <v>26</v>
      </c>
      <c r="F7" s="15" t="s">
        <v>148</v>
      </c>
    </row>
    <row r="8" spans="1:8" x14ac:dyDescent="0.35">
      <c r="A8" s="2" t="s">
        <v>79</v>
      </c>
      <c r="B8" s="2" t="s">
        <v>97</v>
      </c>
      <c r="C8" s="2" t="s">
        <v>8</v>
      </c>
      <c r="D8" s="2" t="s">
        <v>30</v>
      </c>
      <c r="E8" s="2" t="s">
        <v>26</v>
      </c>
      <c r="F8" s="15" t="s">
        <v>147</v>
      </c>
      <c r="G8" s="2" t="s">
        <v>29</v>
      </c>
    </row>
    <row r="9" spans="1:8" x14ac:dyDescent="0.35">
      <c r="A9" s="2" t="s">
        <v>12</v>
      </c>
      <c r="B9" s="2" t="s">
        <v>97</v>
      </c>
      <c r="C9" s="2" t="s">
        <v>19</v>
      </c>
      <c r="D9" s="2" t="s">
        <v>39</v>
      </c>
      <c r="E9" s="2" t="s">
        <v>26</v>
      </c>
      <c r="F9" s="15" t="s">
        <v>146</v>
      </c>
    </row>
    <row r="10" spans="1:8" x14ac:dyDescent="0.35">
      <c r="A10" s="2" t="s">
        <v>13</v>
      </c>
      <c r="B10" s="2" t="s">
        <v>99</v>
      </c>
      <c r="C10" s="2" t="s">
        <v>8</v>
      </c>
      <c r="D10" s="2" t="s">
        <v>40</v>
      </c>
      <c r="E10" s="2" t="s">
        <v>36</v>
      </c>
      <c r="F10" s="15" t="s">
        <v>145</v>
      </c>
    </row>
    <row r="11" spans="1:8" x14ac:dyDescent="0.35">
      <c r="A11" s="2" t="s">
        <v>14</v>
      </c>
      <c r="B11" s="2" t="s">
        <v>99</v>
      </c>
      <c r="C11" s="2" t="s">
        <v>8</v>
      </c>
      <c r="D11" s="2" t="s">
        <v>142</v>
      </c>
      <c r="E11" s="2" t="s">
        <v>36</v>
      </c>
      <c r="F11" s="15" t="s">
        <v>143</v>
      </c>
      <c r="G11" s="2" t="s">
        <v>144</v>
      </c>
    </row>
    <row r="12" spans="1:8" x14ac:dyDescent="0.35">
      <c r="A12" s="2" t="s">
        <v>15</v>
      </c>
      <c r="B12" s="2" t="s">
        <v>99</v>
      </c>
      <c r="C12" s="2" t="s">
        <v>8</v>
      </c>
      <c r="D12" s="2" t="s">
        <v>139</v>
      </c>
      <c r="E12" s="2" t="s">
        <v>107</v>
      </c>
      <c r="F12" s="15" t="s">
        <v>140</v>
      </c>
      <c r="G12" s="2" t="s">
        <v>141</v>
      </c>
    </row>
    <row r="13" spans="1:8" x14ac:dyDescent="0.35">
      <c r="A13" s="2" t="s">
        <v>16</v>
      </c>
      <c r="B13" s="2" t="s">
        <v>99</v>
      </c>
      <c r="C13" s="2" t="s">
        <v>8</v>
      </c>
      <c r="D13" s="2" t="s">
        <v>138</v>
      </c>
      <c r="E13" s="2" t="s">
        <v>36</v>
      </c>
      <c r="F13" s="15" t="s">
        <v>137</v>
      </c>
    </row>
    <row r="14" spans="1:8" x14ac:dyDescent="0.35">
      <c r="A14" s="2" t="s">
        <v>17</v>
      </c>
      <c r="B14" s="2" t="s">
        <v>99</v>
      </c>
      <c r="C14" s="2" t="s">
        <v>8</v>
      </c>
      <c r="D14" s="2" t="s">
        <v>33</v>
      </c>
      <c r="E14" s="2" t="s">
        <v>36</v>
      </c>
      <c r="F14" s="15" t="s">
        <v>136</v>
      </c>
    </row>
    <row r="15" spans="1:8" x14ac:dyDescent="0.35">
      <c r="A15" s="2" t="s">
        <v>18</v>
      </c>
      <c r="B15" s="2" t="s">
        <v>99</v>
      </c>
      <c r="C15" s="2" t="s">
        <v>8</v>
      </c>
      <c r="D15" s="2" t="s">
        <v>38</v>
      </c>
      <c r="E15" s="2" t="s">
        <v>36</v>
      </c>
      <c r="F15" s="15" t="s">
        <v>135</v>
      </c>
    </row>
    <row r="16" spans="1:8" x14ac:dyDescent="0.35">
      <c r="A16" s="2" t="s">
        <v>70</v>
      </c>
      <c r="B16" s="2" t="s">
        <v>99</v>
      </c>
      <c r="C16" s="2" t="s">
        <v>8</v>
      </c>
      <c r="D16" s="2" t="s">
        <v>133</v>
      </c>
      <c r="E16" s="2" t="s">
        <v>36</v>
      </c>
      <c r="F16" s="15" t="s">
        <v>134</v>
      </c>
      <c r="G16" s="2" t="s">
        <v>41</v>
      </c>
    </row>
    <row r="17" spans="1:7" x14ac:dyDescent="0.35">
      <c r="A17" s="2" t="s">
        <v>80</v>
      </c>
      <c r="B17" s="2" t="s">
        <v>99</v>
      </c>
      <c r="C17" s="2" t="s">
        <v>8</v>
      </c>
      <c r="D17" s="2" t="s">
        <v>35</v>
      </c>
      <c r="E17" s="2" t="s">
        <v>36</v>
      </c>
      <c r="F17" s="15" t="s">
        <v>132</v>
      </c>
    </row>
    <row r="18" spans="1:7" x14ac:dyDescent="0.35">
      <c r="A18" s="2" t="s">
        <v>81</v>
      </c>
      <c r="B18" s="2" t="s">
        <v>99</v>
      </c>
      <c r="C18" s="2" t="s">
        <v>8</v>
      </c>
      <c r="D18" s="2" t="s">
        <v>94</v>
      </c>
      <c r="E18" s="2" t="s">
        <v>36</v>
      </c>
      <c r="F18" s="15" t="s">
        <v>131</v>
      </c>
      <c r="G18" s="2" t="s">
        <v>95</v>
      </c>
    </row>
    <row r="19" spans="1:7" x14ac:dyDescent="0.35">
      <c r="A19" s="2" t="s">
        <v>71</v>
      </c>
      <c r="B19" s="2" t="s">
        <v>97</v>
      </c>
      <c r="C19" s="2" t="s">
        <v>20</v>
      </c>
      <c r="D19" s="2" t="s">
        <v>43</v>
      </c>
      <c r="E19" s="2" t="s">
        <v>107</v>
      </c>
      <c r="F19" s="15" t="s">
        <v>106</v>
      </c>
      <c r="G19" s="2" t="s">
        <v>42</v>
      </c>
    </row>
    <row r="20" spans="1:7" x14ac:dyDescent="0.35">
      <c r="A20" s="2" t="s">
        <v>72</v>
      </c>
      <c r="B20" s="2" t="s">
        <v>99</v>
      </c>
      <c r="C20" s="2" t="s">
        <v>8</v>
      </c>
      <c r="D20" s="2" t="s">
        <v>60</v>
      </c>
      <c r="E20" s="2" t="s">
        <v>26</v>
      </c>
      <c r="F20" s="15" t="s">
        <v>130</v>
      </c>
    </row>
    <row r="21" spans="1:7" x14ac:dyDescent="0.35">
      <c r="A21" s="2" t="s">
        <v>82</v>
      </c>
      <c r="B21" s="2" t="s">
        <v>99</v>
      </c>
      <c r="C21" s="2" t="s">
        <v>8</v>
      </c>
      <c r="D21" s="18" t="s">
        <v>44</v>
      </c>
      <c r="E21" s="18"/>
      <c r="F21" s="18"/>
      <c r="G21" s="18"/>
    </row>
    <row r="22" spans="1:7" x14ac:dyDescent="0.35">
      <c r="A22" s="2" t="s">
        <v>87</v>
      </c>
      <c r="B22" s="2" t="s">
        <v>99</v>
      </c>
      <c r="C22" s="2" t="s">
        <v>8</v>
      </c>
      <c r="D22" s="18" t="s">
        <v>44</v>
      </c>
      <c r="E22" s="18"/>
      <c r="F22" s="18"/>
      <c r="G22" s="18"/>
    </row>
    <row r="23" spans="1:7" x14ac:dyDescent="0.35">
      <c r="A23" s="2" t="s">
        <v>45</v>
      </c>
      <c r="B23" s="2" t="s">
        <v>99</v>
      </c>
      <c r="C23" s="2" t="s">
        <v>8</v>
      </c>
      <c r="D23" s="2" t="s">
        <v>51</v>
      </c>
      <c r="E23" s="2" t="s">
        <v>36</v>
      </c>
      <c r="F23" s="15" t="s">
        <v>129</v>
      </c>
    </row>
    <row r="24" spans="1:7" x14ac:dyDescent="0.35">
      <c r="A24" s="2" t="s">
        <v>83</v>
      </c>
      <c r="B24" s="2" t="s">
        <v>99</v>
      </c>
      <c r="C24" s="2" t="s">
        <v>8</v>
      </c>
      <c r="D24" s="2" t="s">
        <v>52</v>
      </c>
      <c r="E24" s="2" t="s">
        <v>36</v>
      </c>
      <c r="F24" s="15" t="s">
        <v>128</v>
      </c>
    </row>
    <row r="25" spans="1:7" x14ac:dyDescent="0.35">
      <c r="A25" s="2" t="s">
        <v>46</v>
      </c>
      <c r="B25" s="2" t="s">
        <v>99</v>
      </c>
      <c r="C25" s="2" t="s">
        <v>8</v>
      </c>
      <c r="D25" s="2" t="s">
        <v>53</v>
      </c>
      <c r="E25" s="2" t="s">
        <v>36</v>
      </c>
      <c r="F25" s="15" t="s">
        <v>127</v>
      </c>
    </row>
    <row r="26" spans="1:7" x14ac:dyDescent="0.35">
      <c r="A26" s="2" t="s">
        <v>47</v>
      </c>
      <c r="B26" s="2" t="s">
        <v>99</v>
      </c>
      <c r="C26" s="2" t="s">
        <v>8</v>
      </c>
      <c r="D26" s="2" t="s">
        <v>125</v>
      </c>
      <c r="E26" s="2" t="s">
        <v>26</v>
      </c>
      <c r="F26" s="15" t="s">
        <v>126</v>
      </c>
    </row>
    <row r="27" spans="1:7" x14ac:dyDescent="0.35">
      <c r="A27" s="2" t="s">
        <v>48</v>
      </c>
      <c r="B27" s="2" t="s">
        <v>99</v>
      </c>
      <c r="C27" s="2" t="s">
        <v>8</v>
      </c>
      <c r="D27" s="2" t="s">
        <v>54</v>
      </c>
      <c r="E27" s="2" t="s">
        <v>26</v>
      </c>
      <c r="F27" s="15" t="s">
        <v>124</v>
      </c>
    </row>
    <row r="28" spans="1:7" x14ac:dyDescent="0.35">
      <c r="A28" s="2" t="s">
        <v>73</v>
      </c>
      <c r="B28" s="2" t="s">
        <v>99</v>
      </c>
      <c r="C28" s="2" t="s">
        <v>8</v>
      </c>
      <c r="D28" s="2" t="s">
        <v>55</v>
      </c>
      <c r="E28" s="2" t="s">
        <v>26</v>
      </c>
      <c r="F28" s="15" t="s">
        <v>123</v>
      </c>
    </row>
    <row r="29" spans="1:7" x14ac:dyDescent="0.35">
      <c r="A29" s="2" t="s">
        <v>74</v>
      </c>
      <c r="B29" s="2" t="s">
        <v>99</v>
      </c>
      <c r="C29" s="2" t="s">
        <v>8</v>
      </c>
      <c r="D29" s="2" t="s">
        <v>117</v>
      </c>
      <c r="E29" s="2" t="s">
        <v>36</v>
      </c>
      <c r="F29" s="15" t="s">
        <v>119</v>
      </c>
      <c r="G29" s="2" t="s">
        <v>118</v>
      </c>
    </row>
    <row r="30" spans="1:7" x14ac:dyDescent="0.35">
      <c r="A30" s="2" t="s">
        <v>88</v>
      </c>
      <c r="B30" s="2" t="s">
        <v>99</v>
      </c>
      <c r="C30" s="2" t="s">
        <v>8</v>
      </c>
      <c r="D30" s="2" t="s">
        <v>120</v>
      </c>
      <c r="E30" s="2" t="s">
        <v>36</v>
      </c>
      <c r="F30" s="15" t="s">
        <v>122</v>
      </c>
      <c r="G30" s="2" t="s">
        <v>121</v>
      </c>
    </row>
    <row r="31" spans="1:7" x14ac:dyDescent="0.35">
      <c r="A31" s="2" t="s">
        <v>84</v>
      </c>
      <c r="B31" s="2" t="s">
        <v>99</v>
      </c>
      <c r="C31" s="2" t="s">
        <v>8</v>
      </c>
      <c r="D31" s="2" t="s">
        <v>59</v>
      </c>
      <c r="E31" s="2" t="s">
        <v>26</v>
      </c>
      <c r="F31" s="15" t="s">
        <v>116</v>
      </c>
    </row>
    <row r="32" spans="1:7" x14ac:dyDescent="0.35">
      <c r="A32" s="2" t="s">
        <v>63</v>
      </c>
      <c r="B32" s="2" t="s">
        <v>99</v>
      </c>
      <c r="C32" s="2" t="s">
        <v>8</v>
      </c>
      <c r="D32" s="2" t="s">
        <v>58</v>
      </c>
      <c r="E32" s="2" t="s">
        <v>26</v>
      </c>
      <c r="F32" s="15" t="s">
        <v>115</v>
      </c>
    </row>
    <row r="33" spans="1:7" x14ac:dyDescent="0.35">
      <c r="A33" s="2" t="s">
        <v>49</v>
      </c>
      <c r="B33" s="2" t="s">
        <v>99</v>
      </c>
      <c r="C33" s="2" t="s">
        <v>8</v>
      </c>
      <c r="D33" s="2" t="s">
        <v>57</v>
      </c>
      <c r="E33" s="2" t="s">
        <v>36</v>
      </c>
      <c r="F33" s="15" t="s">
        <v>114</v>
      </c>
      <c r="G33" s="2" t="s">
        <v>34</v>
      </c>
    </row>
    <row r="34" spans="1:7" x14ac:dyDescent="0.35">
      <c r="A34" s="2" t="s">
        <v>50</v>
      </c>
      <c r="B34" s="2" t="s">
        <v>99</v>
      </c>
      <c r="C34" s="2" t="s">
        <v>8</v>
      </c>
      <c r="D34" s="2" t="s">
        <v>56</v>
      </c>
      <c r="E34" s="2" t="s">
        <v>36</v>
      </c>
      <c r="F34" s="15" t="s">
        <v>113</v>
      </c>
      <c r="G34" s="2" t="s">
        <v>37</v>
      </c>
    </row>
    <row r="35" spans="1:7" x14ac:dyDescent="0.35">
      <c r="A35" s="2" t="s">
        <v>75</v>
      </c>
      <c r="B35" s="2" t="s">
        <v>97</v>
      </c>
      <c r="C35" s="2" t="s">
        <v>62</v>
      </c>
      <c r="D35" s="2" t="s">
        <v>111</v>
      </c>
      <c r="E35" s="2" t="s">
        <v>36</v>
      </c>
      <c r="F35" s="15" t="s">
        <v>112</v>
      </c>
    </row>
    <row r="36" spans="1:7" x14ac:dyDescent="0.35">
      <c r="A36" s="2" t="s">
        <v>85</v>
      </c>
      <c r="B36" s="2" t="s">
        <v>99</v>
      </c>
      <c r="C36" s="2" t="s">
        <v>62</v>
      </c>
      <c r="D36" s="2" t="s">
        <v>110</v>
      </c>
      <c r="E36" s="2" t="s">
        <v>36</v>
      </c>
      <c r="F36" s="15" t="s">
        <v>109</v>
      </c>
    </row>
    <row r="37" spans="1:7" x14ac:dyDescent="0.35">
      <c r="A37" s="2" t="s">
        <v>76</v>
      </c>
      <c r="B37" s="2" t="s">
        <v>99</v>
      </c>
      <c r="C37" s="2" t="s">
        <v>62</v>
      </c>
      <c r="D37" s="2" t="s">
        <v>61</v>
      </c>
      <c r="E37" s="2" t="s">
        <v>36</v>
      </c>
      <c r="F37" s="15" t="s">
        <v>108</v>
      </c>
    </row>
    <row r="38" spans="1:7" x14ac:dyDescent="0.35">
      <c r="A38" s="2" t="s">
        <v>86</v>
      </c>
      <c r="B38" s="2" t="s">
        <v>99</v>
      </c>
      <c r="C38" s="2" t="s">
        <v>20</v>
      </c>
      <c r="D38" s="2" t="s">
        <v>43</v>
      </c>
      <c r="E38" s="2" t="s">
        <v>107</v>
      </c>
      <c r="F38" s="15" t="s">
        <v>106</v>
      </c>
      <c r="G38" s="2" t="s">
        <v>42</v>
      </c>
    </row>
    <row r="39" spans="1:7" x14ac:dyDescent="0.35">
      <c r="A39" s="2" t="s">
        <v>90</v>
      </c>
      <c r="B39" s="2" t="s">
        <v>99</v>
      </c>
      <c r="C39" s="2" t="s">
        <v>8</v>
      </c>
      <c r="D39" s="2" t="s">
        <v>89</v>
      </c>
      <c r="E39" s="2" t="s">
        <v>36</v>
      </c>
      <c r="F39" s="15" t="s">
        <v>105</v>
      </c>
    </row>
    <row r="40" spans="1:7" x14ac:dyDescent="0.35">
      <c r="A40" s="2" t="s">
        <v>168</v>
      </c>
      <c r="B40" s="2" t="s">
        <v>97</v>
      </c>
      <c r="C40" s="2" t="s">
        <v>8</v>
      </c>
      <c r="D40" s="2" t="s">
        <v>91</v>
      </c>
      <c r="E40" s="2" t="s">
        <v>36</v>
      </c>
      <c r="F40" s="15" t="s">
        <v>104</v>
      </c>
      <c r="G40" s="16" t="s">
        <v>173</v>
      </c>
    </row>
    <row r="41" spans="1:7" x14ac:dyDescent="0.35">
      <c r="A41" s="2" t="s">
        <v>92</v>
      </c>
      <c r="B41" s="2" t="s">
        <v>99</v>
      </c>
      <c r="C41" s="2" t="s">
        <v>8</v>
      </c>
      <c r="D41" s="2" t="s">
        <v>93</v>
      </c>
      <c r="E41" s="2" t="s">
        <v>36</v>
      </c>
      <c r="F41" s="15" t="s">
        <v>102</v>
      </c>
    </row>
    <row r="42" spans="1:7" x14ac:dyDescent="0.35">
      <c r="A42" s="2" t="s">
        <v>155</v>
      </c>
      <c r="B42" s="2" t="s">
        <v>99</v>
      </c>
      <c r="C42" s="2" t="s">
        <v>8</v>
      </c>
      <c r="D42" s="2" t="s">
        <v>158</v>
      </c>
      <c r="E42" s="2" t="s">
        <v>26</v>
      </c>
      <c r="F42" s="15" t="s">
        <v>157</v>
      </c>
      <c r="G42" s="2" t="s">
        <v>156</v>
      </c>
    </row>
    <row r="43" spans="1:7" x14ac:dyDescent="0.35">
      <c r="A43" s="2" t="s">
        <v>163</v>
      </c>
      <c r="B43" s="2" t="s">
        <v>99</v>
      </c>
      <c r="C43" s="2" t="s">
        <v>8</v>
      </c>
      <c r="D43" s="2" t="s">
        <v>164</v>
      </c>
      <c r="E43" s="2" t="s">
        <v>36</v>
      </c>
      <c r="F43" s="15" t="s">
        <v>165</v>
      </c>
      <c r="G43" s="2" t="s">
        <v>166</v>
      </c>
    </row>
    <row r="44" spans="1:7" x14ac:dyDescent="0.35">
      <c r="A44" s="2" t="s">
        <v>167</v>
      </c>
      <c r="B44" s="2" t="s">
        <v>99</v>
      </c>
      <c r="C44" s="2" t="s">
        <v>8</v>
      </c>
      <c r="D44" s="2" t="s">
        <v>91</v>
      </c>
      <c r="E44" s="2" t="s">
        <v>36</v>
      </c>
      <c r="F44" s="15" t="s">
        <v>104</v>
      </c>
    </row>
    <row r="45" spans="1:7" x14ac:dyDescent="0.35">
      <c r="A45" s="2" t="s">
        <v>169</v>
      </c>
      <c r="B45" s="2" t="s">
        <v>99</v>
      </c>
      <c r="C45" s="2" t="s">
        <v>174</v>
      </c>
      <c r="D45" s="2" t="s">
        <v>176</v>
      </c>
      <c r="E45" s="2" t="s">
        <v>36</v>
      </c>
      <c r="F45" s="15" t="s">
        <v>175</v>
      </c>
    </row>
    <row r="46" spans="1:7" x14ac:dyDescent="0.35">
      <c r="A46" s="2" t="s">
        <v>170</v>
      </c>
      <c r="B46" s="2" t="s">
        <v>99</v>
      </c>
      <c r="C46" s="2" t="s">
        <v>8</v>
      </c>
      <c r="D46" s="2" t="s">
        <v>171</v>
      </c>
      <c r="E46" s="2" t="s">
        <v>26</v>
      </c>
      <c r="F46" s="15" t="s">
        <v>172</v>
      </c>
    </row>
    <row r="47" spans="1:7" x14ac:dyDescent="0.35">
      <c r="A47" s="2" t="s">
        <v>177</v>
      </c>
      <c r="B47" s="2" t="s">
        <v>99</v>
      </c>
      <c r="C47" s="2" t="s">
        <v>8</v>
      </c>
    </row>
  </sheetData>
  <mergeCells count="2">
    <mergeCell ref="D21:G21"/>
    <mergeCell ref="D22:G22"/>
  </mergeCells>
  <hyperlinks>
    <hyperlink ref="F41" r:id="rId1" xr:uid="{4BB700D3-9992-4623-9D7E-62ED958E7081}"/>
    <hyperlink ref="F40" r:id="rId2" xr:uid="{65854212-0512-4AA1-82F4-48D6F633CA27}"/>
    <hyperlink ref="F39" r:id="rId3" xr:uid="{99CB5B2E-0F05-424A-B29B-636E17D5B7CB}"/>
    <hyperlink ref="F38" r:id="rId4" xr:uid="{A31D9A4A-A8D6-43B3-A635-CFF838B5B42C}"/>
    <hyperlink ref="F37" r:id="rId5" xr:uid="{45547435-204D-463E-9D65-45201AD370BB}"/>
    <hyperlink ref="F36" r:id="rId6" xr:uid="{68677EB7-732B-4916-B406-E7E80447854D}"/>
    <hyperlink ref="F35" r:id="rId7" xr:uid="{9354C3DF-BA30-4948-A7A1-A89782286750}"/>
    <hyperlink ref="F34" r:id="rId8" xr:uid="{97AC586C-41CC-423D-A699-970DFEF0F1BC}"/>
    <hyperlink ref="F33" r:id="rId9" xr:uid="{A96F17BB-B868-4B0A-967D-84CAB7C564CC}"/>
    <hyperlink ref="F32" r:id="rId10" xr:uid="{1F26F4DB-5CAB-4645-B0F3-DE1A921B0388}"/>
    <hyperlink ref="F31" r:id="rId11" xr:uid="{E7CCADB8-15F9-4DDA-AEF6-A1CE27F3208F}"/>
    <hyperlink ref="F29" r:id="rId12" xr:uid="{2BC6003F-B996-449E-8267-7DDA2051C675}"/>
    <hyperlink ref="F30" r:id="rId13" xr:uid="{A17E4EAE-FCCC-464D-AEE9-9571CC249470}"/>
    <hyperlink ref="F28" r:id="rId14" xr:uid="{47EC3CAE-A4FA-42B5-B2B5-ED60FFBE04BC}"/>
    <hyperlink ref="F27" r:id="rId15" xr:uid="{E10E9E92-9929-4F02-B9B9-934F00F743DF}"/>
    <hyperlink ref="F26" r:id="rId16" xr:uid="{92F968BE-6A72-46EA-843C-CE7AF98B130C}"/>
    <hyperlink ref="F25" r:id="rId17" xr:uid="{4AB16847-AFEE-46DC-B424-9DB11EF93617}"/>
    <hyperlink ref="F24" r:id="rId18" xr:uid="{7B252756-7DDC-4BFB-867C-8B1B3A63AC83}"/>
    <hyperlink ref="F23" r:id="rId19" xr:uid="{0EE9C703-316C-4B74-A0AF-D64315EEF8A5}"/>
    <hyperlink ref="F20" r:id="rId20" xr:uid="{66FB14CA-2712-4597-8E9C-B6012E3969C7}"/>
    <hyperlink ref="F19" r:id="rId21" xr:uid="{C9C2615F-C853-4EAE-9A03-4BB61B1EE498}"/>
    <hyperlink ref="F18" r:id="rId22" xr:uid="{09A0EF68-E98A-4EE0-9215-BBBC23489477}"/>
    <hyperlink ref="F17" r:id="rId23" xr:uid="{929DAA1D-F81F-41E8-BB62-C5A4ACEC513C}"/>
    <hyperlink ref="F16" r:id="rId24" xr:uid="{738365E8-44FD-400C-8D31-85C64ABE045F}"/>
    <hyperlink ref="F15" r:id="rId25" xr:uid="{BAA1C3FC-5517-4598-9C28-3F42EF3CEAC7}"/>
    <hyperlink ref="F14" r:id="rId26" xr:uid="{3F6C86A8-7BCB-4BFE-B504-14D255723022}"/>
    <hyperlink ref="F13" r:id="rId27" xr:uid="{DFEACE26-2AF1-4324-9CD9-98B480A28919}"/>
    <hyperlink ref="F12" r:id="rId28" xr:uid="{B91BAE96-933A-4D55-B9FC-F753AC3100FE}"/>
    <hyperlink ref="F11" r:id="rId29" xr:uid="{1077003F-48CA-4181-99C0-DE15FCA65833}"/>
    <hyperlink ref="F10" r:id="rId30" xr:uid="{61F7ECA0-BDA0-4AAF-8D4D-E25B5430D826}"/>
    <hyperlink ref="F9" r:id="rId31" xr:uid="{533A27C5-26E3-41FA-B494-7C3C67512050}"/>
    <hyperlink ref="F8" r:id="rId32" xr:uid="{E58A0DB4-C777-473C-9666-CC78CD397FA7}"/>
    <hyperlink ref="F7" r:id="rId33" xr:uid="{3030AC8B-3955-4944-A618-0314E5CF6789}"/>
    <hyperlink ref="F6" r:id="rId34" xr:uid="{A7E45587-E96D-4C58-B3C6-91C728380671}"/>
    <hyperlink ref="F4" r:id="rId35" xr:uid="{43AC777A-EC5D-4BEA-ABCA-11B40B94034C}"/>
    <hyperlink ref="F3" r:id="rId36" xr:uid="{22376439-7865-48DD-83C6-66FF4D5361A6}"/>
    <hyperlink ref="F42" r:id="rId37" xr:uid="{0EC83D8E-8B68-428B-B948-A13A17C99C21}"/>
    <hyperlink ref="F43" r:id="rId38" xr:uid="{B7B06AD9-E9DC-454D-A3BC-7133A5AE8CEF}"/>
    <hyperlink ref="F44" r:id="rId39" xr:uid="{4E88FB74-D5F7-4A14-B729-B9BB379AF19B}"/>
    <hyperlink ref="F45" r:id="rId40" xr:uid="{216CE607-FA70-4105-810A-63A848B0EA5D}"/>
    <hyperlink ref="F46" r:id="rId41" xr:uid="{944B2D92-1B59-4FF1-AD7B-78D2FB147F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47"/>
  <sheetViews>
    <sheetView topLeftCell="A22" workbookViewId="0">
      <selection activeCell="H47" sqref="H47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161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161</v>
      </c>
      <c r="C3" s="2">
        <v>21.325296201433598</v>
      </c>
      <c r="D3" s="2">
        <f t="shared" si="0"/>
        <v>19.19276658129024</v>
      </c>
      <c r="E3" s="2">
        <f t="shared" si="1"/>
        <v>23.457825821576961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161</v>
      </c>
      <c r="C4" s="2">
        <v>75.236440528108304</v>
      </c>
      <c r="D4" s="2">
        <f t="shared" ref="D4:D15" si="2">C4*0.9</f>
        <v>67.71279647529748</v>
      </c>
      <c r="E4" s="2">
        <f t="shared" ref="E4:E15" si="3">C4*1.1</f>
        <v>82.760084580919141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161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161</v>
      </c>
      <c r="C6" s="2">
        <v>0.31334890192944098</v>
      </c>
      <c r="D6" s="2">
        <f t="shared" si="2"/>
        <v>0.28201401173649687</v>
      </c>
      <c r="E6" s="2">
        <f t="shared" si="3"/>
        <v>0.34468379212238509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161</v>
      </c>
      <c r="C7" s="2">
        <v>0.117302046572221</v>
      </c>
      <c r="D7" s="2">
        <f t="shared" si="2"/>
        <v>0.1055718419149989</v>
      </c>
      <c r="E7" s="2">
        <f t="shared" si="3"/>
        <v>0.12903225122944312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161</v>
      </c>
      <c r="C8" s="2">
        <v>0.12767906248535599</v>
      </c>
      <c r="D8" s="2">
        <f t="shared" ref="D8" si="6">C8*0.9</f>
        <v>0.1149111562368204</v>
      </c>
      <c r="E8" s="2">
        <f t="shared" ref="E8" si="7">C8*1.1</f>
        <v>0.14044696873389159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161</v>
      </c>
      <c r="C9" s="2">
        <v>0.174530550662853</v>
      </c>
      <c r="D9" s="2">
        <f t="shared" si="2"/>
        <v>0.1570774955965677</v>
      </c>
      <c r="E9" s="2">
        <f t="shared" si="3"/>
        <v>0.19198360572913831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161</v>
      </c>
      <c r="C10" s="4">
        <v>2.5977090891224099E-2</v>
      </c>
      <c r="D10" s="2">
        <f t="shared" si="2"/>
        <v>2.3379381802101688E-2</v>
      </c>
      <c r="E10" s="2">
        <f t="shared" si="3"/>
        <v>2.857479998034651E-2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161</v>
      </c>
      <c r="C11" s="2">
        <v>0.37990787584425301</v>
      </c>
      <c r="D11" s="2">
        <f t="shared" si="2"/>
        <v>0.3419170882598277</v>
      </c>
      <c r="E11" s="2">
        <f t="shared" si="3"/>
        <v>0.41789866342867832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161</v>
      </c>
      <c r="C12" s="2">
        <v>0.14318368408919699</v>
      </c>
      <c r="D12" s="2">
        <f t="shared" si="2"/>
        <v>0.12886531568027729</v>
      </c>
      <c r="E12" s="2">
        <f t="shared" si="3"/>
        <v>0.15750205249811669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161</v>
      </c>
      <c r="C13" s="2">
        <v>5.9786322097455602E-2</v>
      </c>
      <c r="D13" s="2">
        <f t="shared" si="2"/>
        <v>5.3807689887710043E-2</v>
      </c>
      <c r="E13" s="2">
        <f t="shared" si="3"/>
        <v>6.5764954307201168E-2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161</v>
      </c>
      <c r="C14" s="2">
        <v>9.7342320512326594E-2</v>
      </c>
      <c r="D14" s="2">
        <f t="shared" si="2"/>
        <v>8.7608088461093941E-2</v>
      </c>
      <c r="E14" s="2">
        <f t="shared" si="3"/>
        <v>0.10707655256355926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161</v>
      </c>
      <c r="C15" s="2">
        <v>7.6542160014301197E-2</v>
      </c>
      <c r="D15" s="2">
        <f t="shared" si="2"/>
        <v>6.8887944012871086E-2</v>
      </c>
      <c r="E15" s="2">
        <f t="shared" si="3"/>
        <v>8.4196376015731322E-2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161</v>
      </c>
      <c r="C16" s="2">
        <v>7.0632897376097598E-2</v>
      </c>
      <c r="D16" s="2">
        <f t="shared" ref="D16:D17" si="8">C16*0.9</f>
        <v>6.3569607638487846E-2</v>
      </c>
      <c r="E16" s="2">
        <f t="shared" ref="E16:E17" si="9">C16*1.1</f>
        <v>7.7696187113707363E-2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161</v>
      </c>
      <c r="C17" s="2">
        <v>0.10047842525782801</v>
      </c>
      <c r="D17" s="2">
        <f t="shared" si="8"/>
        <v>9.0430582732045212E-2</v>
      </c>
      <c r="E17" s="2">
        <f t="shared" si="9"/>
        <v>0.11052626778361081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161</v>
      </c>
      <c r="C18" s="2">
        <v>1.7096030046587801E-2</v>
      </c>
      <c r="D18" s="2">
        <f>C18*0.9</f>
        <v>1.5386427041929022E-2</v>
      </c>
      <c r="E18" s="2">
        <f>C18*1.1</f>
        <v>1.8805633051246582E-2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161</v>
      </c>
      <c r="C19" s="2">
        <v>1.3787544703542201E-2</v>
      </c>
      <c r="D19" s="2">
        <f>C19*0.9</f>
        <v>1.240879023318798E-2</v>
      </c>
      <c r="E19" s="2">
        <f>C19*1.1</f>
        <v>1.5166299173896423E-2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161</v>
      </c>
      <c r="C20" s="2">
        <v>5.65076955966161E-2</v>
      </c>
      <c r="D20" s="2">
        <f>C20*0.9</f>
        <v>5.0856926036954492E-2</v>
      </c>
      <c r="E20" s="2">
        <f>C20*1.1</f>
        <v>6.2158465156277716E-2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171.16714620323489</v>
      </c>
      <c r="D21" s="2">
        <f>C21*0.9</f>
        <v>154.05043158291141</v>
      </c>
      <c r="E21" s="2">
        <f>C21*1.1</f>
        <v>188.2838608235584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161</v>
      </c>
      <c r="C22" s="2">
        <f>0.4168*C36+3.358*C35+0.206*C37+1.6569*C37+0.4856*C36+0.0149*C38+1.2669*C36+0.7722*C23+0.6177*C24+0.0349*C25+0.136*C26+0.0834*C27+0.0973*C28+0.0088*C29+1.301*C30</f>
        <v>0.76399521065861475</v>
      </c>
      <c r="D22" s="2">
        <f>C22*0.9</f>
        <v>0.6875956895927533</v>
      </c>
      <c r="E22" s="2">
        <f>C22*1.1</f>
        <v>0.84039473172447632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161</v>
      </c>
      <c r="C23" s="2">
        <v>0.11367335126523601</v>
      </c>
      <c r="D23" s="2">
        <f t="shared" ref="D23:D38" si="10">C23*0.9</f>
        <v>0.1023060161387124</v>
      </c>
      <c r="E23" s="2">
        <f t="shared" ref="E23:E38" si="11">C23*1.1</f>
        <v>0.12504068639175961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161</v>
      </c>
      <c r="C24" s="4">
        <v>2.98469490865079E-5</v>
      </c>
      <c r="D24" s="2">
        <f t="shared" si="10"/>
        <v>2.6862254177857111E-5</v>
      </c>
      <c r="E24" s="2">
        <f t="shared" si="11"/>
        <v>3.2831643995158691E-5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161</v>
      </c>
      <c r="C25" s="2">
        <v>0.110095153274783</v>
      </c>
      <c r="D25" s="2">
        <f t="shared" si="10"/>
        <v>9.9085637947304711E-2</v>
      </c>
      <c r="E25" s="2">
        <f t="shared" si="11"/>
        <v>0.12110466860226131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161</v>
      </c>
      <c r="C26" s="2">
        <v>2.8631051151648599</v>
      </c>
      <c r="D26" s="2">
        <f t="shared" si="10"/>
        <v>2.576794603648374</v>
      </c>
      <c r="E26" s="2">
        <f t="shared" si="11"/>
        <v>3.1494156266813462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161</v>
      </c>
      <c r="C27" s="2">
        <v>2.2699573431286599</v>
      </c>
      <c r="D27" s="2">
        <f t="shared" si="10"/>
        <v>2.0429616088157938</v>
      </c>
      <c r="E27" s="2">
        <f t="shared" si="11"/>
        <v>2.4969530774415261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161</v>
      </c>
      <c r="C28" s="2">
        <v>9.9858711126060203E-3</v>
      </c>
      <c r="D28" s="2">
        <f t="shared" si="10"/>
        <v>8.9872840013454185E-3</v>
      </c>
      <c r="E28" s="2">
        <f t="shared" si="11"/>
        <v>1.0984458223866624E-2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161</v>
      </c>
      <c r="C29" s="2">
        <v>0.226542281383876</v>
      </c>
      <c r="D29" s="2">
        <f t="shared" si="10"/>
        <v>0.20388805324548839</v>
      </c>
      <c r="E29" s="2">
        <f t="shared" si="11"/>
        <v>0.24919650952226363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161</v>
      </c>
      <c r="C30" s="2">
        <v>5.9536012849391202E-2</v>
      </c>
      <c r="D30" s="2">
        <f t="shared" si="10"/>
        <v>5.3582411564452086E-2</v>
      </c>
      <c r="E30" s="2">
        <f t="shared" si="11"/>
        <v>6.5489614134330326E-2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161</v>
      </c>
      <c r="C31" s="2">
        <v>0.198682515464633</v>
      </c>
      <c r="D31" s="2">
        <f t="shared" si="10"/>
        <v>0.17881426391816971</v>
      </c>
      <c r="E31" s="2">
        <f t="shared" si="11"/>
        <v>0.21855076701109633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161</v>
      </c>
      <c r="C32" s="2">
        <v>29064.5277441168</v>
      </c>
      <c r="D32" s="2">
        <f t="shared" si="10"/>
        <v>26158.074969705121</v>
      </c>
      <c r="E32" s="2">
        <f t="shared" si="11"/>
        <v>31970.980518528482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161</v>
      </c>
      <c r="C33" s="2">
        <v>6.3880065753294205E-2</v>
      </c>
      <c r="D33" s="2">
        <f t="shared" si="10"/>
        <v>5.7492059177964787E-2</v>
      </c>
      <c r="E33" s="2">
        <f t="shared" si="11"/>
        <v>7.0268072328623629E-2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161</v>
      </c>
      <c r="C34" s="2">
        <v>2.67817388644431E-2</v>
      </c>
      <c r="D34" s="2">
        <f t="shared" si="10"/>
        <v>2.4103564977998791E-2</v>
      </c>
      <c r="E34" s="2">
        <f t="shared" si="11"/>
        <v>2.9459912750887413E-2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161</v>
      </c>
      <c r="C35" s="4">
        <v>7.2872000000000003E-5</v>
      </c>
      <c r="D35" s="2">
        <f t="shared" si="10"/>
        <v>6.5584800000000003E-5</v>
      </c>
      <c r="E35" s="2">
        <f t="shared" si="11"/>
        <v>8.0159200000000003E-5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161</v>
      </c>
      <c r="C36" s="4">
        <v>2.1423830798501299E-3</v>
      </c>
      <c r="D36" s="2">
        <f t="shared" si="10"/>
        <v>1.9281447718651169E-3</v>
      </c>
      <c r="E36" s="2">
        <f t="shared" si="11"/>
        <v>2.3566213878351431E-3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161</v>
      </c>
      <c r="C37" s="2">
        <v>4.36952770562742E-3</v>
      </c>
      <c r="D37" s="2">
        <f t="shared" si="10"/>
        <v>3.9325749350646779E-3</v>
      </c>
      <c r="E37" s="2">
        <f t="shared" si="11"/>
        <v>4.8064804761901621E-3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161</v>
      </c>
      <c r="C38" s="2">
        <v>1.3787544703542201E-2</v>
      </c>
      <c r="D38" s="2">
        <f t="shared" si="10"/>
        <v>1.240879023318798E-2</v>
      </c>
      <c r="E38" s="2">
        <f t="shared" si="11"/>
        <v>1.5166299173896423E-2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161</v>
      </c>
      <c r="C39" s="2">
        <v>5.1123053711393397E-2</v>
      </c>
      <c r="D39" s="2">
        <f t="shared" ref="D39" si="12">C39*0.9</f>
        <v>4.6010748340254058E-2</v>
      </c>
      <c r="E39" s="2">
        <f t="shared" ref="E39" si="13">C39*1.1</f>
        <v>5.6235359082532743E-2</v>
      </c>
      <c r="F39" s="2" t="s">
        <v>1</v>
      </c>
      <c r="G39" s="2" t="s">
        <v>0</v>
      </c>
    </row>
    <row r="40" spans="1:7" x14ac:dyDescent="0.35">
      <c r="A40" s="2" t="s">
        <v>168</v>
      </c>
      <c r="B40" s="16" t="s">
        <v>161</v>
      </c>
      <c r="C40" s="2">
        <v>4.2409616635924699E-2</v>
      </c>
      <c r="D40" s="2">
        <f t="shared" ref="D40" si="14">C40*0.9</f>
        <v>3.8168654972332232E-2</v>
      </c>
      <c r="E40" s="2">
        <f t="shared" ref="E40" si="15">C40*1.1</f>
        <v>4.6650578299517173E-2</v>
      </c>
      <c r="F40" s="2" t="s">
        <v>1</v>
      </c>
      <c r="G40" s="2" t="s">
        <v>0</v>
      </c>
    </row>
    <row r="41" spans="1:7" x14ac:dyDescent="0.35">
      <c r="A41" s="2" t="s">
        <v>92</v>
      </c>
      <c r="B41" s="16" t="s">
        <v>161</v>
      </c>
      <c r="C41" s="2">
        <v>4.2093037031240003E-2</v>
      </c>
      <c r="D41" s="2">
        <f t="shared" ref="D41" si="16">C41*0.9</f>
        <v>3.7883733328116002E-2</v>
      </c>
      <c r="E41" s="2">
        <f t="shared" ref="E41" si="17">C41*1.1</f>
        <v>4.6302340734364004E-2</v>
      </c>
      <c r="F41" s="2" t="s">
        <v>1</v>
      </c>
      <c r="G41" s="2" t="s">
        <v>0</v>
      </c>
    </row>
    <row r="42" spans="1:7" x14ac:dyDescent="0.35">
      <c r="A42" s="2" t="s">
        <v>155</v>
      </c>
      <c r="B42" s="16" t="s">
        <v>161</v>
      </c>
      <c r="C42">
        <v>0.185939530629807</v>
      </c>
      <c r="D42">
        <f>C42*0.9</f>
        <v>0.1673455775668263</v>
      </c>
      <c r="E42">
        <f>1.1*C42</f>
        <v>0.20453348369278773</v>
      </c>
      <c r="F42" s="2" t="s">
        <v>1</v>
      </c>
      <c r="G42" s="2" t="s">
        <v>0</v>
      </c>
    </row>
    <row r="43" spans="1:7" x14ac:dyDescent="0.35">
      <c r="A43" s="2" t="s">
        <v>163</v>
      </c>
      <c r="B43" s="16" t="s">
        <v>161</v>
      </c>
      <c r="C43">
        <v>1.9756680423582799E-3</v>
      </c>
      <c r="D43">
        <f>C43*0.9</f>
        <v>1.7781012381224519E-3</v>
      </c>
      <c r="E43">
        <f>1.1*C43</f>
        <v>2.1732348465941082E-3</v>
      </c>
      <c r="F43" s="2" t="s">
        <v>1</v>
      </c>
      <c r="G43" s="2" t="s">
        <v>0</v>
      </c>
    </row>
    <row r="44" spans="1:7" x14ac:dyDescent="0.35">
      <c r="A44" s="2" t="s">
        <v>167</v>
      </c>
      <c r="B44" s="16" t="s">
        <v>161</v>
      </c>
      <c r="C44" s="2">
        <v>4.2409616635924699E-2</v>
      </c>
      <c r="D44">
        <f t="shared" ref="D44:D47" si="18">C44*0.9</f>
        <v>3.8168654972332232E-2</v>
      </c>
      <c r="E44">
        <f t="shared" ref="E44:E47" si="19">1.1*C44</f>
        <v>4.6650578299517173E-2</v>
      </c>
      <c r="F44" s="2" t="s">
        <v>1</v>
      </c>
      <c r="G44" s="2" t="s">
        <v>0</v>
      </c>
    </row>
    <row r="45" spans="1:7" x14ac:dyDescent="0.35">
      <c r="A45" s="2" t="s">
        <v>169</v>
      </c>
      <c r="B45" s="16" t="s">
        <v>161</v>
      </c>
      <c r="C45">
        <v>2.8913860393298099E-2</v>
      </c>
      <c r="D45">
        <f t="shared" si="18"/>
        <v>2.6022474353968289E-2</v>
      </c>
      <c r="E45">
        <f t="shared" si="19"/>
        <v>3.1805246432627908E-2</v>
      </c>
      <c r="F45" s="2" t="s">
        <v>1</v>
      </c>
      <c r="G45" s="2" t="s">
        <v>0</v>
      </c>
    </row>
    <row r="46" spans="1:7" x14ac:dyDescent="0.35">
      <c r="A46" s="2" t="s">
        <v>170</v>
      </c>
      <c r="B46" s="16" t="s">
        <v>161</v>
      </c>
      <c r="C46">
        <v>0.30266794396663199</v>
      </c>
      <c r="D46">
        <f t="shared" si="18"/>
        <v>0.2724011495699688</v>
      </c>
      <c r="E46">
        <f t="shared" si="19"/>
        <v>0.33293473836329524</v>
      </c>
      <c r="F46" s="2" t="s">
        <v>1</v>
      </c>
      <c r="G46" s="2" t="s">
        <v>0</v>
      </c>
    </row>
    <row r="47" spans="1:7" x14ac:dyDescent="0.35">
      <c r="A47" s="2" t="s">
        <v>177</v>
      </c>
      <c r="B47" s="16" t="s">
        <v>161</v>
      </c>
      <c r="C47">
        <v>0</v>
      </c>
      <c r="D47">
        <f t="shared" si="18"/>
        <v>0</v>
      </c>
      <c r="E47">
        <f t="shared" si="19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47"/>
  <sheetViews>
    <sheetView topLeftCell="A22" zoomScale="81" zoomScaleNormal="81" workbookViewId="0">
      <selection activeCell="J45" sqref="J45"/>
    </sheetView>
  </sheetViews>
  <sheetFormatPr defaultColWidth="10.83203125" defaultRowHeight="15.5" x14ac:dyDescent="0.35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7.75" style="2" customWidth="1"/>
    <col min="8" max="16384" width="10.83203125" style="2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100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100</v>
      </c>
      <c r="C3" s="2">
        <v>0.97870879804797495</v>
      </c>
      <c r="D3" s="2">
        <f t="shared" si="0"/>
        <v>0.88083791824317748</v>
      </c>
      <c r="E3" s="2">
        <f t="shared" si="1"/>
        <v>1.0765796778527725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100</v>
      </c>
      <c r="C4" s="2">
        <v>12.0899253247368</v>
      </c>
      <c r="D4" s="2">
        <f t="shared" si="0"/>
        <v>10.88093279226312</v>
      </c>
      <c r="E4" s="2">
        <f t="shared" si="1"/>
        <v>13.298917857210482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100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100</v>
      </c>
      <c r="C6" s="2">
        <v>2.4024558915611501E-2</v>
      </c>
      <c r="D6" s="2">
        <f t="shared" si="0"/>
        <v>2.1622103024050352E-2</v>
      </c>
      <c r="E6" s="2">
        <f t="shared" si="1"/>
        <v>2.6427014807172654E-2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100</v>
      </c>
      <c r="C7" s="2">
        <v>7.58464936232896E-3</v>
      </c>
      <c r="D7" s="2">
        <f t="shared" si="0"/>
        <v>6.8261844260960637E-3</v>
      </c>
      <c r="E7" s="2">
        <f t="shared" si="1"/>
        <v>8.3431142985618562E-3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100</v>
      </c>
      <c r="C8" s="2">
        <v>7.6171872092230903E-3</v>
      </c>
      <c r="D8" s="2">
        <f t="shared" ref="D8" si="4">C8*0.9</f>
        <v>6.8554684883007817E-3</v>
      </c>
      <c r="E8" s="2">
        <f t="shared" ref="E8" si="5">C8*1.1</f>
        <v>8.3789059301454007E-3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100</v>
      </c>
      <c r="C9" s="2">
        <v>1.22392894677126E-2</v>
      </c>
      <c r="D9" s="2">
        <f t="shared" si="0"/>
        <v>1.101536052094134E-2</v>
      </c>
      <c r="E9" s="2">
        <f t="shared" si="1"/>
        <v>1.3463218414483861E-2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100</v>
      </c>
      <c r="C10" s="2">
        <v>8.8740864542808506E-3</v>
      </c>
      <c r="D10" s="2">
        <f t="shared" si="0"/>
        <v>7.9866778088527653E-3</v>
      </c>
      <c r="E10" s="2">
        <f t="shared" si="1"/>
        <v>9.7614950997089358E-3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100</v>
      </c>
      <c r="C11" s="2">
        <v>3.4998273918621203E-2</v>
      </c>
      <c r="D11" s="2">
        <f t="shared" si="0"/>
        <v>3.1498446526759087E-2</v>
      </c>
      <c r="E11" s="2">
        <f t="shared" si="1"/>
        <v>3.8498101310483326E-2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100</v>
      </c>
      <c r="C12" s="2">
        <v>5.0190733093349602E-3</v>
      </c>
      <c r="D12" s="2">
        <f t="shared" si="0"/>
        <v>4.5171659784014641E-3</v>
      </c>
      <c r="E12" s="2">
        <f t="shared" si="1"/>
        <v>5.5209806402684563E-3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100</v>
      </c>
      <c r="C13" s="2">
        <v>4.8384646125633098E-3</v>
      </c>
      <c r="D13" s="2">
        <f t="shared" si="0"/>
        <v>4.3546181513069793E-3</v>
      </c>
      <c r="E13" s="2">
        <f t="shared" si="1"/>
        <v>5.3223110738196411E-3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100</v>
      </c>
      <c r="C14" s="2">
        <v>6.9314694668063601E-3</v>
      </c>
      <c r="D14" s="2">
        <f t="shared" si="0"/>
        <v>6.2383225201257239E-3</v>
      </c>
      <c r="E14" s="2">
        <f t="shared" si="1"/>
        <v>7.6246164134869971E-3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100</v>
      </c>
      <c r="C15" s="2">
        <v>8.4724271291066796E-3</v>
      </c>
      <c r="D15" s="2">
        <f>C15*0.9</f>
        <v>7.6251844161960118E-3</v>
      </c>
      <c r="E15" s="2">
        <f>C15*1.1</f>
        <v>9.3196698420173491E-3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100</v>
      </c>
      <c r="C16" s="2">
        <v>5.3678593107162401E-3</v>
      </c>
      <c r="D16" s="2">
        <f t="shared" ref="D16:D17" si="6">C16*0.9</f>
        <v>4.8310733796446161E-3</v>
      </c>
      <c r="E16" s="2">
        <f t="shared" ref="E16:E17" si="7">C16*1.1</f>
        <v>5.9046452417878649E-3</v>
      </c>
      <c r="F16" s="3" t="s">
        <v>1</v>
      </c>
      <c r="G16" s="3" t="s">
        <v>0</v>
      </c>
    </row>
    <row r="17" spans="1:7" x14ac:dyDescent="0.35">
      <c r="A17" s="2" t="s">
        <v>80</v>
      </c>
      <c r="B17" s="2" t="s">
        <v>100</v>
      </c>
      <c r="C17" s="2">
        <v>1.2935505058070101E-2</v>
      </c>
      <c r="D17" s="2">
        <f t="shared" si="6"/>
        <v>1.1641954552263091E-2</v>
      </c>
      <c r="E17" s="2">
        <f t="shared" si="7"/>
        <v>1.4229055563877113E-2</v>
      </c>
      <c r="F17" s="3" t="s">
        <v>1</v>
      </c>
      <c r="G17" s="3" t="s">
        <v>0</v>
      </c>
    </row>
    <row r="18" spans="1:7" x14ac:dyDescent="0.35">
      <c r="A18" s="2" t="s">
        <v>81</v>
      </c>
      <c r="B18" s="2" t="s">
        <v>100</v>
      </c>
      <c r="C18" s="2">
        <v>6.0801504659941795E-4</v>
      </c>
      <c r="D18" s="2">
        <f>C18*0.9</f>
        <v>5.4721354193947621E-4</v>
      </c>
      <c r="E18" s="2">
        <f>C18*1.1</f>
        <v>6.688165512593598E-4</v>
      </c>
      <c r="F18" s="2" t="s">
        <v>1</v>
      </c>
      <c r="G18" s="2" t="s">
        <v>0</v>
      </c>
    </row>
    <row r="19" spans="1:7" x14ac:dyDescent="0.35">
      <c r="A19" s="2" t="s">
        <v>71</v>
      </c>
      <c r="B19" s="2" t="s">
        <v>100</v>
      </c>
      <c r="C19" s="2">
        <v>1.11148143882793E-3</v>
      </c>
      <c r="D19" s="2">
        <f>C19*0.9</f>
        <v>1.0003332949451371E-3</v>
      </c>
      <c r="E19" s="2">
        <f>C19*1.1</f>
        <v>1.2226295827107232E-3</v>
      </c>
      <c r="F19" s="2" t="s">
        <v>1</v>
      </c>
      <c r="G19" s="2" t="s">
        <v>0</v>
      </c>
    </row>
    <row r="20" spans="1:7" x14ac:dyDescent="0.35">
      <c r="A20" s="2" t="s">
        <v>72</v>
      </c>
      <c r="B20" s="2" t="s">
        <v>100</v>
      </c>
      <c r="C20" s="2">
        <v>3.1103371065106899E-3</v>
      </c>
      <c r="D20" s="2">
        <f t="shared" ref="D20" si="8">C20*0.9</f>
        <v>2.7993033958596211E-3</v>
      </c>
      <c r="E20" s="2">
        <f t="shared" ref="E20" si="9">C20*1.1</f>
        <v>3.4213708171617592E-3</v>
      </c>
      <c r="F20" s="2" t="s">
        <v>1</v>
      </c>
      <c r="G20" s="2" t="s">
        <v>0</v>
      </c>
    </row>
    <row r="21" spans="1:7" x14ac:dyDescent="0.35">
      <c r="A21" s="2" t="s">
        <v>82</v>
      </c>
      <c r="B21" s="2" t="s">
        <v>100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19.71722346003914</v>
      </c>
      <c r="D21" s="2">
        <f>C21*0.9</f>
        <v>17.745501114035225</v>
      </c>
      <c r="E21" s="2">
        <f>C21*1.1</f>
        <v>21.688945806043055</v>
      </c>
      <c r="F21" s="2" t="s">
        <v>1</v>
      </c>
      <c r="G21" s="2" t="s">
        <v>0</v>
      </c>
    </row>
    <row r="22" spans="1:7" x14ac:dyDescent="0.35">
      <c r="A22" s="2" t="s">
        <v>87</v>
      </c>
      <c r="B22" s="2" t="s">
        <v>100</v>
      </c>
      <c r="C22" s="2">
        <f>0.4168*C36+3.358*C35+0.206*C37+1.6569*C37+0.4856*C36+0.0149*C38+1.2669*C36+0.7722*C23+0.6177*C24+0.0349*C25+0.136*C26+0.0834*C27+0.0973*C28+0.0088*C29+1.301*C30</f>
        <v>6.9309217213796098E-2</v>
      </c>
      <c r="D22" s="2">
        <f>C22*0.9</f>
        <v>6.237829549241649E-2</v>
      </c>
      <c r="E22" s="2">
        <f>C22*1.1</f>
        <v>7.6240138935175714E-2</v>
      </c>
      <c r="F22" s="2" t="s">
        <v>1</v>
      </c>
      <c r="G22" s="2" t="s">
        <v>0</v>
      </c>
    </row>
    <row r="23" spans="1:7" x14ac:dyDescent="0.35">
      <c r="A23" s="2" t="s">
        <v>45</v>
      </c>
      <c r="B23" s="2" t="s">
        <v>100</v>
      </c>
      <c r="C23" s="2">
        <v>1.01948679837781E-2</v>
      </c>
      <c r="D23" s="2">
        <f t="shared" ref="D23:D37" si="10">C23*0.9</f>
        <v>9.1753811854002904E-3</v>
      </c>
      <c r="E23" s="2">
        <f t="shared" ref="E23:E34" si="11">C23*1.1</f>
        <v>1.1214354782155912E-2</v>
      </c>
      <c r="F23" s="2" t="s">
        <v>1</v>
      </c>
      <c r="G23" s="2" t="s">
        <v>0</v>
      </c>
    </row>
    <row r="24" spans="1:7" x14ac:dyDescent="0.35">
      <c r="A24" s="2" t="s">
        <v>83</v>
      </c>
      <c r="B24" s="2" t="s">
        <v>100</v>
      </c>
      <c r="C24" s="2">
        <v>3.60476522044577E-6</v>
      </c>
      <c r="D24" s="2">
        <f t="shared" si="10"/>
        <v>3.2442886984011932E-6</v>
      </c>
      <c r="E24" s="2">
        <f t="shared" si="11"/>
        <v>3.9652417424903471E-6</v>
      </c>
      <c r="F24" s="2" t="s">
        <v>1</v>
      </c>
      <c r="G24" s="2" t="s">
        <v>0</v>
      </c>
    </row>
    <row r="25" spans="1:7" x14ac:dyDescent="0.35">
      <c r="A25" s="2" t="s">
        <v>46</v>
      </c>
      <c r="B25" s="2" t="s">
        <v>100</v>
      </c>
      <c r="C25" s="2">
        <v>1.8443345199955202E-2</v>
      </c>
      <c r="D25" s="2">
        <f t="shared" si="10"/>
        <v>1.6599010679959683E-2</v>
      </c>
      <c r="E25" s="2">
        <f t="shared" si="11"/>
        <v>2.0287679719950723E-2</v>
      </c>
      <c r="F25" s="2" t="s">
        <v>1</v>
      </c>
      <c r="G25" s="2" t="s">
        <v>0</v>
      </c>
    </row>
    <row r="26" spans="1:7" x14ac:dyDescent="0.35">
      <c r="A26" s="2" t="s">
        <v>47</v>
      </c>
      <c r="B26" s="2" t="s">
        <v>100</v>
      </c>
      <c r="C26" s="2">
        <v>0.197878151089599</v>
      </c>
      <c r="D26" s="2">
        <f t="shared" si="10"/>
        <v>0.17809033598063911</v>
      </c>
      <c r="E26" s="2">
        <f t="shared" si="11"/>
        <v>0.21766596619855891</v>
      </c>
      <c r="F26" s="2" t="s">
        <v>1</v>
      </c>
      <c r="G26" s="2" t="s">
        <v>0</v>
      </c>
    </row>
    <row r="27" spans="1:7" x14ac:dyDescent="0.35">
      <c r="A27" s="2" t="s">
        <v>48</v>
      </c>
      <c r="B27" s="2" t="s">
        <v>100</v>
      </c>
      <c r="C27" s="2">
        <v>0.309584784172872</v>
      </c>
      <c r="D27" s="2">
        <f t="shared" si="10"/>
        <v>0.27862630575558478</v>
      </c>
      <c r="E27" s="2">
        <f t="shared" si="11"/>
        <v>0.34054326259015921</v>
      </c>
      <c r="F27" s="2" t="s">
        <v>1</v>
      </c>
      <c r="G27" s="2" t="s">
        <v>0</v>
      </c>
    </row>
    <row r="28" spans="1:7" x14ac:dyDescent="0.35">
      <c r="A28" s="2" t="s">
        <v>73</v>
      </c>
      <c r="B28" s="2" t="s">
        <v>100</v>
      </c>
      <c r="C28" s="2">
        <v>1.7749761070333901E-2</v>
      </c>
      <c r="D28" s="2">
        <f t="shared" si="10"/>
        <v>1.5974784963300511E-2</v>
      </c>
      <c r="E28" s="2">
        <f t="shared" si="11"/>
        <v>1.9524737177367291E-2</v>
      </c>
      <c r="F28" s="2" t="s">
        <v>1</v>
      </c>
      <c r="G28" s="2" t="s">
        <v>0</v>
      </c>
    </row>
    <row r="29" spans="1:7" x14ac:dyDescent="0.35">
      <c r="A29" s="2" t="s">
        <v>74</v>
      </c>
      <c r="B29" s="2" t="s">
        <v>100</v>
      </c>
      <c r="C29" s="2">
        <v>1.28365079036911E-2</v>
      </c>
      <c r="D29" s="2">
        <f t="shared" si="10"/>
        <v>1.155285711332199E-2</v>
      </c>
      <c r="E29" s="2">
        <f t="shared" si="11"/>
        <v>1.4120158694060211E-2</v>
      </c>
      <c r="F29" s="2" t="s">
        <v>1</v>
      </c>
      <c r="G29" s="2" t="s">
        <v>0</v>
      </c>
    </row>
    <row r="30" spans="1:7" x14ac:dyDescent="0.35">
      <c r="A30" s="2" t="s">
        <v>88</v>
      </c>
      <c r="B30" s="2" t="s">
        <v>100</v>
      </c>
      <c r="C30" s="2">
        <v>3.6336272193785101E-3</v>
      </c>
      <c r="D30" s="2">
        <f t="shared" si="10"/>
        <v>3.2702644974406591E-3</v>
      </c>
      <c r="E30" s="2">
        <f t="shared" si="11"/>
        <v>3.9969899413163611E-3</v>
      </c>
      <c r="F30" s="2" t="s">
        <v>1</v>
      </c>
      <c r="G30" s="2" t="s">
        <v>0</v>
      </c>
    </row>
    <row r="31" spans="1:7" x14ac:dyDescent="0.35">
      <c r="A31" s="2" t="s">
        <v>84</v>
      </c>
      <c r="B31" s="2" t="s">
        <v>100</v>
      </c>
      <c r="C31" s="2">
        <v>1.9533265815377801E-2</v>
      </c>
      <c r="D31" s="2">
        <f t="shared" si="10"/>
        <v>1.7579939233840023E-2</v>
      </c>
      <c r="E31" s="2">
        <f t="shared" si="11"/>
        <v>2.1486592396915583E-2</v>
      </c>
      <c r="F31" s="2" t="s">
        <v>1</v>
      </c>
      <c r="G31" s="2" t="s">
        <v>0</v>
      </c>
    </row>
    <row r="32" spans="1:7" x14ac:dyDescent="0.35">
      <c r="A32" s="2" t="s">
        <v>63</v>
      </c>
      <c r="B32" s="2" t="s">
        <v>100</v>
      </c>
      <c r="C32" s="2">
        <v>3348.6085375357002</v>
      </c>
      <c r="D32" s="2">
        <f t="shared" si="10"/>
        <v>3013.74768378213</v>
      </c>
      <c r="E32" s="2">
        <f t="shared" si="11"/>
        <v>3683.4693912892703</v>
      </c>
      <c r="F32" s="2" t="s">
        <v>1</v>
      </c>
      <c r="G32" s="2" t="s">
        <v>0</v>
      </c>
    </row>
    <row r="33" spans="1:7" x14ac:dyDescent="0.35">
      <c r="A33" s="2" t="s">
        <v>49</v>
      </c>
      <c r="B33" s="2" t="s">
        <v>100</v>
      </c>
      <c r="C33" s="2">
        <v>4.7862152809516802E-3</v>
      </c>
      <c r="D33" s="2">
        <f t="shared" si="10"/>
        <v>4.3075937528565126E-3</v>
      </c>
      <c r="E33" s="2">
        <f t="shared" si="11"/>
        <v>5.2648368090468488E-3</v>
      </c>
      <c r="F33" s="2" t="s">
        <v>1</v>
      </c>
      <c r="G33" s="2" t="s">
        <v>0</v>
      </c>
    </row>
    <row r="34" spans="1:7" x14ac:dyDescent="0.35">
      <c r="A34" s="2" t="s">
        <v>50</v>
      </c>
      <c r="B34" s="2" t="s">
        <v>100</v>
      </c>
      <c r="C34" s="2">
        <v>1.8919364253997899E-3</v>
      </c>
      <c r="D34" s="2">
        <f t="shared" si="10"/>
        <v>1.702742782859811E-3</v>
      </c>
      <c r="E34" s="2">
        <f t="shared" si="11"/>
        <v>2.0811300679397689E-3</v>
      </c>
      <c r="F34" s="2" t="s">
        <v>1</v>
      </c>
      <c r="G34" s="2" t="s">
        <v>0</v>
      </c>
    </row>
    <row r="35" spans="1:7" x14ac:dyDescent="0.35">
      <c r="A35" s="2" t="s">
        <v>75</v>
      </c>
      <c r="B35" s="2" t="s">
        <v>100</v>
      </c>
      <c r="C35" s="2">
        <v>1.49206761964559E-4</v>
      </c>
      <c r="D35" s="2">
        <f t="shared" si="10"/>
        <v>1.342860857681031E-4</v>
      </c>
      <c r="E35" s="2">
        <f t="shared" ref="E35:E37" si="12">C35*1.1</f>
        <v>1.6412743816101493E-4</v>
      </c>
      <c r="F35" s="2" t="s">
        <v>1</v>
      </c>
      <c r="G35" s="2" t="s">
        <v>0</v>
      </c>
    </row>
    <row r="36" spans="1:7" x14ac:dyDescent="0.35">
      <c r="A36" s="2" t="s">
        <v>85</v>
      </c>
      <c r="B36" s="2" t="s">
        <v>100</v>
      </c>
      <c r="C36" s="2">
        <v>1.32640175512128E-4</v>
      </c>
      <c r="D36" s="2">
        <f t="shared" si="10"/>
        <v>1.193761579609152E-4</v>
      </c>
      <c r="E36" s="2">
        <f t="shared" si="12"/>
        <v>1.4590419306334082E-4</v>
      </c>
      <c r="F36" s="2" t="s">
        <v>1</v>
      </c>
      <c r="G36" s="2" t="s">
        <v>0</v>
      </c>
    </row>
    <row r="37" spans="1:7" x14ac:dyDescent="0.35">
      <c r="A37" s="2" t="s">
        <v>76</v>
      </c>
      <c r="B37" s="2" t="s">
        <v>100</v>
      </c>
      <c r="C37" s="2">
        <v>3.6896529636756901E-4</v>
      </c>
      <c r="D37" s="2">
        <f t="shared" si="10"/>
        <v>3.3206876673081212E-4</v>
      </c>
      <c r="E37" s="2">
        <f t="shared" si="12"/>
        <v>4.0586182600432596E-4</v>
      </c>
      <c r="F37" s="2" t="s">
        <v>1</v>
      </c>
      <c r="G37" s="2" t="s">
        <v>0</v>
      </c>
    </row>
    <row r="38" spans="1:7" x14ac:dyDescent="0.35">
      <c r="A38" s="2" t="s">
        <v>86</v>
      </c>
      <c r="B38" s="2" t="s">
        <v>100</v>
      </c>
      <c r="C38" s="2">
        <v>1.11148143882793E-3</v>
      </c>
      <c r="D38" s="2">
        <f t="shared" ref="D38:D47" si="13">C38*0.9</f>
        <v>1.0003332949451371E-3</v>
      </c>
      <c r="E38" s="2">
        <f t="shared" ref="E38:E47" si="14">C38*1.1</f>
        <v>1.2226295827107232E-3</v>
      </c>
      <c r="F38" s="2" t="s">
        <v>1</v>
      </c>
      <c r="G38" s="2" t="s">
        <v>0</v>
      </c>
    </row>
    <row r="39" spans="1:7" x14ac:dyDescent="0.35">
      <c r="A39" s="2" t="s">
        <v>90</v>
      </c>
      <c r="B39" s="2" t="s">
        <v>100</v>
      </c>
      <c r="C39" s="2">
        <v>2.3853100248855202E-3</v>
      </c>
      <c r="D39" s="2">
        <f t="shared" si="13"/>
        <v>2.1467790223969681E-3</v>
      </c>
      <c r="E39" s="2">
        <f t="shared" si="14"/>
        <v>2.6238410273740722E-3</v>
      </c>
      <c r="F39" s="2" t="s">
        <v>1</v>
      </c>
      <c r="G39" s="2" t="s">
        <v>0</v>
      </c>
    </row>
    <row r="40" spans="1:7" x14ac:dyDescent="0.35">
      <c r="A40" s="2" t="s">
        <v>168</v>
      </c>
      <c r="B40" s="2" t="s">
        <v>100</v>
      </c>
      <c r="C40" s="2">
        <v>2.4919755756995701E-3</v>
      </c>
      <c r="D40" s="2">
        <f t="shared" si="13"/>
        <v>2.2427780181296132E-3</v>
      </c>
      <c r="E40" s="2">
        <f t="shared" si="14"/>
        <v>2.7411731332695273E-3</v>
      </c>
      <c r="F40" s="2" t="s">
        <v>1</v>
      </c>
      <c r="G40" s="2" t="s">
        <v>0</v>
      </c>
    </row>
    <row r="41" spans="1:7" x14ac:dyDescent="0.35">
      <c r="A41" s="2" t="s">
        <v>92</v>
      </c>
      <c r="B41" s="2" t="s">
        <v>100</v>
      </c>
      <c r="C41" s="2">
        <v>1.6052019214626699E-3</v>
      </c>
      <c r="D41" s="2">
        <f t="shared" si="13"/>
        <v>1.444681729316403E-3</v>
      </c>
      <c r="E41" s="2">
        <f t="shared" si="14"/>
        <v>1.7657221136089371E-3</v>
      </c>
      <c r="F41" s="2" t="s">
        <v>1</v>
      </c>
      <c r="G41" s="2" t="s">
        <v>0</v>
      </c>
    </row>
    <row r="42" spans="1:7" x14ac:dyDescent="0.35">
      <c r="A42" s="2" t="s">
        <v>155</v>
      </c>
      <c r="B42" s="2" t="s">
        <v>100</v>
      </c>
      <c r="C42" s="2">
        <v>1.14334099849404E-2</v>
      </c>
      <c r="D42" s="2">
        <f t="shared" si="13"/>
        <v>1.029006898644636E-2</v>
      </c>
      <c r="E42" s="2">
        <f t="shared" si="14"/>
        <v>1.2576750983434441E-2</v>
      </c>
      <c r="F42" s="2" t="s">
        <v>1</v>
      </c>
      <c r="G42" s="2" t="s">
        <v>0</v>
      </c>
    </row>
    <row r="43" spans="1:7" x14ac:dyDescent="0.35">
      <c r="A43" s="2" t="s">
        <v>163</v>
      </c>
      <c r="B43" s="2" t="s">
        <v>100</v>
      </c>
      <c r="C43" s="2">
        <v>7.7561959726416501E-5</v>
      </c>
      <c r="D43" s="2">
        <f t="shared" si="13"/>
        <v>6.9805763753774851E-5</v>
      </c>
      <c r="E43" s="2">
        <f t="shared" si="14"/>
        <v>8.5318155699058164E-5</v>
      </c>
      <c r="F43" s="2" t="s">
        <v>1</v>
      </c>
      <c r="G43" s="2" t="s">
        <v>0</v>
      </c>
    </row>
    <row r="44" spans="1:7" x14ac:dyDescent="0.35">
      <c r="A44" s="2" t="s">
        <v>167</v>
      </c>
      <c r="B44" s="2" t="s">
        <v>100</v>
      </c>
      <c r="C44" s="2">
        <v>2.4919755756995701E-3</v>
      </c>
      <c r="D44" s="2">
        <f t="shared" si="13"/>
        <v>2.2427780181296132E-3</v>
      </c>
      <c r="E44" s="2">
        <f t="shared" si="14"/>
        <v>2.7411731332695273E-3</v>
      </c>
      <c r="F44" s="2" t="s">
        <v>1</v>
      </c>
      <c r="G44" s="2" t="s">
        <v>0</v>
      </c>
    </row>
    <row r="45" spans="1:7" x14ac:dyDescent="0.35">
      <c r="A45" s="2" t="s">
        <v>169</v>
      </c>
      <c r="B45" s="2" t="s">
        <v>100</v>
      </c>
      <c r="C45" s="2">
        <v>1.9817413706640398E-3</v>
      </c>
      <c r="D45" s="2">
        <f t="shared" si="13"/>
        <v>1.7835672335976358E-3</v>
      </c>
      <c r="E45" s="2">
        <f t="shared" si="14"/>
        <v>2.1799155077304438E-3</v>
      </c>
      <c r="F45" s="2" t="s">
        <v>1</v>
      </c>
      <c r="G45" s="2" t="s">
        <v>0</v>
      </c>
    </row>
    <row r="46" spans="1:7" x14ac:dyDescent="0.35">
      <c r="A46" s="2" t="s">
        <v>170</v>
      </c>
      <c r="B46" s="2" t="s">
        <v>100</v>
      </c>
      <c r="C46" s="2">
        <v>2.1711994645449401E-2</v>
      </c>
      <c r="D46" s="2">
        <f t="shared" si="13"/>
        <v>1.9540795180904461E-2</v>
      </c>
      <c r="E46" s="2">
        <f t="shared" si="14"/>
        <v>2.3883194109994343E-2</v>
      </c>
      <c r="F46" s="2" t="s">
        <v>1</v>
      </c>
      <c r="G46" s="2" t="s">
        <v>0</v>
      </c>
    </row>
    <row r="47" spans="1:7" x14ac:dyDescent="0.35">
      <c r="A47" s="2" t="s">
        <v>177</v>
      </c>
      <c r="B47" s="2" t="s">
        <v>100</v>
      </c>
      <c r="C47" s="2">
        <v>0</v>
      </c>
      <c r="D47" s="2">
        <f t="shared" si="13"/>
        <v>0</v>
      </c>
      <c r="E47" s="2">
        <f t="shared" si="14"/>
        <v>0</v>
      </c>
      <c r="F47" s="2" t="s">
        <v>1</v>
      </c>
      <c r="G47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7"/>
  <sheetViews>
    <sheetView topLeftCell="A18" workbookViewId="0">
      <selection activeCell="C45" sqref="C45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11</v>
      </c>
      <c r="C3" s="2">
        <v>309.00201701571399</v>
      </c>
      <c r="D3" s="2">
        <f t="shared" si="0"/>
        <v>278.10181531414258</v>
      </c>
      <c r="E3" s="2">
        <f t="shared" si="1"/>
        <v>339.90221871728539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11</v>
      </c>
      <c r="C4" s="2">
        <v>807.35988438076799</v>
      </c>
      <c r="D4" s="2">
        <f t="shared" si="0"/>
        <v>726.62389594269121</v>
      </c>
      <c r="E4" s="2">
        <f t="shared" si="1"/>
        <v>888.0958728188449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11</v>
      </c>
      <c r="C6" s="2">
        <v>5.0318299320627498</v>
      </c>
      <c r="D6" s="2">
        <f t="shared" ref="D6:D15" si="2">C6*0.9</f>
        <v>4.5286469388564745</v>
      </c>
      <c r="E6" s="2">
        <f t="shared" ref="E6:E15" si="3">C6*1.1</f>
        <v>5.535012925269025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11</v>
      </c>
      <c r="C7" s="2">
        <v>2.0835245296262999</v>
      </c>
      <c r="D7" s="2">
        <f t="shared" si="2"/>
        <v>1.8751720766636699</v>
      </c>
      <c r="E7" s="2">
        <f t="shared" si="3"/>
        <v>2.29187698258893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11</v>
      </c>
      <c r="C8" s="2">
        <v>2.27593079734363</v>
      </c>
      <c r="D8" s="2">
        <f t="shared" ref="D8" si="4">C8*0.9</f>
        <v>2.0483377176092672</v>
      </c>
      <c r="E8" s="2">
        <f t="shared" ref="E8" si="5">C8*1.1</f>
        <v>2.5035238770779933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11</v>
      </c>
      <c r="C9" s="2">
        <v>88.033240955943398</v>
      </c>
      <c r="D9" s="2">
        <f t="shared" si="2"/>
        <v>79.229916860349064</v>
      </c>
      <c r="E9" s="2">
        <f t="shared" si="3"/>
        <v>96.836565051537747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11</v>
      </c>
      <c r="C10" s="2">
        <v>0.17804996093640699</v>
      </c>
      <c r="D10" s="2">
        <f t="shared" si="2"/>
        <v>0.16024496484276629</v>
      </c>
      <c r="E10" s="2">
        <f t="shared" si="3"/>
        <v>0.19585495703004771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11</v>
      </c>
      <c r="C11" s="2">
        <v>7.9971530442053904</v>
      </c>
      <c r="D11" s="2">
        <f t="shared" si="2"/>
        <v>7.1974377397848519</v>
      </c>
      <c r="E11" s="2">
        <f t="shared" si="3"/>
        <v>8.7968683486259298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11</v>
      </c>
      <c r="C12" s="2">
        <v>10.710176747484001</v>
      </c>
      <c r="D12" s="2">
        <f t="shared" si="2"/>
        <v>9.6391590727356</v>
      </c>
      <c r="E12" s="2">
        <f t="shared" si="3"/>
        <v>11.781194422232401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11</v>
      </c>
      <c r="C13" s="2">
        <v>2.03866934006895</v>
      </c>
      <c r="D13" s="2">
        <f t="shared" si="2"/>
        <v>1.8348024060620549</v>
      </c>
      <c r="E13" s="2">
        <f t="shared" si="3"/>
        <v>2.242536274075845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11</v>
      </c>
      <c r="C14" s="2">
        <v>1.4668835486596099</v>
      </c>
      <c r="D14" s="2">
        <f t="shared" si="2"/>
        <v>1.3201951937936489</v>
      </c>
      <c r="E14" s="2">
        <f t="shared" si="3"/>
        <v>1.6135719035255711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11</v>
      </c>
      <c r="C15" s="2">
        <v>2.61105427444389</v>
      </c>
      <c r="D15" s="2">
        <f t="shared" si="2"/>
        <v>2.3499488469995011</v>
      </c>
      <c r="E15" s="2">
        <f t="shared" si="3"/>
        <v>2.8721597018882794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11</v>
      </c>
      <c r="C16" s="2">
        <v>1.08180168924388</v>
      </c>
      <c r="D16" s="2">
        <f t="shared" ref="D16:D17" si="6">C16*0.9</f>
        <v>0.97362152031949201</v>
      </c>
      <c r="E16" s="2">
        <f t="shared" ref="E16:E17" si="7">C16*1.1</f>
        <v>1.1899818581682682</v>
      </c>
      <c r="F16" s="3" t="s">
        <v>1</v>
      </c>
      <c r="G16" s="3" t="s">
        <v>0</v>
      </c>
    </row>
    <row r="17" spans="1:14" x14ac:dyDescent="0.35">
      <c r="A17" s="2" t="s">
        <v>80</v>
      </c>
      <c r="B17" s="2" t="s">
        <v>11</v>
      </c>
      <c r="C17" s="2">
        <v>1.1357067039615301</v>
      </c>
      <c r="D17" s="2">
        <f t="shared" si="6"/>
        <v>1.0221360335653771</v>
      </c>
      <c r="E17" s="2">
        <f t="shared" si="7"/>
        <v>1.2492773743576833</v>
      </c>
      <c r="F17" s="3" t="s">
        <v>1</v>
      </c>
      <c r="G17" s="3" t="s">
        <v>0</v>
      </c>
      <c r="K17" s="5"/>
    </row>
    <row r="18" spans="1:14" ht="17.5" x14ac:dyDescent="0.35">
      <c r="A18" s="2" t="s">
        <v>81</v>
      </c>
      <c r="B18" s="2" t="s">
        <v>11</v>
      </c>
      <c r="C18" s="2">
        <v>0.78092634366956803</v>
      </c>
      <c r="D18" s="2">
        <f>C18*0.9</f>
        <v>0.70283370930261124</v>
      </c>
      <c r="E18" s="2">
        <f>C18*1.1</f>
        <v>0.85901897803652494</v>
      </c>
      <c r="F18" s="2" t="s">
        <v>1</v>
      </c>
      <c r="G18" s="2" t="s">
        <v>0</v>
      </c>
      <c r="J18" s="6"/>
      <c r="K18" s="5"/>
      <c r="L18" s="8"/>
    </row>
    <row r="19" spans="1:14" ht="17.5" x14ac:dyDescent="0.35">
      <c r="A19" s="2" t="s">
        <v>71</v>
      </c>
      <c r="B19" s="2" t="s">
        <v>11</v>
      </c>
      <c r="C19" s="2">
        <v>0.46547482873630902</v>
      </c>
      <c r="D19" s="2">
        <f>C19*0.9</f>
        <v>0.4189273458626781</v>
      </c>
      <c r="E19" s="2">
        <f>C19*1.1</f>
        <v>0.51202231160993994</v>
      </c>
      <c r="F19" s="2" t="s">
        <v>1</v>
      </c>
      <c r="G19" s="2" t="s">
        <v>0</v>
      </c>
      <c r="L19" s="6"/>
    </row>
    <row r="20" spans="1:14" ht="17.5" x14ac:dyDescent="0.35">
      <c r="A20" s="2" t="s">
        <v>72</v>
      </c>
      <c r="B20" s="2" t="s">
        <v>11</v>
      </c>
      <c r="C20" s="2">
        <v>0.80116396694152403</v>
      </c>
      <c r="D20" s="2">
        <f>C20*0.9</f>
        <v>0.72104757024737165</v>
      </c>
      <c r="E20" s="2">
        <f>C20*1.1</f>
        <v>0.88128036363567652</v>
      </c>
      <c r="F20" s="2" t="s">
        <v>1</v>
      </c>
      <c r="G20" s="2" t="s">
        <v>0</v>
      </c>
      <c r="J20" s="6"/>
      <c r="N20" s="12"/>
    </row>
    <row r="21" spans="1:14" x14ac:dyDescent="0.35">
      <c r="A21" s="2" t="s">
        <v>82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488.18641086487071</v>
      </c>
      <c r="D21" s="2">
        <f>C21*0.9</f>
        <v>439.36776977838366</v>
      </c>
      <c r="E21" s="2">
        <f>C21*1.1</f>
        <v>537.00505195135781</v>
      </c>
      <c r="F21" s="2" t="s">
        <v>1</v>
      </c>
      <c r="G21" s="2" t="s">
        <v>0</v>
      </c>
      <c r="J21" s="5"/>
    </row>
    <row r="22" spans="1:14" ht="17.5" x14ac:dyDescent="0.35">
      <c r="A22" s="2" t="s">
        <v>87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7.1025011466833643</v>
      </c>
      <c r="D22" s="2">
        <f>C22*0.9</f>
        <v>6.3922510320150279</v>
      </c>
      <c r="E22" s="2">
        <f>C22*1.1</f>
        <v>7.8127512613517016</v>
      </c>
      <c r="F22" s="2" t="s">
        <v>1</v>
      </c>
      <c r="G22" s="2" t="s">
        <v>0</v>
      </c>
      <c r="J22" s="6"/>
    </row>
    <row r="23" spans="1:14" x14ac:dyDescent="0.35">
      <c r="A23" s="2" t="s">
        <v>45</v>
      </c>
      <c r="B23" s="2" t="s">
        <v>11</v>
      </c>
      <c r="C23" s="2">
        <v>1.50206749941866</v>
      </c>
      <c r="D23" s="2">
        <f t="shared" ref="D23:D37" si="8">C23*0.9</f>
        <v>1.351860749476794</v>
      </c>
      <c r="E23" s="2">
        <f t="shared" ref="E23:E37" si="9">C23*1.1</f>
        <v>1.6522742493605262</v>
      </c>
      <c r="F23" s="2" t="s">
        <v>1</v>
      </c>
      <c r="G23" s="2" t="s">
        <v>0</v>
      </c>
    </row>
    <row r="24" spans="1:14" x14ac:dyDescent="0.35">
      <c r="A24" s="2" t="s">
        <v>83</v>
      </c>
      <c r="B24" s="2" t="s">
        <v>11</v>
      </c>
      <c r="C24" s="2">
        <v>4.8773619088605897E-4</v>
      </c>
      <c r="D24" s="2">
        <f t="shared" si="8"/>
        <v>4.3896257179745307E-4</v>
      </c>
      <c r="E24" s="2">
        <f t="shared" si="9"/>
        <v>5.3650980997466493E-4</v>
      </c>
      <c r="F24" s="2" t="s">
        <v>1</v>
      </c>
      <c r="G24" s="2" t="s">
        <v>0</v>
      </c>
    </row>
    <row r="25" spans="1:14" x14ac:dyDescent="0.35">
      <c r="A25" s="2" t="s">
        <v>46</v>
      </c>
      <c r="B25" s="2" t="s">
        <v>11</v>
      </c>
      <c r="C25" s="2">
        <v>1.3449454534796701</v>
      </c>
      <c r="D25" s="2">
        <f t="shared" si="8"/>
        <v>1.2104509081317032</v>
      </c>
      <c r="E25" s="2">
        <f t="shared" si="9"/>
        <v>1.4794399988276372</v>
      </c>
      <c r="F25" s="2" t="s">
        <v>1</v>
      </c>
      <c r="G25" s="2" t="s">
        <v>0</v>
      </c>
    </row>
    <row r="26" spans="1:14" x14ac:dyDescent="0.35">
      <c r="A26" s="2" t="s">
        <v>47</v>
      </c>
      <c r="B26" s="2" t="s">
        <v>11</v>
      </c>
      <c r="C26" s="2">
        <v>7.9740548347725104</v>
      </c>
      <c r="D26" s="2">
        <f t="shared" si="8"/>
        <v>7.1766493512952598</v>
      </c>
      <c r="E26" s="2">
        <f t="shared" si="9"/>
        <v>8.7714603182497619</v>
      </c>
      <c r="F26" s="2" t="s">
        <v>1</v>
      </c>
      <c r="G26" s="2" t="s">
        <v>0</v>
      </c>
      <c r="K26" s="9"/>
    </row>
    <row r="27" spans="1:14" x14ac:dyDescent="0.35">
      <c r="A27" s="2" t="s">
        <v>48</v>
      </c>
      <c r="B27" s="2" t="s">
        <v>11</v>
      </c>
      <c r="C27" s="2">
        <v>34.639521188129002</v>
      </c>
      <c r="D27" s="2">
        <f t="shared" si="8"/>
        <v>31.175569069316104</v>
      </c>
      <c r="E27" s="2">
        <f t="shared" si="9"/>
        <v>38.103473306941908</v>
      </c>
      <c r="F27" s="2" t="s">
        <v>1</v>
      </c>
      <c r="G27" s="2" t="s">
        <v>0</v>
      </c>
    </row>
    <row r="28" spans="1:14" x14ac:dyDescent="0.35">
      <c r="A28" s="2" t="s">
        <v>73</v>
      </c>
      <c r="B28" s="2" t="s">
        <v>11</v>
      </c>
      <c r="C28" s="2">
        <v>0.18889537849124199</v>
      </c>
      <c r="D28" s="2">
        <f t="shared" si="8"/>
        <v>0.17000584064211779</v>
      </c>
      <c r="E28" s="2">
        <f t="shared" si="9"/>
        <v>0.20778491634036622</v>
      </c>
      <c r="F28" s="2" t="s">
        <v>1</v>
      </c>
      <c r="G28" s="2" t="s">
        <v>0</v>
      </c>
    </row>
    <row r="29" spans="1:14" x14ac:dyDescent="0.35">
      <c r="A29" s="2" t="s">
        <v>74</v>
      </c>
      <c r="B29" s="2" t="s">
        <v>11</v>
      </c>
      <c r="C29" s="2">
        <v>13.251316261162099</v>
      </c>
      <c r="D29" s="2">
        <f t="shared" si="8"/>
        <v>11.926184635045889</v>
      </c>
      <c r="E29" s="2">
        <f t="shared" si="9"/>
        <v>14.576447887278309</v>
      </c>
      <c r="F29" s="2" t="s">
        <v>1</v>
      </c>
      <c r="G29" s="2" t="s">
        <v>0</v>
      </c>
    </row>
    <row r="30" spans="1:14" x14ac:dyDescent="0.35">
      <c r="A30" s="2" t="s">
        <v>88</v>
      </c>
      <c r="B30" s="2" t="s">
        <v>11</v>
      </c>
      <c r="C30" s="2">
        <v>0.887185073870701</v>
      </c>
      <c r="D30" s="2">
        <f t="shared" si="8"/>
        <v>0.7984665664836309</v>
      </c>
      <c r="E30" s="2">
        <f t="shared" si="9"/>
        <v>0.97590358125777121</v>
      </c>
      <c r="F30" s="2" t="s">
        <v>1</v>
      </c>
      <c r="G30" s="2" t="s">
        <v>0</v>
      </c>
      <c r="N30" s="10"/>
    </row>
    <row r="31" spans="1:14" x14ac:dyDescent="0.35">
      <c r="A31" s="2" t="s">
        <v>84</v>
      </c>
      <c r="B31" s="2" t="s">
        <v>11</v>
      </c>
      <c r="C31" s="2">
        <v>3.2928010891866299</v>
      </c>
      <c r="D31" s="2">
        <f t="shared" si="8"/>
        <v>2.9635209802679672</v>
      </c>
      <c r="E31" s="2">
        <f t="shared" si="9"/>
        <v>3.6220811981052932</v>
      </c>
      <c r="F31" s="2" t="s">
        <v>1</v>
      </c>
      <c r="G31" s="2" t="s">
        <v>0</v>
      </c>
      <c r="N31" s="10"/>
    </row>
    <row r="32" spans="1:14" x14ac:dyDescent="0.35">
      <c r="A32" s="2" t="s">
        <v>63</v>
      </c>
      <c r="B32" s="2" t="s">
        <v>11</v>
      </c>
      <c r="C32" s="2">
        <v>82432.488432037702</v>
      </c>
      <c r="D32" s="2">
        <f t="shared" si="8"/>
        <v>74189.239588833938</v>
      </c>
      <c r="E32" s="2">
        <f t="shared" si="9"/>
        <v>90675.737275241481</v>
      </c>
      <c r="F32" s="2" t="s">
        <v>1</v>
      </c>
      <c r="G32" s="2" t="s">
        <v>0</v>
      </c>
      <c r="N32" s="10"/>
    </row>
    <row r="33" spans="1:19" x14ac:dyDescent="0.35">
      <c r="A33" s="2" t="s">
        <v>49</v>
      </c>
      <c r="B33" s="2" t="s">
        <v>11</v>
      </c>
      <c r="C33" s="2">
        <v>1.03895149498843</v>
      </c>
      <c r="D33" s="2">
        <f t="shared" si="8"/>
        <v>0.93505634548958705</v>
      </c>
      <c r="E33" s="2">
        <f t="shared" si="9"/>
        <v>1.1428466444872731</v>
      </c>
      <c r="F33" s="2" t="s">
        <v>1</v>
      </c>
      <c r="G33" s="2" t="s">
        <v>0</v>
      </c>
      <c r="Q33" s="5"/>
    </row>
    <row r="34" spans="1:19" x14ac:dyDescent="0.35">
      <c r="A34" s="2" t="s">
        <v>50</v>
      </c>
      <c r="B34" s="2" t="s">
        <v>11</v>
      </c>
      <c r="C34" s="2">
        <v>0.44191305792604302</v>
      </c>
      <c r="D34" s="2">
        <f t="shared" si="8"/>
        <v>0.39772175213343874</v>
      </c>
      <c r="E34" s="2">
        <f t="shared" si="9"/>
        <v>0.48610436371864735</v>
      </c>
      <c r="F34" s="2" t="s">
        <v>1</v>
      </c>
      <c r="G34" s="2" t="s">
        <v>0</v>
      </c>
    </row>
    <row r="35" spans="1:19" x14ac:dyDescent="0.35">
      <c r="A35" s="2" t="s">
        <v>75</v>
      </c>
      <c r="B35" s="2" t="s">
        <v>11</v>
      </c>
      <c r="C35" s="2">
        <v>6.8359242398357695E-2</v>
      </c>
      <c r="D35" s="2">
        <f t="shared" si="8"/>
        <v>6.1523318158521925E-2</v>
      </c>
      <c r="E35" s="2">
        <f t="shared" si="9"/>
        <v>7.5195166638193464E-2</v>
      </c>
      <c r="F35" s="2" t="s">
        <v>1</v>
      </c>
      <c r="G35" s="2" t="s">
        <v>0</v>
      </c>
      <c r="O35" s="11"/>
    </row>
    <row r="36" spans="1:19" x14ac:dyDescent="0.35">
      <c r="A36" s="2" t="s">
        <v>85</v>
      </c>
      <c r="B36" s="2" t="s">
        <v>11</v>
      </c>
      <c r="C36" s="2">
        <v>7.4191920336573694E-2</v>
      </c>
      <c r="D36" s="2">
        <f t="shared" si="8"/>
        <v>6.677272830291632E-2</v>
      </c>
      <c r="E36" s="2">
        <f t="shared" si="9"/>
        <v>8.1611112370231068E-2</v>
      </c>
      <c r="F36" s="2" t="s">
        <v>1</v>
      </c>
      <c r="G36" s="2" t="s">
        <v>0</v>
      </c>
    </row>
    <row r="37" spans="1:19" x14ac:dyDescent="0.35">
      <c r="A37" s="2" t="s">
        <v>76</v>
      </c>
      <c r="B37" s="2" t="s">
        <v>11</v>
      </c>
      <c r="C37" s="2">
        <v>0.12631268441811799</v>
      </c>
      <c r="D37" s="2">
        <f t="shared" si="8"/>
        <v>0.1136814159763062</v>
      </c>
      <c r="E37" s="2">
        <f t="shared" si="9"/>
        <v>0.1389439528599298</v>
      </c>
      <c r="F37" s="2" t="s">
        <v>1</v>
      </c>
      <c r="G37" s="2" t="s">
        <v>0</v>
      </c>
    </row>
    <row r="38" spans="1:19" x14ac:dyDescent="0.35">
      <c r="A38" s="2" t="s">
        <v>86</v>
      </c>
      <c r="B38" s="2" t="s">
        <v>11</v>
      </c>
      <c r="C38" s="2">
        <v>0.46547482873630902</v>
      </c>
      <c r="D38" s="2">
        <f>C38*0.9</f>
        <v>0.4189273458626781</v>
      </c>
      <c r="E38" s="2">
        <f>C38*1.1</f>
        <v>0.51202231160993994</v>
      </c>
      <c r="F38" s="2" t="s">
        <v>1</v>
      </c>
      <c r="G38" s="2" t="s">
        <v>0</v>
      </c>
    </row>
    <row r="39" spans="1:19" x14ac:dyDescent="0.35">
      <c r="A39" s="2" t="s">
        <v>90</v>
      </c>
      <c r="B39" s="2" t="s">
        <v>11</v>
      </c>
      <c r="C39" s="2">
        <v>0.67431648921752096</v>
      </c>
      <c r="D39" s="2">
        <f t="shared" ref="D39" si="10">C39*0.9</f>
        <v>0.60688484029576883</v>
      </c>
      <c r="E39" s="2">
        <f t="shared" ref="E39" si="11">C39*1.1</f>
        <v>0.74174813813927309</v>
      </c>
      <c r="F39" s="2" t="s">
        <v>1</v>
      </c>
      <c r="G39" s="2" t="s">
        <v>0</v>
      </c>
    </row>
    <row r="40" spans="1:19" x14ac:dyDescent="0.35">
      <c r="A40" s="2" t="s">
        <v>168</v>
      </c>
      <c r="B40" s="2" t="s">
        <v>11</v>
      </c>
      <c r="C40" s="2">
        <f>(0.152/1000)*78</f>
        <v>1.1856E-2</v>
      </c>
      <c r="D40" s="2">
        <f t="shared" ref="D40" si="12">C40*0.9</f>
        <v>1.06704E-2</v>
      </c>
      <c r="E40" s="2">
        <f t="shared" ref="E40" si="13">C40*1.1</f>
        <v>1.3041600000000002E-2</v>
      </c>
      <c r="F40" s="2" t="s">
        <v>1</v>
      </c>
      <c r="G40" s="2" t="s">
        <v>0</v>
      </c>
    </row>
    <row r="41" spans="1:19" x14ac:dyDescent="0.35">
      <c r="A41" s="2" t="s">
        <v>92</v>
      </c>
      <c r="B41" s="2" t="s">
        <v>11</v>
      </c>
      <c r="C41" s="2">
        <v>0.22303999999999999</v>
      </c>
      <c r="D41" s="2">
        <f t="shared" ref="D41:D47" si="14">C41*0.9</f>
        <v>0.200736</v>
      </c>
      <c r="E41" s="2">
        <f t="shared" ref="E41:E47" si="15">C41*1.1</f>
        <v>0.24534400000000001</v>
      </c>
      <c r="F41" s="2" t="s">
        <v>1</v>
      </c>
      <c r="G41" s="2" t="s">
        <v>0</v>
      </c>
    </row>
    <row r="42" spans="1:19" x14ac:dyDescent="0.35">
      <c r="A42" s="2" t="s">
        <v>155</v>
      </c>
      <c r="B42" s="2" t="s">
        <v>11</v>
      </c>
      <c r="C42">
        <v>3.1633469260934199</v>
      </c>
      <c r="D42" s="2">
        <f t="shared" si="14"/>
        <v>2.8470122334840782</v>
      </c>
      <c r="E42" s="2">
        <f t="shared" si="15"/>
        <v>3.4796816187027622</v>
      </c>
      <c r="F42" s="2" t="s">
        <v>1</v>
      </c>
      <c r="G42" s="2" t="s">
        <v>0</v>
      </c>
    </row>
    <row r="43" spans="1:19" x14ac:dyDescent="0.35">
      <c r="A43" s="2" t="s">
        <v>163</v>
      </c>
      <c r="B43" s="2" t="s">
        <v>11</v>
      </c>
      <c r="C43">
        <v>1.2768596483245701E-2</v>
      </c>
      <c r="D43" s="2">
        <f t="shared" si="14"/>
        <v>1.1491736834921131E-2</v>
      </c>
      <c r="E43" s="2">
        <f t="shared" si="15"/>
        <v>1.4045456131570272E-2</v>
      </c>
      <c r="F43" s="2" t="s">
        <v>1</v>
      </c>
      <c r="G43" s="2" t="s">
        <v>0</v>
      </c>
    </row>
    <row r="44" spans="1:19" x14ac:dyDescent="0.35">
      <c r="A44" s="2" t="s">
        <v>167</v>
      </c>
      <c r="B44" s="2" t="s">
        <v>11</v>
      </c>
      <c r="C44">
        <f>(0.152/1000)*100*1.61</f>
        <v>2.4472000000000004E-2</v>
      </c>
      <c r="D44" s="2">
        <f t="shared" si="14"/>
        <v>2.2024800000000004E-2</v>
      </c>
      <c r="E44" s="2">
        <f t="shared" si="15"/>
        <v>2.6919200000000008E-2</v>
      </c>
      <c r="F44" s="2" t="s">
        <v>1</v>
      </c>
      <c r="G44" s="2" t="s">
        <v>0</v>
      </c>
      <c r="N44" s="10"/>
    </row>
    <row r="45" spans="1:19" x14ac:dyDescent="0.35">
      <c r="A45" s="2" t="s">
        <v>169</v>
      </c>
      <c r="B45" s="2" t="s">
        <v>11</v>
      </c>
      <c r="C45">
        <v>0.47772455413596498</v>
      </c>
      <c r="D45" s="2">
        <f t="shared" si="14"/>
        <v>0.4299520987223685</v>
      </c>
      <c r="E45" s="2">
        <f t="shared" si="15"/>
        <v>0.52549700954956158</v>
      </c>
      <c r="F45" s="2" t="s">
        <v>1</v>
      </c>
      <c r="G45" s="2" t="s">
        <v>0</v>
      </c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35">
      <c r="A46" s="2" t="s">
        <v>170</v>
      </c>
      <c r="B46" s="2" t="s">
        <v>11</v>
      </c>
      <c r="C46">
        <v>4.66921032578135</v>
      </c>
      <c r="D46" s="2">
        <f t="shared" si="14"/>
        <v>4.202289293203215</v>
      </c>
      <c r="E46" s="2">
        <f t="shared" si="15"/>
        <v>5.136131358359485</v>
      </c>
      <c r="F46" s="2" t="s">
        <v>1</v>
      </c>
      <c r="G46" s="2" t="s">
        <v>0</v>
      </c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35">
      <c r="A47" s="2" t="s">
        <v>177</v>
      </c>
      <c r="B47" s="2" t="s">
        <v>11</v>
      </c>
      <c r="C47">
        <v>0</v>
      </c>
      <c r="D47" s="2">
        <f t="shared" si="14"/>
        <v>0</v>
      </c>
      <c r="E47" s="2">
        <f t="shared" si="15"/>
        <v>0</v>
      </c>
      <c r="F47" s="2" t="s">
        <v>1</v>
      </c>
      <c r="G47" s="2" t="s">
        <v>178</v>
      </c>
      <c r="K47" s="13"/>
      <c r="L47" s="13"/>
      <c r="M47" s="13"/>
      <c r="N47" s="13"/>
      <c r="O47" s="13"/>
      <c r="P47" s="13"/>
      <c r="Q47" s="13"/>
      <c r="R47" s="13"/>
      <c r="S47" s="13"/>
    </row>
    <row r="49" spans="7:19" x14ac:dyDescent="0.35">
      <c r="K49" s="13"/>
      <c r="L49" s="13"/>
      <c r="M49" s="13"/>
      <c r="N49" s="13"/>
      <c r="O49" s="13"/>
      <c r="P49" s="13"/>
      <c r="Q49" s="13"/>
      <c r="R49" s="13"/>
      <c r="S49" s="13"/>
    </row>
    <row r="51" spans="7:19" ht="17.5" x14ac:dyDescent="0.35">
      <c r="G51" s="6"/>
      <c r="K51" s="14"/>
      <c r="L51" s="14"/>
      <c r="M51" s="14"/>
      <c r="N51" s="14"/>
      <c r="O51" s="14"/>
      <c r="P51" s="14"/>
      <c r="Q51" s="14"/>
      <c r="R51" s="14"/>
      <c r="S51" s="14"/>
    </row>
    <row r="54" spans="7:19" x14ac:dyDescent="0.35">
      <c r="N54" s="7"/>
    </row>
    <row r="55" spans="7:19" x14ac:dyDescent="0.35">
      <c r="N55" s="7"/>
    </row>
    <row r="56" spans="7:19" x14ac:dyDescent="0.35">
      <c r="N56" s="7"/>
    </row>
    <row r="57" spans="7:19" x14ac:dyDescent="0.35">
      <c r="N57" s="7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47"/>
  <sheetViews>
    <sheetView topLeftCell="A22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103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103</v>
      </c>
      <c r="C3" s="2">
        <v>2484.8652660384901</v>
      </c>
      <c r="D3" s="2">
        <f t="shared" si="0"/>
        <v>2236.3787394346409</v>
      </c>
      <c r="E3" s="2">
        <f t="shared" si="1"/>
        <v>2733.3517926423392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103</v>
      </c>
      <c r="C4" s="2">
        <v>306241.232251468</v>
      </c>
      <c r="D4" s="2">
        <f t="shared" ref="D4:D17" si="2">C4*0.9</f>
        <v>275617.10902632121</v>
      </c>
      <c r="E4" s="2">
        <f t="shared" ref="E4:E17" si="3">C4*1.1</f>
        <v>336865.35547661484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103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103</v>
      </c>
      <c r="C6" s="2">
        <v>581.83501611504505</v>
      </c>
      <c r="D6" s="2">
        <f t="shared" si="2"/>
        <v>523.65151450354051</v>
      </c>
      <c r="E6" s="2">
        <f t="shared" si="3"/>
        <v>640.01851772654959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103</v>
      </c>
      <c r="C7" s="2">
        <v>255.11112846260701</v>
      </c>
      <c r="D7" s="2">
        <f t="shared" si="2"/>
        <v>229.60001561634633</v>
      </c>
      <c r="E7" s="2">
        <f t="shared" si="3"/>
        <v>280.62224130886773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103</v>
      </c>
      <c r="C8" s="2">
        <v>199.09792144005999</v>
      </c>
      <c r="D8" s="2">
        <f t="shared" si="2"/>
        <v>179.188129296054</v>
      </c>
      <c r="E8" s="2">
        <f t="shared" si="3"/>
        <v>219.00771358406601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103</v>
      </c>
      <c r="C9" s="2">
        <v>48.486540462574403</v>
      </c>
      <c r="D9" s="2">
        <f t="shared" si="2"/>
        <v>43.637886416316967</v>
      </c>
      <c r="E9" s="2">
        <f t="shared" si="3"/>
        <v>53.335194508831847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103</v>
      </c>
      <c r="C10" s="2">
        <v>71.903022295471501</v>
      </c>
      <c r="D10" s="2">
        <f t="shared" si="2"/>
        <v>64.712720065924358</v>
      </c>
      <c r="E10" s="2">
        <f t="shared" si="3"/>
        <v>79.093324525018659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103</v>
      </c>
      <c r="C11" s="2">
        <v>87.506756177034404</v>
      </c>
      <c r="D11" s="2">
        <f t="shared" si="2"/>
        <v>78.756080559330968</v>
      </c>
      <c r="E11" s="2">
        <f t="shared" si="3"/>
        <v>96.257431794737855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103</v>
      </c>
      <c r="C12" s="2">
        <v>41.684837593656297</v>
      </c>
      <c r="D12" s="2">
        <f t="shared" si="2"/>
        <v>37.516353834290669</v>
      </c>
      <c r="E12" s="2">
        <f t="shared" si="3"/>
        <v>45.853321353021933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103</v>
      </c>
      <c r="C13" s="2">
        <v>28.642036934215199</v>
      </c>
      <c r="D13" s="2">
        <f t="shared" si="2"/>
        <v>25.777833240793679</v>
      </c>
      <c r="E13" s="2">
        <f t="shared" si="3"/>
        <v>31.506240627636721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103</v>
      </c>
      <c r="C14" s="2">
        <v>28.645317158834001</v>
      </c>
      <c r="D14" s="2">
        <f t="shared" si="2"/>
        <v>25.780785442950602</v>
      </c>
      <c r="E14" s="2">
        <f t="shared" si="3"/>
        <v>31.509848874717402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103</v>
      </c>
      <c r="C15" s="2">
        <v>30.656683486511401</v>
      </c>
      <c r="D15" s="2">
        <f t="shared" si="2"/>
        <v>27.591015137860261</v>
      </c>
      <c r="E15" s="2">
        <f t="shared" si="3"/>
        <v>33.722351835162542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103</v>
      </c>
      <c r="C16" s="2">
        <v>25.247678616309202</v>
      </c>
      <c r="D16" s="2">
        <f t="shared" si="2"/>
        <v>22.722910754678281</v>
      </c>
      <c r="E16" s="2">
        <f t="shared" si="3"/>
        <v>27.772446477940125</v>
      </c>
      <c r="F16" s="2" t="s">
        <v>1</v>
      </c>
      <c r="G16" s="3" t="s">
        <v>0</v>
      </c>
    </row>
    <row r="17" spans="1:7" x14ac:dyDescent="0.35">
      <c r="A17" s="2" t="s">
        <v>80</v>
      </c>
      <c r="B17" s="16" t="s">
        <v>103</v>
      </c>
      <c r="C17" s="2">
        <v>143.19472609935599</v>
      </c>
      <c r="D17" s="2">
        <f t="shared" si="2"/>
        <v>128.8752534894204</v>
      </c>
      <c r="E17" s="2">
        <f t="shared" si="3"/>
        <v>157.51419870929161</v>
      </c>
      <c r="F17" s="2" t="s">
        <v>1</v>
      </c>
      <c r="G17" s="3" t="s">
        <v>0</v>
      </c>
    </row>
    <row r="18" spans="1:7" x14ac:dyDescent="0.35">
      <c r="A18" s="2" t="s">
        <v>81</v>
      </c>
      <c r="B18" s="16" t="s">
        <v>103</v>
      </c>
      <c r="C18" s="2">
        <v>2.6598671965886198</v>
      </c>
      <c r="D18" s="2">
        <f>C18*0.9</f>
        <v>2.3938804769297577</v>
      </c>
      <c r="E18" s="2">
        <f>C18*1.1</f>
        <v>2.9258539162474819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103</v>
      </c>
      <c r="C19" s="2">
        <v>4.6013405389463697</v>
      </c>
      <c r="D19" s="2">
        <f>C19*0.9</f>
        <v>4.1412064850517325</v>
      </c>
      <c r="E19" s="2">
        <f>C19*1.1</f>
        <v>5.061474592841007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103</v>
      </c>
      <c r="C20" s="2">
        <v>4.8990766660827303</v>
      </c>
      <c r="D20" s="2">
        <f t="shared" ref="D20" si="6">C20*0.9</f>
        <v>4.4091689994744572</v>
      </c>
      <c r="E20" s="2">
        <f t="shared" ref="E20" si="7">C20*1.1</f>
        <v>5.3889843326910034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103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79230.931997774838</v>
      </c>
      <c r="D21" s="2">
        <f>C21*0.9</f>
        <v>71307.838797997363</v>
      </c>
      <c r="E21" s="2">
        <f>C21*1.1</f>
        <v>87154.025197552328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103</v>
      </c>
      <c r="C22" s="2">
        <f>0.4168*C36+3.358*C35+0.206*C37+1.6569*C37+0.4856*C36+0.0149*C38+1.2669*C36+0.7722*C23+0.6177*C24+0.0349*C25+0.136*C26+0.0834*C27+0.0973*C28+0.0088*C29+1.301*C30</f>
        <v>3387.2222635070102</v>
      </c>
      <c r="D22" s="2">
        <f>C22*0.9</f>
        <v>3048.5000371563092</v>
      </c>
      <c r="E22" s="2">
        <f>C22*1.1</f>
        <v>3725.9444898577117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103</v>
      </c>
      <c r="C23" s="2">
        <v>208.45914082307499</v>
      </c>
      <c r="D23" s="2">
        <f t="shared" ref="D23:D37" si="8">C23*0.9</f>
        <v>187.61322674076749</v>
      </c>
      <c r="E23" s="2">
        <f t="shared" ref="E23:E37" si="9">C23*1.1</f>
        <v>229.30505490538252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103</v>
      </c>
      <c r="C24" s="2">
        <v>2.5091320140366798E-2</v>
      </c>
      <c r="D24" s="2">
        <f t="shared" si="8"/>
        <v>2.258218812633012E-2</v>
      </c>
      <c r="E24" s="2">
        <f t="shared" si="9"/>
        <v>2.7600452154403481E-2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103</v>
      </c>
      <c r="C25" s="2">
        <v>225.15240439202299</v>
      </c>
      <c r="D25" s="2">
        <f t="shared" si="8"/>
        <v>202.63716395282069</v>
      </c>
      <c r="E25" s="2">
        <f t="shared" si="9"/>
        <v>247.66764483122532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103</v>
      </c>
      <c r="C26" s="2">
        <v>22005.584836736201</v>
      </c>
      <c r="D26" s="2">
        <f t="shared" si="8"/>
        <v>19805.026353062582</v>
      </c>
      <c r="E26" s="2">
        <f t="shared" si="9"/>
        <v>24206.143320409825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103</v>
      </c>
      <c r="C27" s="2">
        <v>2539.6672072286301</v>
      </c>
      <c r="D27" s="2">
        <f t="shared" si="8"/>
        <v>2285.700486505767</v>
      </c>
      <c r="E27" s="2">
        <f t="shared" si="9"/>
        <v>2793.6339279514932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103</v>
      </c>
      <c r="C28" s="2">
        <v>2.21014696791292</v>
      </c>
      <c r="D28" s="2">
        <f t="shared" si="8"/>
        <v>1.9891322711216279</v>
      </c>
      <c r="E28" s="2">
        <f t="shared" si="9"/>
        <v>2.431161664704212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103</v>
      </c>
      <c r="C29" s="2">
        <v>62.650275543428002</v>
      </c>
      <c r="D29" s="2">
        <f t="shared" si="8"/>
        <v>56.385247989085201</v>
      </c>
      <c r="E29" s="2">
        <f t="shared" si="9"/>
        <v>68.915303097770803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103</v>
      </c>
      <c r="C30" s="2">
        <v>5.2142739335973296</v>
      </c>
      <c r="D30" s="2">
        <f t="shared" si="8"/>
        <v>4.6928465402375972</v>
      </c>
      <c r="E30" s="2">
        <f t="shared" si="9"/>
        <v>5.7357013269570629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103</v>
      </c>
      <c r="C31" s="2">
        <v>21.581180198460299</v>
      </c>
      <c r="D31" s="2">
        <f t="shared" si="8"/>
        <v>19.42306217861427</v>
      </c>
      <c r="E31" s="2">
        <f t="shared" si="9"/>
        <v>23.739298218306331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103</v>
      </c>
      <c r="C32" s="2">
        <v>13464500.4320234</v>
      </c>
      <c r="D32" s="2">
        <f t="shared" si="8"/>
        <v>12118050.38882106</v>
      </c>
      <c r="E32" s="2">
        <f t="shared" si="9"/>
        <v>14810950.475225741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103</v>
      </c>
      <c r="C33" s="2">
        <v>20.531278798534299</v>
      </c>
      <c r="D33" s="2">
        <f t="shared" si="8"/>
        <v>18.478150918680868</v>
      </c>
      <c r="E33" s="2">
        <f t="shared" si="9"/>
        <v>22.58440667838773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103</v>
      </c>
      <c r="C34" s="2">
        <v>3.9306797133582498</v>
      </c>
      <c r="D34" s="2">
        <f t="shared" si="8"/>
        <v>3.5376117420224249</v>
      </c>
      <c r="E34" s="2">
        <f t="shared" si="9"/>
        <v>4.3237476846940748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103</v>
      </c>
      <c r="C35" s="2">
        <v>1.5405748665879899</v>
      </c>
      <c r="D35" s="2">
        <f t="shared" si="8"/>
        <v>1.386517379929191</v>
      </c>
      <c r="E35" s="2">
        <f t="shared" si="9"/>
        <v>1.6946323532467891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103</v>
      </c>
      <c r="C36" s="2">
        <v>0.149099564772355</v>
      </c>
      <c r="D36" s="2">
        <f t="shared" si="8"/>
        <v>0.1341896082951195</v>
      </c>
      <c r="E36" s="2">
        <f t="shared" si="9"/>
        <v>0.16400952124959051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103</v>
      </c>
      <c r="C37" s="2">
        <v>0.372334579657497</v>
      </c>
      <c r="D37" s="2">
        <f t="shared" si="8"/>
        <v>0.33510112169174733</v>
      </c>
      <c r="E37" s="2">
        <f t="shared" si="9"/>
        <v>0.40956803762324673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103</v>
      </c>
      <c r="C38" s="2">
        <v>4.6013405389463697</v>
      </c>
      <c r="D38" s="2">
        <f t="shared" ref="D38:D47" si="10">C38*0.9</f>
        <v>4.1412064850517325</v>
      </c>
      <c r="E38" s="2">
        <f t="shared" ref="E38:E47" si="11">C38*1.1</f>
        <v>5.061474592841007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103</v>
      </c>
      <c r="C39" s="2">
        <v>4.6735324018751596</v>
      </c>
      <c r="D39" s="2">
        <f t="shared" si="10"/>
        <v>4.2061791616876434</v>
      </c>
      <c r="E39" s="2">
        <f t="shared" si="11"/>
        <v>5.1408856420626758</v>
      </c>
      <c r="F39" s="2" t="s">
        <v>1</v>
      </c>
      <c r="G39" s="2" t="s">
        <v>0</v>
      </c>
    </row>
    <row r="40" spans="1:7" x14ac:dyDescent="0.35">
      <c r="A40" s="2" t="s">
        <v>168</v>
      </c>
      <c r="B40" s="16" t="s">
        <v>103</v>
      </c>
      <c r="C40" s="2">
        <v>3.3675774944746801</v>
      </c>
      <c r="D40" s="2">
        <f t="shared" si="10"/>
        <v>3.0308197450272121</v>
      </c>
      <c r="E40" s="2">
        <f t="shared" si="11"/>
        <v>3.7043352439221486</v>
      </c>
      <c r="F40" s="2" t="s">
        <v>1</v>
      </c>
      <c r="G40" s="2" t="s">
        <v>0</v>
      </c>
    </row>
    <row r="41" spans="1:7" x14ac:dyDescent="0.35">
      <c r="A41" s="2" t="s">
        <v>92</v>
      </c>
      <c r="B41" s="16" t="s">
        <v>103</v>
      </c>
      <c r="C41" s="2">
        <v>3.2898855967499401</v>
      </c>
      <c r="D41" s="2">
        <f t="shared" si="10"/>
        <v>2.9608970370749463</v>
      </c>
      <c r="E41" s="2">
        <f t="shared" si="11"/>
        <v>3.6188741564249343</v>
      </c>
      <c r="F41" s="2" t="s">
        <v>1</v>
      </c>
      <c r="G41" s="2" t="s">
        <v>0</v>
      </c>
    </row>
    <row r="42" spans="1:7" x14ac:dyDescent="0.35">
      <c r="A42" s="2" t="s">
        <v>155</v>
      </c>
      <c r="B42" s="16" t="s">
        <v>103</v>
      </c>
      <c r="C42">
        <v>48.833705970541303</v>
      </c>
      <c r="D42" s="2">
        <f t="shared" si="10"/>
        <v>43.950335373487171</v>
      </c>
      <c r="E42" s="2">
        <f t="shared" si="11"/>
        <v>53.717076567595434</v>
      </c>
      <c r="F42" s="2" t="s">
        <v>1</v>
      </c>
      <c r="G42" s="2" t="s">
        <v>0</v>
      </c>
    </row>
    <row r="43" spans="1:7" x14ac:dyDescent="0.35">
      <c r="A43" s="2" t="s">
        <v>163</v>
      </c>
      <c r="B43" s="16" t="s">
        <v>103</v>
      </c>
      <c r="C43">
        <v>0.18969905628578301</v>
      </c>
      <c r="D43" s="2">
        <f t="shared" si="10"/>
        <v>0.1707291506572047</v>
      </c>
      <c r="E43" s="2">
        <f t="shared" si="11"/>
        <v>0.20866896191436132</v>
      </c>
      <c r="F43" s="2" t="s">
        <v>1</v>
      </c>
      <c r="G43" s="2" t="s">
        <v>0</v>
      </c>
    </row>
    <row r="44" spans="1:7" x14ac:dyDescent="0.35">
      <c r="A44" s="2" t="s">
        <v>167</v>
      </c>
      <c r="B44" s="16" t="s">
        <v>103</v>
      </c>
      <c r="C44" s="2">
        <v>3.3675774944746801</v>
      </c>
      <c r="D44" s="2">
        <f t="shared" si="10"/>
        <v>3.0308197450272121</v>
      </c>
      <c r="E44" s="2">
        <f t="shared" si="11"/>
        <v>3.7043352439221486</v>
      </c>
      <c r="F44" s="2" t="s">
        <v>1</v>
      </c>
      <c r="G44" s="2" t="s">
        <v>0</v>
      </c>
    </row>
    <row r="45" spans="1:7" x14ac:dyDescent="0.35">
      <c r="A45" s="2" t="s">
        <v>169</v>
      </c>
      <c r="B45" s="16" t="s">
        <v>103</v>
      </c>
      <c r="C45">
        <v>12.7708111517478</v>
      </c>
      <c r="D45" s="2">
        <f t="shared" si="10"/>
        <v>11.493730036573021</v>
      </c>
      <c r="E45" s="2">
        <f t="shared" si="11"/>
        <v>14.047892266922581</v>
      </c>
      <c r="F45" s="2" t="s">
        <v>1</v>
      </c>
      <c r="G45" s="2" t="s">
        <v>0</v>
      </c>
    </row>
    <row r="46" spans="1:7" x14ac:dyDescent="0.35">
      <c r="A46" s="2" t="s">
        <v>170</v>
      </c>
      <c r="B46" s="16" t="s">
        <v>103</v>
      </c>
      <c r="C46">
        <v>98.638881070774502</v>
      </c>
      <c r="D46" s="2">
        <f t="shared" si="10"/>
        <v>88.774992963697059</v>
      </c>
      <c r="E46" s="2">
        <f t="shared" si="11"/>
        <v>108.50276917785196</v>
      </c>
      <c r="F46" s="2" t="s">
        <v>1</v>
      </c>
      <c r="G46" s="2" t="s">
        <v>0</v>
      </c>
    </row>
    <row r="47" spans="1:7" x14ac:dyDescent="0.35">
      <c r="A47" s="2" t="s">
        <v>177</v>
      </c>
      <c r="B47" s="16" t="s">
        <v>103</v>
      </c>
      <c r="C47">
        <v>0</v>
      </c>
      <c r="D47" s="2">
        <f t="shared" si="10"/>
        <v>0</v>
      </c>
      <c r="E47" s="2">
        <f t="shared" si="11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47"/>
  <sheetViews>
    <sheetView topLeftCell="A34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159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159</v>
      </c>
      <c r="C3" s="2">
        <v>0.443062849089773</v>
      </c>
      <c r="D3" s="2">
        <f t="shared" si="0"/>
        <v>0.39875656418079569</v>
      </c>
      <c r="E3" s="2">
        <f t="shared" si="1"/>
        <v>0.48736913399875037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159</v>
      </c>
      <c r="C4" s="2">
        <v>10.363081802999201</v>
      </c>
      <c r="D4" s="2">
        <f t="shared" si="0"/>
        <v>9.3267736226992817</v>
      </c>
      <c r="E4" s="2">
        <f t="shared" si="1"/>
        <v>11.399389983299121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159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159</v>
      </c>
      <c r="C6" s="2">
        <v>2.1274281791592398E-2</v>
      </c>
      <c r="D6" s="2">
        <f t="shared" ref="D6:D15" si="2">C6*0.9</f>
        <v>1.9146853612433158E-2</v>
      </c>
      <c r="E6" s="2">
        <f t="shared" ref="E6:E15" si="3">C6*1.1</f>
        <v>2.3401709970751639E-2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159</v>
      </c>
      <c r="C7" s="2">
        <v>9.0231201767968193E-3</v>
      </c>
      <c r="D7" s="2">
        <f t="shared" si="2"/>
        <v>8.1208081591171381E-3</v>
      </c>
      <c r="E7" s="2">
        <f t="shared" si="3"/>
        <v>9.9254321944765023E-3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159</v>
      </c>
      <c r="C8" s="2">
        <v>8.1882105328202597E-3</v>
      </c>
      <c r="D8" s="2">
        <f t="shared" ref="D8" si="4">C8*0.9</f>
        <v>7.3693894795382343E-3</v>
      </c>
      <c r="E8" s="2">
        <f t="shared" ref="E8" si="5">C8*1.1</f>
        <v>9.0070315861022869E-3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159</v>
      </c>
      <c r="C9" s="2">
        <v>3.5128111355206902E-2</v>
      </c>
      <c r="D9" s="2">
        <f t="shared" si="2"/>
        <v>3.1615300219686213E-2</v>
      </c>
      <c r="E9" s="2">
        <f t="shared" si="3"/>
        <v>3.8640922490727599E-2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159</v>
      </c>
      <c r="C10" s="4">
        <v>2.3544484274494399E-3</v>
      </c>
      <c r="D10" s="2">
        <f t="shared" si="2"/>
        <v>2.1190035847044961E-3</v>
      </c>
      <c r="E10" s="2">
        <f t="shared" si="3"/>
        <v>2.589893270194384E-3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159</v>
      </c>
      <c r="C11" s="2">
        <v>4.5729917724817097E-2</v>
      </c>
      <c r="D11" s="2">
        <f t="shared" si="2"/>
        <v>4.1156925952335388E-2</v>
      </c>
      <c r="E11" s="2">
        <f t="shared" si="3"/>
        <v>5.0302909497298813E-2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159</v>
      </c>
      <c r="C12" s="2">
        <v>6.2582231922851004E-3</v>
      </c>
      <c r="D12" s="2">
        <f t="shared" si="2"/>
        <v>5.6324008730565906E-3</v>
      </c>
      <c r="E12" s="2">
        <f t="shared" si="3"/>
        <v>6.8840455115136111E-3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159</v>
      </c>
      <c r="C13" s="2">
        <v>2.5886915745556198E-3</v>
      </c>
      <c r="D13" s="2">
        <f t="shared" si="2"/>
        <v>2.3298224171000581E-3</v>
      </c>
      <c r="E13" s="2">
        <f t="shared" si="3"/>
        <v>2.847560732011182E-3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159</v>
      </c>
      <c r="C14" s="2">
        <v>6.3368739413371296E-3</v>
      </c>
      <c r="D14" s="2">
        <f t="shared" si="2"/>
        <v>5.703186547203417E-3</v>
      </c>
      <c r="E14" s="2">
        <f t="shared" si="3"/>
        <v>6.9705613354708431E-3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159</v>
      </c>
      <c r="C15" s="2">
        <v>4.3540639925160598E-3</v>
      </c>
      <c r="D15" s="2">
        <f t="shared" si="2"/>
        <v>3.9186575932644539E-3</v>
      </c>
      <c r="E15" s="2">
        <f t="shared" si="3"/>
        <v>4.7894703917676666E-3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159</v>
      </c>
      <c r="C16" s="2">
        <v>3.6760830470472898E-3</v>
      </c>
      <c r="D16" s="2">
        <f t="shared" ref="D16" si="6">C16*0.9</f>
        <v>3.3084747423425607E-3</v>
      </c>
      <c r="E16" s="2">
        <f t="shared" ref="E16" si="7">C16*1.1</f>
        <v>4.0436913517520193E-3</v>
      </c>
      <c r="F16" s="3" t="s">
        <v>1</v>
      </c>
      <c r="G16" s="3" t="s">
        <v>0</v>
      </c>
    </row>
    <row r="17" spans="1:7" x14ac:dyDescent="0.35">
      <c r="A17" s="2" t="s">
        <v>80</v>
      </c>
      <c r="B17" s="16" t="s">
        <v>159</v>
      </c>
      <c r="C17" s="2">
        <v>8.7330598683378405E-3</v>
      </c>
      <c r="D17" s="2">
        <f t="shared" ref="D17" si="8">C17*0.9</f>
        <v>7.8597538815040561E-3</v>
      </c>
      <c r="E17" s="2">
        <f t="shared" ref="E17" si="9">C17*1.1</f>
        <v>9.6063658551716249E-3</v>
      </c>
      <c r="F17" s="3" t="s">
        <v>1</v>
      </c>
      <c r="G17" s="3" t="s">
        <v>0</v>
      </c>
    </row>
    <row r="18" spans="1:7" x14ac:dyDescent="0.35">
      <c r="A18" s="2" t="s">
        <v>81</v>
      </c>
      <c r="B18" s="16" t="s">
        <v>159</v>
      </c>
      <c r="C18" s="4">
        <v>2.4485674017635001E-4</v>
      </c>
      <c r="D18" s="2">
        <f>C18*0.9</f>
        <v>2.20371066158715E-4</v>
      </c>
      <c r="E18" s="2">
        <f>C18*1.1</f>
        <v>2.6934241419398504E-4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159</v>
      </c>
      <c r="C19" s="4">
        <v>2.3157863041230798E-3</v>
      </c>
      <c r="D19" s="2">
        <f>C19*0.9</f>
        <v>2.0842076737107719E-3</v>
      </c>
      <c r="E19" s="2">
        <f>C19*1.1</f>
        <v>2.5473649345353882E-3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159</v>
      </c>
      <c r="C20" s="2">
        <v>7.6446539348562904E-4</v>
      </c>
      <c r="D20" s="2">
        <f>C20*0.9</f>
        <v>6.8801885413706618E-4</v>
      </c>
      <c r="E20" s="2">
        <f>C20*1.1</f>
        <v>8.4091193283419201E-4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159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6.1908376502822255</v>
      </c>
      <c r="D21" s="2">
        <f>C21*0.9</f>
        <v>5.5717538852540027</v>
      </c>
      <c r="E21" s="2">
        <f>C21*1.1</f>
        <v>6.8099214153104484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159</v>
      </c>
      <c r="C22" s="2">
        <f>0.4168*C36+3.358*C35+0.206*C37+1.6569*C37+0.4856*C36+0.0149*C38+1.2669*C36+0.7722*C23+0.6177*C24+0.0349*C25+0.136*C26+0.0834*C27+0.0973*C28+0.0088*C29+1.301*C30</f>
        <v>0.10979437600993676</v>
      </c>
      <c r="D22" s="2">
        <f>C22*0.9</f>
        <v>9.8814938408943079E-2</v>
      </c>
      <c r="E22" s="2">
        <f>C22*1.1</f>
        <v>0.12077381361093044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159</v>
      </c>
      <c r="C23" s="2">
        <v>6.6197828363014502E-3</v>
      </c>
      <c r="D23" s="2">
        <f t="shared" ref="D23:D38" si="10">C23*0.9</f>
        <v>5.9578045526713051E-3</v>
      </c>
      <c r="E23" s="2">
        <f t="shared" ref="E23:E38" si="11">C23*1.1</f>
        <v>7.2817611199315962E-3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159</v>
      </c>
      <c r="C24" s="4">
        <v>2.1227574542267201E-6</v>
      </c>
      <c r="D24" s="2">
        <f t="shared" si="10"/>
        <v>1.910481708804048E-6</v>
      </c>
      <c r="E24" s="2">
        <f t="shared" si="11"/>
        <v>2.3350331996493921E-6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159</v>
      </c>
      <c r="C25" s="2">
        <v>2.19661384461909E-2</v>
      </c>
      <c r="D25" s="2">
        <f t="shared" si="10"/>
        <v>1.976952460157181E-2</v>
      </c>
      <c r="E25" s="2">
        <f t="shared" si="11"/>
        <v>2.4162752290809993E-2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159</v>
      </c>
      <c r="C26" s="2">
        <v>0.61975586839290497</v>
      </c>
      <c r="D26" s="2">
        <f t="shared" si="10"/>
        <v>0.55778028155361448</v>
      </c>
      <c r="E26" s="2">
        <f t="shared" si="11"/>
        <v>0.68173145523219547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159</v>
      </c>
      <c r="C27" s="2">
        <v>0.21084779685831101</v>
      </c>
      <c r="D27" s="2">
        <f t="shared" si="10"/>
        <v>0.18976301717247993</v>
      </c>
      <c r="E27" s="2">
        <f t="shared" si="11"/>
        <v>0.23193257654414212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159</v>
      </c>
      <c r="C28" s="4">
        <v>2.3160990173879E-4</v>
      </c>
      <c r="D28" s="2">
        <f t="shared" si="10"/>
        <v>2.0844891156491101E-4</v>
      </c>
      <c r="E28" s="2">
        <f t="shared" si="11"/>
        <v>2.5477089191266902E-4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159</v>
      </c>
      <c r="C29" s="2">
        <v>2.3154266991818599E-2</v>
      </c>
      <c r="D29" s="2">
        <f t="shared" si="10"/>
        <v>2.0838840292636739E-2</v>
      </c>
      <c r="E29" s="2">
        <f t="shared" si="11"/>
        <v>2.546969369100046E-2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159</v>
      </c>
      <c r="C30" s="2">
        <v>7.8469975026371598E-4</v>
      </c>
      <c r="D30" s="2">
        <f t="shared" si="10"/>
        <v>7.0622977523734443E-4</v>
      </c>
      <c r="E30" s="2">
        <f t="shared" si="11"/>
        <v>8.6316972529008765E-4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159</v>
      </c>
      <c r="C31" s="2">
        <v>1.2648981479913699E-2</v>
      </c>
      <c r="D31" s="2">
        <f t="shared" si="10"/>
        <v>1.138408333192233E-2</v>
      </c>
      <c r="E31" s="2">
        <f t="shared" si="11"/>
        <v>1.391387962790507E-2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159</v>
      </c>
      <c r="C32" s="2">
        <v>1050.3742437710901</v>
      </c>
      <c r="D32" s="2">
        <f t="shared" si="10"/>
        <v>945.33681939398105</v>
      </c>
      <c r="E32" s="2">
        <f t="shared" si="11"/>
        <v>1155.4116681481992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159</v>
      </c>
      <c r="C33" s="2">
        <v>4.5953976512351502E-3</v>
      </c>
      <c r="D33" s="2">
        <f t="shared" si="10"/>
        <v>4.1358578861116352E-3</v>
      </c>
      <c r="E33" s="2">
        <f t="shared" si="11"/>
        <v>5.0549374163586652E-3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159</v>
      </c>
      <c r="C34" s="4">
        <v>1.8653247966439099E-3</v>
      </c>
      <c r="D34" s="2">
        <f t="shared" si="10"/>
        <v>1.6787923169795189E-3</v>
      </c>
      <c r="E34" s="2">
        <f t="shared" si="11"/>
        <v>2.0518572763083011E-3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159</v>
      </c>
      <c r="C35" s="4">
        <v>1.26844693704135E-4</v>
      </c>
      <c r="D35" s="2">
        <f t="shared" si="10"/>
        <v>1.141602243337215E-4</v>
      </c>
      <c r="E35" s="2">
        <f t="shared" si="11"/>
        <v>1.3952916307454852E-4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159</v>
      </c>
      <c r="C36" s="4">
        <v>2.1068362848119801E-5</v>
      </c>
      <c r="D36" s="2">
        <f t="shared" si="10"/>
        <v>1.8961526563307822E-5</v>
      </c>
      <c r="E36" s="2">
        <f t="shared" si="11"/>
        <v>2.3175199132931784E-5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159</v>
      </c>
      <c r="C37" s="4">
        <v>1.55566600621825E-4</v>
      </c>
      <c r="D37" s="2">
        <f t="shared" si="10"/>
        <v>1.4000994055964251E-4</v>
      </c>
      <c r="E37" s="2">
        <f t="shared" si="11"/>
        <v>1.7112326068400752E-4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159</v>
      </c>
      <c r="C38" s="4">
        <v>2.3157863041230798E-3</v>
      </c>
      <c r="D38" s="2">
        <f t="shared" si="10"/>
        <v>2.0842076737107719E-3</v>
      </c>
      <c r="E38" s="2">
        <f t="shared" si="11"/>
        <v>2.5473649345353882E-3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159</v>
      </c>
      <c r="C39" s="2">
        <v>7.2989141098383397E-4</v>
      </c>
      <c r="D39" s="2">
        <f t="shared" ref="D39" si="12">C39*0.9</f>
        <v>6.5690226988545058E-4</v>
      </c>
      <c r="E39" s="2">
        <f t="shared" ref="E39" si="13">C39*1.1</f>
        <v>8.0288055208221746E-4</v>
      </c>
      <c r="F39" s="2" t="s">
        <v>1</v>
      </c>
      <c r="G39" s="2" t="s">
        <v>0</v>
      </c>
    </row>
    <row r="40" spans="1:7" x14ac:dyDescent="0.35">
      <c r="A40" s="2" t="s">
        <v>168</v>
      </c>
      <c r="B40" s="16" t="s">
        <v>159</v>
      </c>
      <c r="C40" s="2">
        <v>3.2447776402403801E-3</v>
      </c>
      <c r="D40" s="2">
        <f t="shared" ref="D40" si="14">C40*0.9</f>
        <v>2.920299876216342E-3</v>
      </c>
      <c r="E40" s="2">
        <f t="shared" ref="E40" si="15">C40*1.1</f>
        <v>3.5692554042644183E-3</v>
      </c>
      <c r="F40" s="2" t="s">
        <v>1</v>
      </c>
      <c r="G40" s="2" t="s">
        <v>0</v>
      </c>
    </row>
    <row r="41" spans="1:7" x14ac:dyDescent="0.35">
      <c r="A41" s="2" t="s">
        <v>92</v>
      </c>
      <c r="B41" s="16" t="s">
        <v>159</v>
      </c>
      <c r="C41" s="2">
        <v>5.44237636821687E-4</v>
      </c>
      <c r="D41" s="2">
        <f t="shared" ref="D41:D47" si="16">C41*0.9</f>
        <v>4.8981387313951834E-4</v>
      </c>
      <c r="E41" s="2">
        <f t="shared" ref="E41:E47" si="17">C41*1.1</f>
        <v>5.9866140050385578E-4</v>
      </c>
      <c r="F41" s="2" t="s">
        <v>1</v>
      </c>
      <c r="G41" s="2" t="s">
        <v>0</v>
      </c>
    </row>
    <row r="42" spans="1:7" x14ac:dyDescent="0.35">
      <c r="A42" s="2" t="s">
        <v>155</v>
      </c>
      <c r="B42" s="16" t="s">
        <v>159</v>
      </c>
      <c r="C42">
        <v>2.2025637355120802E-2</v>
      </c>
      <c r="D42" s="2">
        <f t="shared" si="16"/>
        <v>1.9823073619608722E-2</v>
      </c>
      <c r="E42" s="2">
        <f t="shared" si="17"/>
        <v>2.4228201090632884E-2</v>
      </c>
      <c r="F42" s="2" t="s">
        <v>1</v>
      </c>
      <c r="G42" s="2" t="s">
        <v>0</v>
      </c>
    </row>
    <row r="43" spans="1:7" x14ac:dyDescent="0.35">
      <c r="A43" s="2" t="s">
        <v>163</v>
      </c>
      <c r="B43" s="16" t="s">
        <v>159</v>
      </c>
      <c r="C43">
        <v>2.24277435184297E-5</v>
      </c>
      <c r="D43" s="2">
        <f t="shared" si="16"/>
        <v>2.0184969166586731E-5</v>
      </c>
      <c r="E43" s="2">
        <f t="shared" si="17"/>
        <v>2.4670517870272672E-5</v>
      </c>
      <c r="F43" s="2" t="s">
        <v>1</v>
      </c>
      <c r="G43" s="2" t="s">
        <v>0</v>
      </c>
    </row>
    <row r="44" spans="1:7" x14ac:dyDescent="0.35">
      <c r="A44" s="2" t="s">
        <v>167</v>
      </c>
      <c r="B44" s="16" t="s">
        <v>159</v>
      </c>
      <c r="C44" s="2">
        <v>3.2447776402403801E-3</v>
      </c>
      <c r="D44" s="2">
        <f t="shared" si="16"/>
        <v>2.920299876216342E-3</v>
      </c>
      <c r="E44" s="2">
        <f t="shared" si="17"/>
        <v>3.5692554042644183E-3</v>
      </c>
      <c r="F44" s="2" t="s">
        <v>1</v>
      </c>
      <c r="G44" s="2" t="s">
        <v>0</v>
      </c>
    </row>
    <row r="45" spans="1:7" x14ac:dyDescent="0.35">
      <c r="A45" s="2" t="s">
        <v>169</v>
      </c>
      <c r="B45" s="16" t="s">
        <v>159</v>
      </c>
      <c r="C45">
        <v>3.6518710388500998E-2</v>
      </c>
      <c r="D45" s="2">
        <f t="shared" si="16"/>
        <v>3.28668393496509E-2</v>
      </c>
      <c r="E45" s="2">
        <f t="shared" si="17"/>
        <v>4.0170581427351103E-2</v>
      </c>
      <c r="F45" s="2" t="s">
        <v>1</v>
      </c>
      <c r="G45" s="2" t="s">
        <v>0</v>
      </c>
    </row>
    <row r="46" spans="1:7" x14ac:dyDescent="0.35">
      <c r="A46" s="2" t="s">
        <v>170</v>
      </c>
      <c r="B46" s="16" t="s">
        <v>159</v>
      </c>
      <c r="C46">
        <v>1.94098739581877E-2</v>
      </c>
      <c r="D46" s="2">
        <f t="shared" si="16"/>
        <v>1.7468886562368932E-2</v>
      </c>
      <c r="E46" s="2">
        <f t="shared" si="17"/>
        <v>2.1350861354006472E-2</v>
      </c>
      <c r="F46" s="2" t="s">
        <v>1</v>
      </c>
      <c r="G46" s="2" t="s">
        <v>0</v>
      </c>
    </row>
    <row r="47" spans="1:7" x14ac:dyDescent="0.35">
      <c r="A47" s="2" t="s">
        <v>177</v>
      </c>
      <c r="B47" s="16" t="s">
        <v>159</v>
      </c>
      <c r="C47">
        <v>0</v>
      </c>
      <c r="D47" s="2">
        <f t="shared" si="16"/>
        <v>0</v>
      </c>
      <c r="E47" s="2">
        <f t="shared" si="17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47"/>
  <sheetViews>
    <sheetView topLeftCell="A34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4.83203125" bestFit="1" customWidth="1"/>
    <col min="3" max="3" width="13.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160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160</v>
      </c>
      <c r="C3" s="2">
        <v>4.4319375689561899E-5</v>
      </c>
      <c r="D3" s="2">
        <f t="shared" si="0"/>
        <v>3.9887438120605712E-5</v>
      </c>
      <c r="E3" s="2">
        <f t="shared" si="1"/>
        <v>4.8751313258518092E-5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160</v>
      </c>
      <c r="C4" s="2">
        <v>2.7354797511960701E-3</v>
      </c>
      <c r="D4" s="2">
        <f t="shared" ref="D4:D15" si="2">C4*0.9</f>
        <v>2.4619317760764632E-3</v>
      </c>
      <c r="E4" s="2">
        <f t="shared" ref="E4:E15" si="3">C4*1.1</f>
        <v>3.0090277263156774E-3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160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160</v>
      </c>
      <c r="C6" s="2">
        <v>4.26542394927693E-5</v>
      </c>
      <c r="D6" s="2">
        <f t="shared" si="2"/>
        <v>3.838881554349237E-5</v>
      </c>
      <c r="E6" s="2">
        <f t="shared" si="3"/>
        <v>4.6919663442046237E-5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160</v>
      </c>
      <c r="C7" s="2">
        <v>1.5557060793442898E-5</v>
      </c>
      <c r="D7" s="2">
        <f t="shared" si="2"/>
        <v>1.4001354714098609E-5</v>
      </c>
      <c r="E7" s="2">
        <f t="shared" si="3"/>
        <v>1.7112766872787191E-5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160</v>
      </c>
      <c r="C8" s="2">
        <v>9.6853809141301598E-6</v>
      </c>
      <c r="D8" s="2">
        <f t="shared" ref="D8" si="6">C8*0.9</f>
        <v>8.7168428227171445E-6</v>
      </c>
      <c r="E8" s="2">
        <f t="shared" ref="E8" si="7">C8*1.1</f>
        <v>1.0653919005543177E-5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160</v>
      </c>
      <c r="C9" s="4">
        <v>6.4859255862632996E-7</v>
      </c>
      <c r="D9" s="2">
        <f t="shared" si="2"/>
        <v>5.8373330276369699E-7</v>
      </c>
      <c r="E9" s="2">
        <f t="shared" si="3"/>
        <v>7.1345181448896305E-7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160</v>
      </c>
      <c r="C10" s="4">
        <v>1.52971244294428E-7</v>
      </c>
      <c r="D10" s="2">
        <f t="shared" si="2"/>
        <v>1.376741198649852E-7</v>
      </c>
      <c r="E10" s="2">
        <f t="shared" si="3"/>
        <v>1.6826836872387083E-7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160</v>
      </c>
      <c r="C11" s="2">
        <v>1.20302707977634E-6</v>
      </c>
      <c r="D11" s="2">
        <f t="shared" si="2"/>
        <v>1.0827243717987061E-6</v>
      </c>
      <c r="E11" s="2">
        <f t="shared" si="3"/>
        <v>1.3233297877539741E-6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160</v>
      </c>
      <c r="C12" s="4">
        <v>9.8640602855776595E-7</v>
      </c>
      <c r="D12" s="2">
        <f t="shared" si="2"/>
        <v>8.877654257019894E-7</v>
      </c>
      <c r="E12" s="2">
        <f t="shared" si="3"/>
        <v>1.0850466314135427E-6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160</v>
      </c>
      <c r="C13" s="4">
        <v>3.1744616659782298E-7</v>
      </c>
      <c r="D13" s="2">
        <f t="shared" si="2"/>
        <v>2.8570154993804069E-7</v>
      </c>
      <c r="E13" s="2">
        <f t="shared" si="3"/>
        <v>3.4919078325760532E-7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160</v>
      </c>
      <c r="C14" s="4">
        <v>4.0747820866335698E-7</v>
      </c>
      <c r="D14" s="2">
        <f t="shared" si="2"/>
        <v>3.6673038779702129E-7</v>
      </c>
      <c r="E14" s="2">
        <f t="shared" si="3"/>
        <v>4.4822602952969272E-7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160</v>
      </c>
      <c r="C15" s="4">
        <v>3.8412782397052498E-7</v>
      </c>
      <c r="D15" s="2">
        <f t="shared" si="2"/>
        <v>3.457150415734725E-7</v>
      </c>
      <c r="E15" s="2">
        <f t="shared" si="3"/>
        <v>4.2254060636757752E-7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160</v>
      </c>
      <c r="C16" s="4">
        <v>3.2120780130542602E-7</v>
      </c>
      <c r="D16" s="2">
        <f t="shared" ref="D16:D17" si="8">C16*0.9</f>
        <v>2.8908702117488345E-7</v>
      </c>
      <c r="E16" s="2">
        <f t="shared" ref="E16:E17" si="9">C16*1.1</f>
        <v>3.5332858143596864E-7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160</v>
      </c>
      <c r="C17" s="4">
        <v>5.2525802715572602E-7</v>
      </c>
      <c r="D17" s="2">
        <f t="shared" si="8"/>
        <v>4.7273222444015341E-7</v>
      </c>
      <c r="E17" s="2">
        <f t="shared" si="9"/>
        <v>5.7778382987129864E-7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160</v>
      </c>
      <c r="C18" s="4">
        <v>7.6175771506860502E-8</v>
      </c>
      <c r="D18" s="2">
        <f>C18*0.9</f>
        <v>6.8558194356174456E-8</v>
      </c>
      <c r="E18" s="2">
        <f>C18*1.1</f>
        <v>8.3793348657546561E-8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160</v>
      </c>
      <c r="C19" s="4">
        <v>6.2559500854094699E-8</v>
      </c>
      <c r="D19" s="2">
        <f>C19*0.9</f>
        <v>5.6303550768685233E-8</v>
      </c>
      <c r="E19" s="2">
        <f>C19*1.1</f>
        <v>6.8815450939504172E-8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160</v>
      </c>
      <c r="C20" s="4">
        <v>1.7531475209461001E-7</v>
      </c>
      <c r="D20" s="2">
        <f>C20*0.9</f>
        <v>1.5778327688514901E-7</v>
      </c>
      <c r="E20" s="2">
        <f>C20*1.1</f>
        <v>1.9284622730407102E-7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160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1.9716183350444573E-4</v>
      </c>
      <c r="D21" s="2">
        <f>C21*0.9</f>
        <v>1.7744565015400114E-4</v>
      </c>
      <c r="E21" s="2">
        <f>C21*1.1</f>
        <v>2.1687801685489031E-4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160</v>
      </c>
      <c r="C22" s="2">
        <f>0.4168*C36+3.358*C35+0.206*C37+1.6569*C37+0.4856*C36+0.0149*C38+1.2669*C36+0.7722*C23+0.6177*C24+0.0349*C25+0.136*C26+0.0834*C27+0.0973*C28+0.0088*C29+1.301*C30</f>
        <v>7.5914214657406059E-6</v>
      </c>
      <c r="D22" s="2">
        <f>C22*0.9</f>
        <v>6.8322793191665451E-6</v>
      </c>
      <c r="E22" s="2">
        <f>C22*1.1</f>
        <v>8.3505636123146675E-6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160</v>
      </c>
      <c r="C23" s="2">
        <v>5.0165585859972699E-6</v>
      </c>
      <c r="D23" s="2">
        <f t="shared" ref="D23:D38" si="10">C23*0.9</f>
        <v>4.5149027273975431E-6</v>
      </c>
      <c r="E23" s="2">
        <f t="shared" ref="E23:E38" si="11">C23*1.1</f>
        <v>5.5182144445969975E-6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160</v>
      </c>
      <c r="C24" s="4">
        <v>2.37219279862376E-10</v>
      </c>
      <c r="D24" s="2">
        <f t="shared" si="10"/>
        <v>2.134973518761384E-10</v>
      </c>
      <c r="E24" s="2">
        <f t="shared" si="11"/>
        <v>2.609412078486136E-10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160</v>
      </c>
      <c r="C25" s="2">
        <v>6.3436335966638096E-6</v>
      </c>
      <c r="D25" s="2">
        <f t="shared" si="10"/>
        <v>5.7092702369974285E-6</v>
      </c>
      <c r="E25" s="2">
        <f t="shared" si="11"/>
        <v>6.9779969563301907E-6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160</v>
      </c>
      <c r="C26" s="2">
        <v>1.4813124911044001E-5</v>
      </c>
      <c r="D26" s="2">
        <f t="shared" si="10"/>
        <v>1.33318124199396E-5</v>
      </c>
      <c r="E26" s="2">
        <f t="shared" si="11"/>
        <v>1.6294437402148403E-5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160</v>
      </c>
      <c r="C27" s="2">
        <v>1.36721471797109E-5</v>
      </c>
      <c r="D27" s="2">
        <f t="shared" si="10"/>
        <v>1.230493246173981E-5</v>
      </c>
      <c r="E27" s="2">
        <f t="shared" si="11"/>
        <v>1.5039361897681993E-5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160</v>
      </c>
      <c r="C28" s="4">
        <v>1.6224099962766102E-8</v>
      </c>
      <c r="D28" s="2">
        <f t="shared" si="10"/>
        <v>1.4601689966489492E-8</v>
      </c>
      <c r="E28" s="2">
        <f t="shared" si="11"/>
        <v>1.7846509959042715E-8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160</v>
      </c>
      <c r="C29" s="2">
        <v>1.22355858303268E-6</v>
      </c>
      <c r="D29" s="2">
        <f t="shared" si="10"/>
        <v>1.1012027247294121E-6</v>
      </c>
      <c r="E29" s="2">
        <f t="shared" si="11"/>
        <v>1.3459144413359482E-6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160</v>
      </c>
      <c r="C30" s="4">
        <v>1.8440030567095E-7</v>
      </c>
      <c r="D30" s="2">
        <f t="shared" si="10"/>
        <v>1.65960275103855E-7</v>
      </c>
      <c r="E30" s="2">
        <f t="shared" si="11"/>
        <v>2.0284033623804501E-7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160</v>
      </c>
      <c r="C31" s="4">
        <v>4.1295962098490499E-7</v>
      </c>
      <c r="D31" s="2">
        <f t="shared" si="10"/>
        <v>3.7166365888641449E-7</v>
      </c>
      <c r="E31" s="2">
        <f t="shared" si="11"/>
        <v>4.5425558308339554E-7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160</v>
      </c>
      <c r="C32" s="2">
        <v>3.3445943808348498E-2</v>
      </c>
      <c r="D32" s="2">
        <f t="shared" si="10"/>
        <v>3.0101349427513649E-2</v>
      </c>
      <c r="E32" s="2">
        <f t="shared" si="11"/>
        <v>3.6790538189183354E-2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160</v>
      </c>
      <c r="C33" s="4">
        <v>2.8359747734011902E-7</v>
      </c>
      <c r="D33" s="2">
        <f t="shared" si="10"/>
        <v>2.552377296061071E-7</v>
      </c>
      <c r="E33" s="2">
        <f t="shared" si="11"/>
        <v>3.1195722507413093E-7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160</v>
      </c>
      <c r="C34" s="4">
        <v>7.1165559448528197E-8</v>
      </c>
      <c r="D34" s="2">
        <f t="shared" si="10"/>
        <v>6.4049003503675375E-8</v>
      </c>
      <c r="E34" s="2">
        <f t="shared" si="11"/>
        <v>7.8282115393381019E-8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160</v>
      </c>
      <c r="C35" s="4">
        <v>1.7138712592212501E-8</v>
      </c>
      <c r="D35" s="2">
        <f t="shared" si="10"/>
        <v>1.5424841332991253E-8</v>
      </c>
      <c r="E35" s="2">
        <f t="shared" si="11"/>
        <v>1.8852583851433753E-8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160</v>
      </c>
      <c r="C36" s="4">
        <v>5.8897892581883899E-9</v>
      </c>
      <c r="D36" s="2">
        <f t="shared" si="10"/>
        <v>5.3008103323695507E-9</v>
      </c>
      <c r="E36" s="2">
        <f t="shared" si="11"/>
        <v>6.478768184007229E-9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160</v>
      </c>
      <c r="C37" s="4">
        <v>9.5239404427333406E-9</v>
      </c>
      <c r="D37" s="2">
        <f t="shared" si="10"/>
        <v>8.5715463984600063E-9</v>
      </c>
      <c r="E37" s="2">
        <f t="shared" si="11"/>
        <v>1.0476334487006675E-8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160</v>
      </c>
      <c r="C38" s="4">
        <v>6.2559500854094699E-8</v>
      </c>
      <c r="D38" s="2">
        <f t="shared" si="10"/>
        <v>5.6303550768685233E-8</v>
      </c>
      <c r="E38" s="2">
        <f t="shared" si="11"/>
        <v>6.8815450939504172E-8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160</v>
      </c>
      <c r="C39" s="4">
        <v>1.7521292791577999E-7</v>
      </c>
      <c r="D39" s="2">
        <f t="shared" ref="D39" si="12">C39*0.9</f>
        <v>1.5769163512420198E-7</v>
      </c>
      <c r="E39" s="2">
        <f t="shared" ref="E39" si="13">C39*1.1</f>
        <v>1.92734220707358E-7</v>
      </c>
      <c r="F39" s="2" t="s">
        <v>1</v>
      </c>
      <c r="G39" s="2" t="s">
        <v>0</v>
      </c>
    </row>
    <row r="40" spans="1:7" x14ac:dyDescent="0.35">
      <c r="A40" s="2" t="s">
        <v>168</v>
      </c>
      <c r="B40" s="16" t="s">
        <v>160</v>
      </c>
      <c r="C40" s="4">
        <v>6.9323662765885296E-8</v>
      </c>
      <c r="D40" s="2">
        <f t="shared" ref="D40" si="14">C40*0.9</f>
        <v>6.2391296489296769E-8</v>
      </c>
      <c r="E40" s="2">
        <f t="shared" ref="E40" si="15">C40*1.1</f>
        <v>7.6256029042473836E-8</v>
      </c>
      <c r="F40" s="2" t="s">
        <v>1</v>
      </c>
      <c r="G40" s="2" t="s">
        <v>0</v>
      </c>
    </row>
    <row r="41" spans="1:7" x14ac:dyDescent="0.35">
      <c r="A41" s="2" t="s">
        <v>92</v>
      </c>
      <c r="B41" s="16" t="s">
        <v>160</v>
      </c>
      <c r="C41" s="4">
        <v>1.35828398716643E-7</v>
      </c>
      <c r="D41" s="2">
        <f t="shared" ref="D41:D47" si="16">C41*0.9</f>
        <v>1.2224555884497871E-7</v>
      </c>
      <c r="E41" s="2">
        <f t="shared" ref="E41:E47" si="17">C41*1.1</f>
        <v>1.4941123858830732E-7</v>
      </c>
      <c r="F41" s="2" t="s">
        <v>1</v>
      </c>
      <c r="G41" s="2" t="s">
        <v>0</v>
      </c>
    </row>
    <row r="42" spans="1:7" x14ac:dyDescent="0.35">
      <c r="A42" s="2" t="s">
        <v>155</v>
      </c>
      <c r="B42" s="16" t="s">
        <v>160</v>
      </c>
      <c r="C42" s="5">
        <v>8.0003073000743997E-7</v>
      </c>
      <c r="D42" s="2">
        <f t="shared" si="16"/>
        <v>7.2002765700669595E-7</v>
      </c>
      <c r="E42" s="2">
        <f t="shared" si="17"/>
        <v>8.8003380300818398E-7</v>
      </c>
      <c r="F42" s="2" t="s">
        <v>1</v>
      </c>
      <c r="G42" s="2" t="s">
        <v>0</v>
      </c>
    </row>
    <row r="43" spans="1:7" x14ac:dyDescent="0.35">
      <c r="A43" s="2" t="s">
        <v>163</v>
      </c>
      <c r="B43" s="16" t="s">
        <v>160</v>
      </c>
      <c r="C43" s="5">
        <v>4.8788068592676098E-9</v>
      </c>
      <c r="D43" s="2">
        <f t="shared" si="16"/>
        <v>4.3909261733408489E-9</v>
      </c>
      <c r="E43" s="2">
        <f t="shared" si="17"/>
        <v>5.3666875451943717E-9</v>
      </c>
      <c r="F43" s="2" t="s">
        <v>1</v>
      </c>
      <c r="G43" s="2" t="s">
        <v>0</v>
      </c>
    </row>
    <row r="44" spans="1:7" x14ac:dyDescent="0.35">
      <c r="A44" s="2" t="s">
        <v>167</v>
      </c>
      <c r="B44" s="16" t="s">
        <v>160</v>
      </c>
      <c r="C44" s="4">
        <v>6.9323662765885296E-8</v>
      </c>
      <c r="D44" s="2">
        <f t="shared" si="16"/>
        <v>6.2391296489296769E-8</v>
      </c>
      <c r="E44" s="2">
        <f t="shared" si="17"/>
        <v>7.6256029042473836E-8</v>
      </c>
      <c r="F44" s="2" t="s">
        <v>1</v>
      </c>
      <c r="G44" s="2" t="s">
        <v>0</v>
      </c>
    </row>
    <row r="45" spans="1:7" x14ac:dyDescent="0.35">
      <c r="A45" s="2" t="s">
        <v>169</v>
      </c>
      <c r="B45" s="16" t="s">
        <v>160</v>
      </c>
      <c r="C45" s="5">
        <v>1.4889929154759501E-7</v>
      </c>
      <c r="D45" s="2">
        <f t="shared" si="16"/>
        <v>1.3400936239283552E-7</v>
      </c>
      <c r="E45" s="2">
        <f t="shared" si="17"/>
        <v>1.6378922070235452E-7</v>
      </c>
      <c r="F45" s="2" t="s">
        <v>1</v>
      </c>
      <c r="G45" s="2" t="s">
        <v>0</v>
      </c>
    </row>
    <row r="46" spans="1:7" x14ac:dyDescent="0.35">
      <c r="A46" s="2" t="s">
        <v>170</v>
      </c>
      <c r="B46" s="16" t="s">
        <v>160</v>
      </c>
      <c r="C46">
        <v>1.36841235894102E-6</v>
      </c>
      <c r="D46" s="2">
        <f t="shared" si="16"/>
        <v>1.231571123046918E-6</v>
      </c>
      <c r="E46" s="2">
        <f t="shared" si="17"/>
        <v>1.505253594835122E-6</v>
      </c>
      <c r="F46" s="2" t="s">
        <v>1</v>
      </c>
      <c r="G46" s="2" t="s">
        <v>0</v>
      </c>
    </row>
    <row r="47" spans="1:7" x14ac:dyDescent="0.35">
      <c r="A47" s="2" t="s">
        <v>177</v>
      </c>
      <c r="B47" s="16" t="s">
        <v>160</v>
      </c>
      <c r="C47" s="5">
        <v>0</v>
      </c>
      <c r="D47" s="2">
        <f t="shared" si="16"/>
        <v>0</v>
      </c>
      <c r="E47" s="2">
        <f t="shared" si="17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47"/>
  <sheetViews>
    <sheetView topLeftCell="A28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160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160</v>
      </c>
      <c r="C3" s="2">
        <v>4.9501181421726802E-5</v>
      </c>
      <c r="D3" s="2">
        <f t="shared" si="0"/>
        <v>4.4551063279554124E-5</v>
      </c>
      <c r="E3" s="2">
        <f t="shared" si="1"/>
        <v>5.4451299563899488E-5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160</v>
      </c>
      <c r="C4" s="2">
        <v>3.1118333796906201E-3</v>
      </c>
      <c r="D4" s="2">
        <f t="shared" ref="D4:D15" si="2">C4*0.9</f>
        <v>2.8006500417215581E-3</v>
      </c>
      <c r="E4" s="2">
        <f t="shared" ref="E4:E15" si="3">C4*1.1</f>
        <v>3.4230167176596826E-3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160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160</v>
      </c>
      <c r="C6" s="2">
        <v>3.1444908337156601E-6</v>
      </c>
      <c r="D6" s="2">
        <f t="shared" si="2"/>
        <v>2.8300417503440941E-6</v>
      </c>
      <c r="E6" s="2">
        <f t="shared" si="3"/>
        <v>3.4589399170872265E-6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160</v>
      </c>
      <c r="C7" s="4">
        <v>9.4517864384468497E-7</v>
      </c>
      <c r="D7" s="2">
        <f t="shared" si="2"/>
        <v>8.5066077946021649E-7</v>
      </c>
      <c r="E7" s="2">
        <f t="shared" si="3"/>
        <v>1.0396965082291536E-6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160</v>
      </c>
      <c r="C8" s="4">
        <v>6.8008278613182202E-7</v>
      </c>
      <c r="D8" s="2">
        <f t="shared" ref="D8" si="6">C8*0.9</f>
        <v>6.1207450751863985E-7</v>
      </c>
      <c r="E8" s="2">
        <f t="shared" ref="E8" si="7">C8*1.1</f>
        <v>7.480910647450043E-7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160</v>
      </c>
      <c r="C9" s="4">
        <v>8.0186542577446895E-7</v>
      </c>
      <c r="D9" s="2">
        <f t="shared" si="2"/>
        <v>7.2167888319702205E-7</v>
      </c>
      <c r="E9" s="2">
        <f t="shared" si="3"/>
        <v>8.8205196835191596E-7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160</v>
      </c>
      <c r="C10" s="2">
        <v>1.16883336646664E-6</v>
      </c>
      <c r="D10" s="2">
        <f t="shared" si="2"/>
        <v>1.0519500298199761E-6</v>
      </c>
      <c r="E10" s="2">
        <f t="shared" si="3"/>
        <v>1.2857167031133042E-6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160</v>
      </c>
      <c r="C11" s="2">
        <v>2.2372140529189699E-6</v>
      </c>
      <c r="D11" s="2">
        <f t="shared" si="2"/>
        <v>2.0134926476270729E-6</v>
      </c>
      <c r="E11" s="2">
        <f t="shared" si="3"/>
        <v>2.4609354582108668E-6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160</v>
      </c>
      <c r="C12" s="4">
        <v>5.2493692777873801E-7</v>
      </c>
      <c r="D12" s="2">
        <f t="shared" si="2"/>
        <v>4.7244323500086423E-7</v>
      </c>
      <c r="E12" s="2">
        <f t="shared" si="3"/>
        <v>5.774306205566119E-7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160</v>
      </c>
      <c r="C13" s="2">
        <v>1.1642122188829099E-6</v>
      </c>
      <c r="D13" s="2">
        <f t="shared" si="2"/>
        <v>1.047790996994619E-6</v>
      </c>
      <c r="E13" s="2">
        <f t="shared" si="3"/>
        <v>1.2806334407712011E-6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160</v>
      </c>
      <c r="C14" s="4">
        <v>5.3173639698283999E-7</v>
      </c>
      <c r="D14" s="2">
        <f t="shared" si="2"/>
        <v>4.7856275728455602E-7</v>
      </c>
      <c r="E14" s="2">
        <f t="shared" si="3"/>
        <v>5.8491003668112406E-7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160</v>
      </c>
      <c r="C15" s="4">
        <v>3.8989703735471301E-7</v>
      </c>
      <c r="D15" s="2">
        <f t="shared" si="2"/>
        <v>3.5090733361924172E-7</v>
      </c>
      <c r="E15" s="2">
        <f t="shared" si="3"/>
        <v>4.2888674109018435E-7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160</v>
      </c>
      <c r="C16" s="4">
        <v>3.4194034251148601E-7</v>
      </c>
      <c r="D16" s="2">
        <f t="shared" ref="D16:D17" si="8">C16*0.9</f>
        <v>3.0774630826033742E-7</v>
      </c>
      <c r="E16" s="2">
        <f t="shared" ref="E16:E17" si="9">C16*1.1</f>
        <v>3.7613437676263465E-7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160</v>
      </c>
      <c r="C17" s="2">
        <v>3.2204476077404098E-6</v>
      </c>
      <c r="D17" s="2">
        <f t="shared" si="8"/>
        <v>2.8984028469663689E-6</v>
      </c>
      <c r="E17" s="2">
        <f t="shared" si="9"/>
        <v>3.5424923685144512E-6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160</v>
      </c>
      <c r="C18" s="4">
        <v>2.6384905321046399E-8</v>
      </c>
      <c r="D18" s="2">
        <f>C18*0.9</f>
        <v>2.3746414788941759E-8</v>
      </c>
      <c r="E18" s="2">
        <f>C18*1.1</f>
        <v>2.9023395853151041E-8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160</v>
      </c>
      <c r="C19" s="4">
        <v>1.03246358006903E-7</v>
      </c>
      <c r="D19" s="2">
        <f>C19*0.9</f>
        <v>9.2921722206212699E-8</v>
      </c>
      <c r="E19" s="2">
        <f>C19*1.1</f>
        <v>1.1357099380759331E-7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160</v>
      </c>
      <c r="C20" s="4">
        <v>6.4982454349298505E-8</v>
      </c>
      <c r="D20" s="2">
        <f>C20*0.9</f>
        <v>5.8484208914368655E-8</v>
      </c>
      <c r="E20" s="2">
        <f>C20*1.1</f>
        <v>7.1480699784228363E-8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160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2.8637827416605056E-3</v>
      </c>
      <c r="D21" s="2">
        <f>C21*0.9</f>
        <v>2.5774044674944552E-3</v>
      </c>
      <c r="E21" s="2">
        <f>C21*1.1</f>
        <v>3.1501610158265565E-3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160</v>
      </c>
      <c r="C22" s="2">
        <f>0.4168*C36+3.358*C35+0.206*C37+1.6569*C37+0.4856*C36+0.0149*C38+1.2669*C36+0.7722*C23+0.6177*C24+0.0349*C25+0.136*C26+0.0834*C27+0.0973*C28+0.0088*C29+1.301*C30</f>
        <v>2.2639617002621735E-5</v>
      </c>
      <c r="D22" s="2">
        <f>C22*0.9</f>
        <v>2.0375655302359563E-5</v>
      </c>
      <c r="E22" s="2">
        <f>C22*1.1</f>
        <v>2.4903578702883911E-5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160</v>
      </c>
      <c r="C23" s="2">
        <v>1.04651248988641E-6</v>
      </c>
      <c r="D23" s="2">
        <f t="shared" ref="D23:D38" si="10">C23*0.9</f>
        <v>9.4186124089776899E-7</v>
      </c>
      <c r="E23" s="2">
        <f t="shared" ref="E23:E38" si="11">C23*1.1</f>
        <v>1.1511637388750512E-6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160</v>
      </c>
      <c r="C24" s="4">
        <v>3.96274107845705E-10</v>
      </c>
      <c r="D24" s="2">
        <f t="shared" si="10"/>
        <v>3.5664669706113449E-10</v>
      </c>
      <c r="E24" s="2">
        <f t="shared" si="11"/>
        <v>4.3590151863027551E-10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160</v>
      </c>
      <c r="C25" s="2">
        <v>2.69911035928093E-6</v>
      </c>
      <c r="D25" s="2">
        <f t="shared" si="10"/>
        <v>2.4291993233528372E-6</v>
      </c>
      <c r="E25" s="2">
        <f t="shared" si="11"/>
        <v>2.9690213952090232E-6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160</v>
      </c>
      <c r="C26" s="2">
        <v>1.19766326737316E-4</v>
      </c>
      <c r="D26" s="2">
        <f t="shared" si="10"/>
        <v>1.077896940635844E-4</v>
      </c>
      <c r="E26" s="2">
        <f t="shared" si="11"/>
        <v>1.3174295941104761E-4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160</v>
      </c>
      <c r="C27" s="2">
        <v>6.3012831403154302E-5</v>
      </c>
      <c r="D27" s="2">
        <f t="shared" si="10"/>
        <v>5.6711548262838876E-5</v>
      </c>
      <c r="E27" s="2">
        <f t="shared" si="11"/>
        <v>6.9314114543469742E-5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160</v>
      </c>
      <c r="C28" s="4">
        <v>2.0067676432280301E-8</v>
      </c>
      <c r="D28" s="2">
        <f t="shared" si="10"/>
        <v>1.8060908789052271E-8</v>
      </c>
      <c r="E28" s="2">
        <f t="shared" si="11"/>
        <v>2.2074444075508334E-8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160</v>
      </c>
      <c r="C29" s="2">
        <v>1.2915445282883899E-6</v>
      </c>
      <c r="D29" s="2">
        <f t="shared" si="10"/>
        <v>1.1623900754595509E-6</v>
      </c>
      <c r="E29" s="2">
        <f t="shared" si="11"/>
        <v>1.420698981117229E-6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160</v>
      </c>
      <c r="C30" s="4">
        <v>7.0613066807824003E-8</v>
      </c>
      <c r="D30" s="2">
        <f t="shared" si="10"/>
        <v>6.3551760127041603E-8</v>
      </c>
      <c r="E30" s="2">
        <f t="shared" si="11"/>
        <v>7.7674373488606404E-8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160</v>
      </c>
      <c r="C31" s="4">
        <v>7.3490526909135398E-7</v>
      </c>
      <c r="D31" s="2">
        <f t="shared" si="10"/>
        <v>6.6141474218221864E-7</v>
      </c>
      <c r="E31" s="2">
        <f t="shared" si="11"/>
        <v>8.0839579600048944E-7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160</v>
      </c>
      <c r="C32" s="2">
        <v>0.48668449072846598</v>
      </c>
      <c r="D32" s="2">
        <f t="shared" si="10"/>
        <v>0.43801604165561941</v>
      </c>
      <c r="E32" s="2">
        <f t="shared" si="11"/>
        <v>0.5353529398013126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160</v>
      </c>
      <c r="C33" s="4">
        <v>3.82547077276398E-7</v>
      </c>
      <c r="D33" s="2">
        <f t="shared" si="10"/>
        <v>3.4429236954875822E-7</v>
      </c>
      <c r="E33" s="2">
        <f t="shared" si="11"/>
        <v>4.2080178500403783E-7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160</v>
      </c>
      <c r="C34" s="4">
        <v>1.09456777755958E-7</v>
      </c>
      <c r="D34" s="2">
        <f t="shared" si="10"/>
        <v>9.8511099980362209E-8</v>
      </c>
      <c r="E34" s="2">
        <f t="shared" si="11"/>
        <v>1.2040245553155381E-7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160</v>
      </c>
      <c r="C35" s="4">
        <v>1.7219546847186501E-8</v>
      </c>
      <c r="D35" s="2">
        <f t="shared" si="10"/>
        <v>1.5497592162467851E-8</v>
      </c>
      <c r="E35" s="2">
        <f t="shared" si="11"/>
        <v>1.8941501531905154E-8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160</v>
      </c>
      <c r="C36" s="4">
        <v>1.2794223732729199E-9</v>
      </c>
      <c r="D36" s="2">
        <f t="shared" si="10"/>
        <v>1.151480135945628E-9</v>
      </c>
      <c r="E36" s="2">
        <f t="shared" si="11"/>
        <v>1.407364610600212E-9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160</v>
      </c>
      <c r="C37" s="4">
        <v>1.4087130760540099E-8</v>
      </c>
      <c r="D37" s="2">
        <f t="shared" si="10"/>
        <v>1.2678417684486089E-8</v>
      </c>
      <c r="E37" s="2">
        <f t="shared" si="11"/>
        <v>1.5495843836594111E-8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160</v>
      </c>
      <c r="C38" s="4">
        <v>1.03246358006903E-7</v>
      </c>
      <c r="D38" s="2">
        <f t="shared" si="10"/>
        <v>9.2921722206212699E-8</v>
      </c>
      <c r="E38" s="2">
        <f t="shared" si="11"/>
        <v>1.1357099380759331E-7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160</v>
      </c>
      <c r="C39" s="4">
        <v>5.7165133755994603E-8</v>
      </c>
      <c r="D39" s="2">
        <f t="shared" ref="D39" si="12">C39*0.9</f>
        <v>5.1448620380395142E-8</v>
      </c>
      <c r="E39" s="2">
        <f t="shared" ref="E39" si="13">C39*1.1</f>
        <v>6.2881647131594069E-8</v>
      </c>
      <c r="F39" s="2" t="s">
        <v>1</v>
      </c>
      <c r="G39" s="2" t="s">
        <v>0</v>
      </c>
    </row>
    <row r="40" spans="1:7" x14ac:dyDescent="0.35">
      <c r="A40" s="2" t="s">
        <v>168</v>
      </c>
      <c r="B40" s="16" t="s">
        <v>160</v>
      </c>
      <c r="C40" s="4">
        <v>3.8413396257382402E-7</v>
      </c>
      <c r="D40" s="2">
        <f t="shared" ref="D40" si="14">C40*0.9</f>
        <v>3.457205663164416E-7</v>
      </c>
      <c r="E40" s="2">
        <f t="shared" ref="E40" si="15">C40*1.1</f>
        <v>4.2254735883120643E-7</v>
      </c>
      <c r="F40" s="2" t="s">
        <v>1</v>
      </c>
      <c r="G40" s="2" t="s">
        <v>0</v>
      </c>
    </row>
    <row r="41" spans="1:7" x14ac:dyDescent="0.35">
      <c r="A41" s="2" t="s">
        <v>92</v>
      </c>
      <c r="B41" s="16" t="s">
        <v>160</v>
      </c>
      <c r="C41" s="4">
        <v>3.5459925001198301E-8</v>
      </c>
      <c r="D41" s="2">
        <f t="shared" ref="D41:D47" si="16">C41*0.9</f>
        <v>3.1913932501078469E-8</v>
      </c>
      <c r="E41" s="2">
        <f t="shared" ref="E41:E47" si="17">C41*1.1</f>
        <v>3.9005917501318133E-8</v>
      </c>
      <c r="F41" s="2" t="s">
        <v>1</v>
      </c>
      <c r="G41" s="2" t="s">
        <v>0</v>
      </c>
    </row>
    <row r="42" spans="1:7" x14ac:dyDescent="0.35">
      <c r="A42" s="2" t="s">
        <v>155</v>
      </c>
      <c r="B42" s="16" t="s">
        <v>160</v>
      </c>
      <c r="C42" s="5">
        <v>7.3869682663406E-7</v>
      </c>
      <c r="D42" s="2">
        <f t="shared" si="16"/>
        <v>6.6482714397065398E-7</v>
      </c>
      <c r="E42" s="2">
        <f t="shared" si="17"/>
        <v>8.1256650929746603E-7</v>
      </c>
      <c r="F42" s="2" t="s">
        <v>1</v>
      </c>
      <c r="G42" s="2" t="s">
        <v>0</v>
      </c>
    </row>
    <row r="43" spans="1:7" x14ac:dyDescent="0.35">
      <c r="A43" s="2" t="s">
        <v>163</v>
      </c>
      <c r="B43" s="16" t="s">
        <v>160</v>
      </c>
      <c r="C43" s="5">
        <v>2.90167829112504E-9</v>
      </c>
      <c r="D43" s="2">
        <f t="shared" si="16"/>
        <v>2.611510462012536E-9</v>
      </c>
      <c r="E43" s="2">
        <f t="shared" si="17"/>
        <v>3.1918461202375443E-9</v>
      </c>
      <c r="F43" s="2" t="s">
        <v>1</v>
      </c>
      <c r="G43" s="2" t="s">
        <v>0</v>
      </c>
    </row>
    <row r="44" spans="1:7" x14ac:dyDescent="0.35">
      <c r="A44" s="2" t="s">
        <v>167</v>
      </c>
      <c r="B44" s="16" t="s">
        <v>160</v>
      </c>
      <c r="C44" s="4">
        <v>3.8413396257382402E-7</v>
      </c>
      <c r="D44" s="2">
        <f t="shared" si="16"/>
        <v>3.457205663164416E-7</v>
      </c>
      <c r="E44" s="2">
        <f t="shared" si="17"/>
        <v>4.2254735883120643E-7</v>
      </c>
      <c r="F44" s="2" t="s">
        <v>1</v>
      </c>
      <c r="G44" s="2" t="s">
        <v>0</v>
      </c>
    </row>
    <row r="45" spans="1:7" x14ac:dyDescent="0.35">
      <c r="A45" s="2" t="s">
        <v>169</v>
      </c>
      <c r="B45" s="16" t="s">
        <v>160</v>
      </c>
      <c r="C45">
        <v>3.4729782574104902E-6</v>
      </c>
      <c r="D45" s="2">
        <f t="shared" si="16"/>
        <v>3.1256804316694413E-6</v>
      </c>
      <c r="E45" s="2">
        <f t="shared" si="17"/>
        <v>3.8202760831515395E-6</v>
      </c>
      <c r="F45" s="2" t="s">
        <v>1</v>
      </c>
      <c r="G45" s="2" t="s">
        <v>0</v>
      </c>
    </row>
    <row r="46" spans="1:7" x14ac:dyDescent="0.35">
      <c r="A46" s="2" t="s">
        <v>170</v>
      </c>
      <c r="B46" s="16" t="s">
        <v>160</v>
      </c>
      <c r="C46">
        <v>1.66205158983079E-6</v>
      </c>
      <c r="D46" s="2">
        <f t="shared" si="16"/>
        <v>1.495846430847711E-6</v>
      </c>
      <c r="E46" s="2">
        <f t="shared" si="17"/>
        <v>1.8282567488138692E-6</v>
      </c>
      <c r="F46" s="2" t="s">
        <v>1</v>
      </c>
      <c r="G46" s="2" t="s">
        <v>0</v>
      </c>
    </row>
    <row r="47" spans="1:7" x14ac:dyDescent="0.35">
      <c r="A47" s="2" t="s">
        <v>177</v>
      </c>
      <c r="B47" s="16" t="s">
        <v>160</v>
      </c>
      <c r="C47">
        <v>0</v>
      </c>
      <c r="D47" s="2">
        <f t="shared" si="16"/>
        <v>0</v>
      </c>
      <c r="E47" s="2">
        <f t="shared" si="17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47"/>
  <sheetViews>
    <sheetView topLeftCell="A37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21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21</v>
      </c>
      <c r="C3" s="4">
        <v>1.99399062059718E-6</v>
      </c>
      <c r="D3" s="2">
        <f t="shared" si="0"/>
        <v>1.7945915585374621E-6</v>
      </c>
      <c r="E3" s="2">
        <f t="shared" si="1"/>
        <v>2.1933896826568983E-6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21</v>
      </c>
      <c r="C4" s="4">
        <v>1.02488985921033E-5</v>
      </c>
      <c r="D4" s="2">
        <f t="shared" ref="D4:D15" si="2">C4*0.9</f>
        <v>9.224008732892971E-6</v>
      </c>
      <c r="E4" s="2">
        <f t="shared" ref="E4:E15" si="3">C4*1.1</f>
        <v>1.1273788451313631E-5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21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21</v>
      </c>
      <c r="C6" s="4">
        <v>3.7268858680496101E-8</v>
      </c>
      <c r="D6" s="2">
        <f t="shared" si="2"/>
        <v>3.3541972812446489E-8</v>
      </c>
      <c r="E6" s="2">
        <f t="shared" si="3"/>
        <v>4.0995744548545713E-8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21</v>
      </c>
      <c r="C7" s="4">
        <v>1.1134110026040001E-8</v>
      </c>
      <c r="D7" s="2">
        <f t="shared" si="2"/>
        <v>1.0020699023436001E-8</v>
      </c>
      <c r="E7" s="2">
        <f t="shared" si="3"/>
        <v>1.2247521028644002E-8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21</v>
      </c>
      <c r="C8" s="4">
        <v>1.2656222238661499E-8</v>
      </c>
      <c r="D8" s="2">
        <f t="shared" ref="D8" si="6">C8*0.9</f>
        <v>1.139060001479535E-8</v>
      </c>
      <c r="E8" s="2">
        <f t="shared" ref="E8" si="7">C8*1.1</f>
        <v>1.392184446252765E-8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21</v>
      </c>
      <c r="C9" s="4">
        <v>1.39000933689134E-2</v>
      </c>
      <c r="D9" s="2">
        <f t="shared" si="2"/>
        <v>1.251008403202206E-2</v>
      </c>
      <c r="E9" s="2">
        <f t="shared" si="3"/>
        <v>1.5290102705804741E-2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21</v>
      </c>
      <c r="C10" s="4">
        <v>2.4679588728462499E-9</v>
      </c>
      <c r="D10" s="2">
        <f t="shared" si="2"/>
        <v>2.2211629855616248E-9</v>
      </c>
      <c r="E10" s="2">
        <f t="shared" si="3"/>
        <v>2.7147547601308749E-9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21</v>
      </c>
      <c r="C11" s="4">
        <v>8.0277370950487398E-8</v>
      </c>
      <c r="D11" s="2">
        <f t="shared" si="2"/>
        <v>7.2249633855438658E-8</v>
      </c>
      <c r="E11" s="2">
        <f t="shared" si="3"/>
        <v>8.8305108045536151E-8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21</v>
      </c>
      <c r="C12" s="4">
        <v>1.07396564731758E-7</v>
      </c>
      <c r="D12" s="2">
        <f t="shared" si="2"/>
        <v>9.6656908258582192E-8</v>
      </c>
      <c r="E12" s="2">
        <f t="shared" si="3"/>
        <v>1.181362212049338E-7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21</v>
      </c>
      <c r="C13" s="4">
        <v>8.0791486674398006E-9</v>
      </c>
      <c r="D13" s="2">
        <f t="shared" si="2"/>
        <v>7.2712338006958205E-9</v>
      </c>
      <c r="E13" s="2">
        <f t="shared" si="3"/>
        <v>8.8870635341837806E-9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21</v>
      </c>
      <c r="C14" s="4">
        <v>1.50470990256728E-7</v>
      </c>
      <c r="D14" s="2">
        <f t="shared" si="2"/>
        <v>1.3542389123105519E-7</v>
      </c>
      <c r="E14" s="2">
        <f t="shared" si="3"/>
        <v>1.655180892824008E-7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21</v>
      </c>
      <c r="C15" s="4">
        <v>2.57493043477819E-8</v>
      </c>
      <c r="D15" s="2">
        <f t="shared" si="2"/>
        <v>2.3174373913003711E-8</v>
      </c>
      <c r="E15" s="2">
        <f t="shared" si="3"/>
        <v>2.8324234782560093E-8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21</v>
      </c>
      <c r="C16" s="4">
        <v>1.3694988024612599E-8</v>
      </c>
      <c r="D16" s="2">
        <f t="shared" ref="D16:D17" si="8">C16*0.9</f>
        <v>1.2325489222151339E-8</v>
      </c>
      <c r="E16" s="2">
        <f t="shared" ref="E16:E17" si="9">C16*1.1</f>
        <v>1.5064486827073861E-8</v>
      </c>
      <c r="F16" s="3" t="s">
        <v>1</v>
      </c>
      <c r="G16" s="3" t="s">
        <v>0</v>
      </c>
    </row>
    <row r="17" spans="1:7" x14ac:dyDescent="0.35">
      <c r="A17" s="2" t="s">
        <v>80</v>
      </c>
      <c r="B17" s="2" t="s">
        <v>21</v>
      </c>
      <c r="C17" s="4">
        <v>1.2692875218249599E-8</v>
      </c>
      <c r="D17" s="2">
        <f t="shared" si="8"/>
        <v>1.142358769642464E-8</v>
      </c>
      <c r="E17" s="2">
        <f t="shared" si="9"/>
        <v>1.396216274007456E-8</v>
      </c>
      <c r="F17" s="3" t="s">
        <v>1</v>
      </c>
      <c r="G17" s="3" t="s">
        <v>0</v>
      </c>
    </row>
    <row r="18" spans="1:7" x14ac:dyDescent="0.35">
      <c r="A18" s="2" t="s">
        <v>81</v>
      </c>
      <c r="B18" s="2" t="s">
        <v>21</v>
      </c>
      <c r="C18" s="4">
        <v>1.2440441167933501E-8</v>
      </c>
      <c r="D18" s="2">
        <f>C18*0.9</f>
        <v>1.1196397051140151E-8</v>
      </c>
      <c r="E18" s="2">
        <f>C18*1.1</f>
        <v>1.3684485284726852E-8</v>
      </c>
      <c r="F18" s="2" t="s">
        <v>1</v>
      </c>
      <c r="G18" s="2" t="s">
        <v>0</v>
      </c>
    </row>
    <row r="19" spans="1:7" x14ac:dyDescent="0.35">
      <c r="A19" s="2" t="s">
        <v>71</v>
      </c>
      <c r="B19" s="2" t="s">
        <v>21</v>
      </c>
      <c r="C19" s="4">
        <v>3.2214395709152699E-9</v>
      </c>
      <c r="D19" s="2">
        <f>C19*0.9</f>
        <v>2.8992956138237431E-9</v>
      </c>
      <c r="E19" s="2">
        <f>C19*1.1</f>
        <v>3.5435835280067971E-9</v>
      </c>
      <c r="F19" s="2" t="s">
        <v>1</v>
      </c>
      <c r="G19" s="2" t="s">
        <v>0</v>
      </c>
    </row>
    <row r="20" spans="1:7" x14ac:dyDescent="0.35">
      <c r="A20" s="2" t="s">
        <v>72</v>
      </c>
      <c r="B20" s="2" t="s">
        <v>21</v>
      </c>
      <c r="C20" s="4">
        <v>6.5662785026575498E-8</v>
      </c>
      <c r="D20" s="2">
        <f t="shared" ref="D20" si="10">C20*0.9</f>
        <v>5.9096506523917947E-8</v>
      </c>
      <c r="E20" s="2">
        <f t="shared" ref="E20" si="11">C20*1.1</f>
        <v>7.2229063529233049E-8</v>
      </c>
      <c r="F20" s="2" t="s">
        <v>1</v>
      </c>
      <c r="G20" s="2" t="s">
        <v>0</v>
      </c>
    </row>
    <row r="21" spans="1:7" x14ac:dyDescent="0.35">
      <c r="A21" s="2" t="s">
        <v>82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3.3752639925234108E-6</v>
      </c>
      <c r="D21" s="2">
        <f>C21*0.9</f>
        <v>3.0377375932710696E-6</v>
      </c>
      <c r="E21" s="2">
        <f>C21*1.1</f>
        <v>3.7127903917757524E-6</v>
      </c>
      <c r="F21" s="2" t="s">
        <v>1</v>
      </c>
      <c r="G21" s="2" t="s">
        <v>0</v>
      </c>
    </row>
    <row r="22" spans="1:7" x14ac:dyDescent="0.35">
      <c r="A22" s="2" t="s">
        <v>87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1.8033997643367116E-7</v>
      </c>
      <c r="D22" s="2">
        <f>C22*0.9</f>
        <v>1.6230597879030405E-7</v>
      </c>
      <c r="E22" s="2">
        <f>C22*1.1</f>
        <v>1.9837397407703829E-7</v>
      </c>
      <c r="F22" s="2" t="s">
        <v>1</v>
      </c>
      <c r="G22" s="2" t="s">
        <v>0</v>
      </c>
    </row>
    <row r="23" spans="1:7" x14ac:dyDescent="0.35">
      <c r="A23" s="2" t="s">
        <v>45</v>
      </c>
      <c r="B23" s="2" t="s">
        <v>21</v>
      </c>
      <c r="C23" s="4">
        <v>1.3120770385776001E-8</v>
      </c>
      <c r="D23" s="2">
        <f t="shared" ref="D23:D38" si="12">C23*0.9</f>
        <v>1.1808693347198401E-8</v>
      </c>
      <c r="E23" s="2">
        <f t="shared" ref="E23:E38" si="13">C23*1.1</f>
        <v>1.4432847424353602E-8</v>
      </c>
      <c r="F23" s="2" t="s">
        <v>1</v>
      </c>
      <c r="G23" s="2" t="s">
        <v>0</v>
      </c>
    </row>
    <row r="24" spans="1:7" x14ac:dyDescent="0.35">
      <c r="A24" s="2" t="s">
        <v>83</v>
      </c>
      <c r="B24" s="2" t="s">
        <v>21</v>
      </c>
      <c r="C24" s="4">
        <v>1.63472736580747E-10</v>
      </c>
      <c r="D24" s="2">
        <f t="shared" si="12"/>
        <v>1.471254629226723E-10</v>
      </c>
      <c r="E24" s="2">
        <f t="shared" si="13"/>
        <v>1.7982001023882172E-10</v>
      </c>
      <c r="F24" s="2" t="s">
        <v>1</v>
      </c>
      <c r="G24" s="2" t="s">
        <v>0</v>
      </c>
    </row>
    <row r="25" spans="1:7" x14ac:dyDescent="0.35">
      <c r="A25" s="2" t="s">
        <v>46</v>
      </c>
      <c r="B25" s="2" t="s">
        <v>21</v>
      </c>
      <c r="C25" s="4">
        <v>1.76595914938136E-8</v>
      </c>
      <c r="D25" s="2">
        <f t="shared" si="12"/>
        <v>1.5893632344432242E-8</v>
      </c>
      <c r="E25" s="2">
        <f t="shared" si="13"/>
        <v>1.9425550643194962E-8</v>
      </c>
      <c r="F25" s="2" t="s">
        <v>1</v>
      </c>
      <c r="G25" s="2" t="s">
        <v>0</v>
      </c>
    </row>
    <row r="26" spans="1:7" x14ac:dyDescent="0.35">
      <c r="A26" s="2" t="s">
        <v>47</v>
      </c>
      <c r="B26" s="2" t="s">
        <v>21</v>
      </c>
      <c r="C26" s="4">
        <v>7.1454487642896504E-8</v>
      </c>
      <c r="D26" s="2">
        <f t="shared" si="12"/>
        <v>6.4309038878606857E-8</v>
      </c>
      <c r="E26" s="2">
        <f t="shared" si="13"/>
        <v>7.8599936407186163E-8</v>
      </c>
      <c r="F26" s="2" t="s">
        <v>1</v>
      </c>
      <c r="G26" s="2" t="s">
        <v>0</v>
      </c>
    </row>
    <row r="27" spans="1:7" x14ac:dyDescent="0.35">
      <c r="A27" s="2" t="s">
        <v>48</v>
      </c>
      <c r="B27" s="2" t="s">
        <v>21</v>
      </c>
      <c r="C27" s="4">
        <v>8.3311692021216998E-7</v>
      </c>
      <c r="D27" s="2">
        <f t="shared" si="12"/>
        <v>7.4980522819095301E-7</v>
      </c>
      <c r="E27" s="2">
        <f t="shared" si="13"/>
        <v>9.1642861223338707E-7</v>
      </c>
      <c r="F27" s="2" t="s">
        <v>1</v>
      </c>
      <c r="G27" s="2" t="s">
        <v>0</v>
      </c>
    </row>
    <row r="28" spans="1:7" x14ac:dyDescent="0.35">
      <c r="A28" s="2" t="s">
        <v>73</v>
      </c>
      <c r="B28" s="2" t="s">
        <v>21</v>
      </c>
      <c r="C28" s="4">
        <v>2.7302591007303899E-9</v>
      </c>
      <c r="D28" s="2">
        <f t="shared" si="12"/>
        <v>2.4572331906573511E-9</v>
      </c>
      <c r="E28" s="2">
        <f t="shared" si="13"/>
        <v>3.0032850108034291E-9</v>
      </c>
      <c r="F28" s="2" t="s">
        <v>1</v>
      </c>
      <c r="G28" s="2" t="s">
        <v>0</v>
      </c>
    </row>
    <row r="29" spans="1:7" x14ac:dyDescent="0.35">
      <c r="A29" s="2" t="s">
        <v>74</v>
      </c>
      <c r="B29" s="2" t="s">
        <v>21</v>
      </c>
      <c r="C29" s="4">
        <v>2.4287457142469699E-7</v>
      </c>
      <c r="D29" s="2">
        <f t="shared" si="12"/>
        <v>2.1858711428222729E-7</v>
      </c>
      <c r="E29" s="2">
        <f t="shared" si="13"/>
        <v>2.6716202856716671E-7</v>
      </c>
      <c r="F29" s="2" t="s">
        <v>1</v>
      </c>
      <c r="G29" s="2" t="s">
        <v>0</v>
      </c>
    </row>
    <row r="30" spans="1:7" x14ac:dyDescent="0.35">
      <c r="A30" s="2" t="s">
        <v>88</v>
      </c>
      <c r="B30" s="2" t="s">
        <v>21</v>
      </c>
      <c r="C30" s="4">
        <v>5.9001935680686903E-8</v>
      </c>
      <c r="D30" s="2">
        <f t="shared" si="12"/>
        <v>5.3101742112618217E-8</v>
      </c>
      <c r="E30" s="2">
        <f t="shared" si="13"/>
        <v>6.4902129248755603E-8</v>
      </c>
      <c r="F30" s="2" t="s">
        <v>1</v>
      </c>
      <c r="G30" s="2" t="s">
        <v>0</v>
      </c>
    </row>
    <row r="31" spans="1:7" x14ac:dyDescent="0.35">
      <c r="A31" s="2" t="s">
        <v>84</v>
      </c>
      <c r="B31" s="2" t="s">
        <v>21</v>
      </c>
      <c r="C31" s="4">
        <v>1.92682473764997E-8</v>
      </c>
      <c r="D31" s="2">
        <f t="shared" si="12"/>
        <v>1.7341422638849731E-8</v>
      </c>
      <c r="E31" s="2">
        <f t="shared" si="13"/>
        <v>2.1195072114149673E-8</v>
      </c>
      <c r="F31" s="2" t="s">
        <v>1</v>
      </c>
      <c r="G31" s="2" t="s">
        <v>0</v>
      </c>
    </row>
    <row r="32" spans="1:7" x14ac:dyDescent="0.35">
      <c r="A32" s="2" t="s">
        <v>63</v>
      </c>
      <c r="B32" s="2" t="s">
        <v>21</v>
      </c>
      <c r="C32" s="2">
        <v>5.6859261351385997E-4</v>
      </c>
      <c r="D32" s="2">
        <f t="shared" si="12"/>
        <v>5.1173335216247399E-4</v>
      </c>
      <c r="E32" s="2">
        <f t="shared" si="13"/>
        <v>6.2545187486524607E-4</v>
      </c>
      <c r="F32" s="2" t="s">
        <v>1</v>
      </c>
      <c r="G32" s="2" t="s">
        <v>0</v>
      </c>
    </row>
    <row r="33" spans="1:7" x14ac:dyDescent="0.35">
      <c r="A33" s="2" t="s">
        <v>49</v>
      </c>
      <c r="B33" s="2" t="s">
        <v>21</v>
      </c>
      <c r="C33" s="4">
        <v>1.05806477039439E-7</v>
      </c>
      <c r="D33" s="2">
        <f t="shared" si="12"/>
        <v>9.522582933549511E-8</v>
      </c>
      <c r="E33" s="2">
        <f t="shared" si="13"/>
        <v>1.1638712474338291E-7</v>
      </c>
      <c r="F33" s="2" t="s">
        <v>1</v>
      </c>
      <c r="G33" s="2" t="s">
        <v>0</v>
      </c>
    </row>
    <row r="34" spans="1:7" x14ac:dyDescent="0.35">
      <c r="A34" s="2" t="s">
        <v>50</v>
      </c>
      <c r="B34" s="2" t="s">
        <v>21</v>
      </c>
      <c r="C34" s="4">
        <v>2.76224276089303E-9</v>
      </c>
      <c r="D34" s="2">
        <f t="shared" si="12"/>
        <v>2.4860184848037272E-9</v>
      </c>
      <c r="E34" s="2">
        <f t="shared" si="13"/>
        <v>3.0384670369823332E-9</v>
      </c>
      <c r="F34" s="2" t="s">
        <v>1</v>
      </c>
      <c r="G34" s="2" t="s">
        <v>0</v>
      </c>
    </row>
    <row r="35" spans="1:7" x14ac:dyDescent="0.35">
      <c r="A35" s="2" t="s">
        <v>75</v>
      </c>
      <c r="B35" s="2" t="s">
        <v>21</v>
      </c>
      <c r="C35" s="4">
        <v>9.5045249655503504E-10</v>
      </c>
      <c r="D35" s="2">
        <f t="shared" si="12"/>
        <v>8.5540724689953154E-10</v>
      </c>
      <c r="E35" s="2">
        <f t="shared" si="13"/>
        <v>1.0454977462105386E-9</v>
      </c>
      <c r="F35" s="2" t="s">
        <v>1</v>
      </c>
      <c r="G35" s="2" t="s">
        <v>0</v>
      </c>
    </row>
    <row r="36" spans="1:7" x14ac:dyDescent="0.35">
      <c r="A36" s="2" t="s">
        <v>85</v>
      </c>
      <c r="B36" s="2" t="s">
        <v>21</v>
      </c>
      <c r="C36" s="4">
        <v>2.2167200121899599E-9</v>
      </c>
      <c r="D36" s="2">
        <f t="shared" si="12"/>
        <v>1.9950480109709641E-9</v>
      </c>
      <c r="E36" s="2">
        <f t="shared" si="13"/>
        <v>2.438392013408956E-9</v>
      </c>
      <c r="F36" s="2" t="s">
        <v>1</v>
      </c>
      <c r="G36" s="2" t="s">
        <v>0</v>
      </c>
    </row>
    <row r="37" spans="1:7" x14ac:dyDescent="0.35">
      <c r="A37" s="2" t="s">
        <v>76</v>
      </c>
      <c r="B37" s="2" t="s">
        <v>21</v>
      </c>
      <c r="C37" s="4">
        <v>1.6523918669986599E-9</v>
      </c>
      <c r="D37" s="2">
        <f t="shared" si="12"/>
        <v>1.4871526802987939E-9</v>
      </c>
      <c r="E37" s="2">
        <f t="shared" si="13"/>
        <v>1.8176310536985261E-9</v>
      </c>
      <c r="F37" s="2" t="s">
        <v>1</v>
      </c>
      <c r="G37" s="2" t="s">
        <v>0</v>
      </c>
    </row>
    <row r="38" spans="1:7" x14ac:dyDescent="0.35">
      <c r="A38" s="2" t="s">
        <v>86</v>
      </c>
      <c r="B38" s="2" t="s">
        <v>21</v>
      </c>
      <c r="C38" s="4">
        <v>3.2214395709152699E-9</v>
      </c>
      <c r="D38" s="2">
        <f t="shared" si="12"/>
        <v>2.8992956138237431E-9</v>
      </c>
      <c r="E38" s="2">
        <f t="shared" si="13"/>
        <v>3.5435835280067971E-9</v>
      </c>
      <c r="F38" s="2" t="s">
        <v>1</v>
      </c>
      <c r="G38" s="2" t="s">
        <v>0</v>
      </c>
    </row>
    <row r="39" spans="1:7" x14ac:dyDescent="0.35">
      <c r="A39" s="2" t="s">
        <v>90</v>
      </c>
      <c r="B39" s="2" t="s">
        <v>21</v>
      </c>
      <c r="C39" s="4">
        <v>5.4803208396186398E-8</v>
      </c>
      <c r="D39" s="2">
        <f t="shared" ref="D39" si="14">C39*0.9</f>
        <v>4.9322887556567759E-8</v>
      </c>
      <c r="E39" s="2">
        <f t="shared" ref="E39" si="15">C39*1.1</f>
        <v>6.0283529235805037E-8</v>
      </c>
      <c r="F39" s="2" t="s">
        <v>1</v>
      </c>
      <c r="G39" s="2" t="s">
        <v>0</v>
      </c>
    </row>
    <row r="40" spans="1:7" x14ac:dyDescent="0.35">
      <c r="A40" s="2" t="s">
        <v>168</v>
      </c>
      <c r="B40" s="2" t="s">
        <v>21</v>
      </c>
      <c r="C40" s="4">
        <v>5.02237115724956E-9</v>
      </c>
      <c r="D40" s="2">
        <f t="shared" ref="D40" si="16">C40*0.9</f>
        <v>4.5201340415246039E-9</v>
      </c>
      <c r="E40" s="2">
        <f t="shared" ref="E40" si="17">C40*1.1</f>
        <v>5.5246082729745162E-9</v>
      </c>
      <c r="F40" s="2" t="s">
        <v>1</v>
      </c>
      <c r="G40" s="2" t="s">
        <v>0</v>
      </c>
    </row>
    <row r="41" spans="1:7" x14ac:dyDescent="0.35">
      <c r="A41" s="2" t="s">
        <v>92</v>
      </c>
      <c r="B41" s="2" t="s">
        <v>21</v>
      </c>
      <c r="C41" s="4">
        <v>5.4816021053101802E-8</v>
      </c>
      <c r="D41" s="2">
        <f t="shared" ref="D41:D47" si="18">C41*0.9</f>
        <v>4.9334418947791624E-8</v>
      </c>
      <c r="E41" s="2">
        <f t="shared" ref="E41:E47" si="19">C41*1.1</f>
        <v>6.0297623158411993E-8</v>
      </c>
      <c r="F41" s="2" t="s">
        <v>1</v>
      </c>
      <c r="G41" s="2" t="s">
        <v>0</v>
      </c>
    </row>
    <row r="42" spans="1:7" x14ac:dyDescent="0.35">
      <c r="A42" s="2" t="s">
        <v>155</v>
      </c>
      <c r="B42" s="2" t="s">
        <v>21</v>
      </c>
      <c r="C42" s="5">
        <v>9.6615876868995701E-8</v>
      </c>
      <c r="D42" s="2">
        <f t="shared" si="18"/>
        <v>8.6954289182096137E-8</v>
      </c>
      <c r="E42" s="2">
        <f t="shared" si="19"/>
        <v>1.0627746455589528E-7</v>
      </c>
      <c r="F42" s="2" t="s">
        <v>1</v>
      </c>
      <c r="G42" s="2" t="s">
        <v>0</v>
      </c>
    </row>
    <row r="43" spans="1:7" x14ac:dyDescent="0.35">
      <c r="A43" s="2" t="s">
        <v>163</v>
      </c>
      <c r="B43" s="2" t="s">
        <v>21</v>
      </c>
      <c r="C43" s="5">
        <v>1.8208002333520199E-10</v>
      </c>
      <c r="D43" s="2">
        <f t="shared" si="18"/>
        <v>1.6387202100168181E-10</v>
      </c>
      <c r="E43" s="2">
        <f t="shared" si="19"/>
        <v>2.002880256687222E-10</v>
      </c>
      <c r="F43" s="2" t="s">
        <v>1</v>
      </c>
      <c r="G43" s="2" t="s">
        <v>0</v>
      </c>
    </row>
    <row r="44" spans="1:7" x14ac:dyDescent="0.35">
      <c r="A44" s="2" t="s">
        <v>167</v>
      </c>
      <c r="B44" s="2" t="s">
        <v>21</v>
      </c>
      <c r="C44" s="4">
        <v>5.02237115724956E-9</v>
      </c>
      <c r="D44" s="2">
        <f t="shared" si="18"/>
        <v>4.5201340415246039E-9</v>
      </c>
      <c r="E44" s="2">
        <f t="shared" si="19"/>
        <v>5.5246082729745162E-9</v>
      </c>
      <c r="F44" s="2" t="s">
        <v>1</v>
      </c>
      <c r="G44" s="2" t="s">
        <v>0</v>
      </c>
    </row>
    <row r="45" spans="1:7" x14ac:dyDescent="0.35">
      <c r="A45" s="2" t="s">
        <v>169</v>
      </c>
      <c r="B45" s="2" t="s">
        <v>21</v>
      </c>
      <c r="C45" s="5">
        <v>3.1441694526514999E-9</v>
      </c>
      <c r="D45" s="2">
        <f t="shared" si="18"/>
        <v>2.8297525073863499E-9</v>
      </c>
      <c r="E45" s="2">
        <f t="shared" si="19"/>
        <v>3.4585863979166503E-9</v>
      </c>
      <c r="F45" s="2" t="s">
        <v>1</v>
      </c>
      <c r="G45" s="2" t="s">
        <v>0</v>
      </c>
    </row>
    <row r="46" spans="1:7" x14ac:dyDescent="0.35">
      <c r="A46" s="2" t="s">
        <v>170</v>
      </c>
      <c r="B46" s="2" t="s">
        <v>21</v>
      </c>
      <c r="C46" s="5">
        <v>6.1542848827806598E-8</v>
      </c>
      <c r="D46" s="2">
        <f t="shared" si="18"/>
        <v>5.5388563945025941E-8</v>
      </c>
      <c r="E46" s="2">
        <f t="shared" si="19"/>
        <v>6.7697133710587262E-8</v>
      </c>
      <c r="F46" s="2" t="s">
        <v>1</v>
      </c>
      <c r="G46" s="2" t="s">
        <v>0</v>
      </c>
    </row>
    <row r="47" spans="1:7" x14ac:dyDescent="0.35">
      <c r="A47" s="2" t="s">
        <v>177</v>
      </c>
      <c r="B47" s="2" t="s">
        <v>21</v>
      </c>
      <c r="C47" s="5">
        <v>0</v>
      </c>
      <c r="D47" s="2">
        <f t="shared" si="18"/>
        <v>0</v>
      </c>
      <c r="E47" s="2">
        <f t="shared" si="19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47"/>
  <sheetViews>
    <sheetView topLeftCell="A28" workbookViewId="0">
      <selection activeCell="G46" sqref="G46:G47"/>
    </sheetView>
  </sheetViews>
  <sheetFormatPr defaultColWidth="10.83203125" defaultRowHeight="15.5" x14ac:dyDescent="0.35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t="s">
        <v>162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3" t="s">
        <v>1</v>
      </c>
      <c r="G2" s="3" t="s">
        <v>0</v>
      </c>
    </row>
    <row r="3" spans="1:7" x14ac:dyDescent="0.35">
      <c r="A3" s="2" t="s">
        <v>22</v>
      </c>
      <c r="B3" t="s">
        <v>162</v>
      </c>
      <c r="C3" s="2">
        <v>0.136247491638952</v>
      </c>
      <c r="D3" s="2">
        <f t="shared" si="0"/>
        <v>0.12262274247505681</v>
      </c>
      <c r="E3" s="2">
        <f t="shared" si="1"/>
        <v>0.14987224080284722</v>
      </c>
      <c r="F3" s="3" t="s">
        <v>1</v>
      </c>
      <c r="G3" s="3" t="s">
        <v>0</v>
      </c>
    </row>
    <row r="4" spans="1:7" x14ac:dyDescent="0.35">
      <c r="A4" s="2" t="s">
        <v>68</v>
      </c>
      <c r="B4" t="s">
        <v>162</v>
      </c>
      <c r="C4" s="2">
        <v>1.7588800841988601</v>
      </c>
      <c r="D4" s="2">
        <f t="shared" si="0"/>
        <v>1.5829920757789742</v>
      </c>
      <c r="E4" s="2">
        <f t="shared" si="1"/>
        <v>1.9347680926187463</v>
      </c>
      <c r="F4" s="3" t="s">
        <v>1</v>
      </c>
      <c r="G4" s="3" t="s">
        <v>0</v>
      </c>
    </row>
    <row r="5" spans="1:7" x14ac:dyDescent="0.35">
      <c r="A5" s="2" t="s">
        <v>69</v>
      </c>
      <c r="B5" t="s">
        <v>162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2" t="s">
        <v>1</v>
      </c>
      <c r="G5" s="2" t="s">
        <v>0</v>
      </c>
    </row>
    <row r="6" spans="1:7" x14ac:dyDescent="0.35">
      <c r="A6" s="2" t="s">
        <v>77</v>
      </c>
      <c r="B6" t="s">
        <v>162</v>
      </c>
      <c r="C6" s="2">
        <v>1.45718262996165E-2</v>
      </c>
      <c r="D6" s="2">
        <f t="shared" si="0"/>
        <v>1.3114643669654849E-2</v>
      </c>
      <c r="E6" s="2">
        <f t="shared" si="1"/>
        <v>1.6029008929578151E-2</v>
      </c>
      <c r="F6" s="3" t="s">
        <v>1</v>
      </c>
      <c r="G6" s="3" t="s">
        <v>0</v>
      </c>
    </row>
    <row r="7" spans="1:7" x14ac:dyDescent="0.35">
      <c r="A7" s="2" t="s">
        <v>78</v>
      </c>
      <c r="B7" t="s">
        <v>162</v>
      </c>
      <c r="C7" s="2">
        <v>2.6339300371814199E-3</v>
      </c>
      <c r="D7" s="2">
        <f t="shared" si="0"/>
        <v>2.370537033463278E-3</v>
      </c>
      <c r="E7" s="2">
        <f t="shared" si="1"/>
        <v>2.8973230408995622E-3</v>
      </c>
      <c r="F7" s="2" t="s">
        <v>1</v>
      </c>
      <c r="G7" s="2" t="s">
        <v>0</v>
      </c>
    </row>
    <row r="8" spans="1:7" x14ac:dyDescent="0.35">
      <c r="A8" s="2" t="s">
        <v>79</v>
      </c>
      <c r="B8" t="s">
        <v>162</v>
      </c>
      <c r="C8" s="2">
        <v>2.6208910448873302E-3</v>
      </c>
      <c r="D8" s="2">
        <f t="shared" si="0"/>
        <v>2.3588019403985973E-3</v>
      </c>
      <c r="E8" s="2">
        <f t="shared" ref="E8" si="4">C8*1.1</f>
        <v>2.8829801493760634E-3</v>
      </c>
      <c r="F8" s="2" t="s">
        <v>1</v>
      </c>
      <c r="G8" s="2" t="s">
        <v>0</v>
      </c>
    </row>
    <row r="9" spans="1:7" x14ac:dyDescent="0.35">
      <c r="A9" s="2" t="s">
        <v>12</v>
      </c>
      <c r="B9" t="s">
        <v>162</v>
      </c>
      <c r="C9" s="2">
        <v>2.0127348564505701E-3</v>
      </c>
      <c r="D9" s="2">
        <f t="shared" ref="D9:D15" si="5">C9*0.9</f>
        <v>1.8114613708055131E-3</v>
      </c>
      <c r="E9" s="2">
        <f t="shared" si="1"/>
        <v>2.2140083420956274E-3</v>
      </c>
      <c r="F9" s="2" t="s">
        <v>1</v>
      </c>
      <c r="G9" s="2" t="s">
        <v>0</v>
      </c>
    </row>
    <row r="10" spans="1:7" x14ac:dyDescent="0.35">
      <c r="A10" s="2" t="s">
        <v>13</v>
      </c>
      <c r="B10" t="s">
        <v>162</v>
      </c>
      <c r="C10" s="4">
        <v>7.1684795601515805E-4</v>
      </c>
      <c r="D10" s="2">
        <f t="shared" si="5"/>
        <v>6.4516316041364225E-4</v>
      </c>
      <c r="E10" s="2">
        <f t="shared" si="1"/>
        <v>7.8853275161667395E-4</v>
      </c>
      <c r="F10" s="2" t="s">
        <v>1</v>
      </c>
      <c r="G10" s="2" t="s">
        <v>0</v>
      </c>
    </row>
    <row r="11" spans="1:7" x14ac:dyDescent="0.35">
      <c r="A11" s="2" t="s">
        <v>14</v>
      </c>
      <c r="B11" t="s">
        <v>162</v>
      </c>
      <c r="C11" s="2">
        <v>1.4561215154325799E-2</v>
      </c>
      <c r="D11" s="2">
        <f t="shared" si="5"/>
        <v>1.310509363889322E-2</v>
      </c>
      <c r="E11" s="2">
        <f t="shared" si="1"/>
        <v>1.6017336669758381E-2</v>
      </c>
      <c r="F11" s="2" t="s">
        <v>1</v>
      </c>
      <c r="G11" s="2" t="s">
        <v>0</v>
      </c>
    </row>
    <row r="12" spans="1:7" x14ac:dyDescent="0.35">
      <c r="A12" s="2" t="s">
        <v>15</v>
      </c>
      <c r="B12" t="s">
        <v>162</v>
      </c>
      <c r="C12" s="2">
        <v>9.4276670361154895E-4</v>
      </c>
      <c r="D12" s="2">
        <f t="shared" si="5"/>
        <v>8.4849003325039411E-4</v>
      </c>
      <c r="E12" s="2">
        <f t="shared" si="1"/>
        <v>1.037043373972704E-3</v>
      </c>
      <c r="F12" s="2" t="s">
        <v>1</v>
      </c>
      <c r="G12" s="2" t="s">
        <v>0</v>
      </c>
    </row>
    <row r="13" spans="1:7" x14ac:dyDescent="0.35">
      <c r="A13" s="2" t="s">
        <v>16</v>
      </c>
      <c r="B13" t="s">
        <v>162</v>
      </c>
      <c r="C13" s="2">
        <v>1.5657128434967899E-3</v>
      </c>
      <c r="D13" s="2">
        <f t="shared" si="5"/>
        <v>1.409141559147111E-3</v>
      </c>
      <c r="E13" s="2">
        <f t="shared" si="1"/>
        <v>1.722284127846469E-3</v>
      </c>
      <c r="F13" s="2" t="s">
        <v>1</v>
      </c>
      <c r="G13" s="2" t="s">
        <v>0</v>
      </c>
    </row>
    <row r="14" spans="1:7" x14ac:dyDescent="0.35">
      <c r="A14" s="2" t="s">
        <v>17</v>
      </c>
      <c r="B14" t="s">
        <v>162</v>
      </c>
      <c r="C14" s="2">
        <v>1.7925435248283099E-3</v>
      </c>
      <c r="D14" s="2">
        <f t="shared" si="5"/>
        <v>1.613289172345479E-3</v>
      </c>
      <c r="E14" s="2">
        <f t="shared" si="1"/>
        <v>1.9717978773111412E-3</v>
      </c>
      <c r="F14" s="2" t="s">
        <v>1</v>
      </c>
      <c r="G14" s="2" t="s">
        <v>0</v>
      </c>
    </row>
    <row r="15" spans="1:7" x14ac:dyDescent="0.35">
      <c r="A15" s="2" t="s">
        <v>18</v>
      </c>
      <c r="B15" t="s">
        <v>162</v>
      </c>
      <c r="C15" s="2">
        <v>8.9356389488030397E-4</v>
      </c>
      <c r="D15" s="2">
        <f t="shared" si="5"/>
        <v>8.0420750539227364E-4</v>
      </c>
      <c r="E15" s="2">
        <f t="shared" si="1"/>
        <v>9.8292028436833441E-4</v>
      </c>
      <c r="F15" s="3" t="s">
        <v>1</v>
      </c>
      <c r="G15" s="3" t="s">
        <v>0</v>
      </c>
    </row>
    <row r="16" spans="1:7" x14ac:dyDescent="0.35">
      <c r="A16" s="2" t="s">
        <v>70</v>
      </c>
      <c r="B16" t="s">
        <v>162</v>
      </c>
      <c r="C16" s="2">
        <v>1.25147474900208E-3</v>
      </c>
      <c r="D16" s="2">
        <f t="shared" ref="D16:D17" si="6">C16*0.9</f>
        <v>1.1263272741018719E-3</v>
      </c>
      <c r="E16" s="2">
        <f t="shared" ref="E16:E17" si="7">C16*1.1</f>
        <v>1.3766222239022881E-3</v>
      </c>
      <c r="F16" s="2" t="s">
        <v>1</v>
      </c>
      <c r="G16" s="2" t="s">
        <v>0</v>
      </c>
    </row>
    <row r="17" spans="1:7" x14ac:dyDescent="0.35">
      <c r="A17" s="2" t="s">
        <v>80</v>
      </c>
      <c r="B17" t="s">
        <v>162</v>
      </c>
      <c r="C17" s="2">
        <v>1.1509948878270001E-3</v>
      </c>
      <c r="D17" s="2">
        <f t="shared" si="6"/>
        <v>1.0358953990443002E-3</v>
      </c>
      <c r="E17" s="2">
        <f t="shared" si="7"/>
        <v>1.2660943766097002E-3</v>
      </c>
      <c r="F17" s="2" t="s">
        <v>1</v>
      </c>
      <c r="G17" s="2" t="s">
        <v>0</v>
      </c>
    </row>
    <row r="18" spans="1:7" x14ac:dyDescent="0.35">
      <c r="A18" s="2" t="s">
        <v>81</v>
      </c>
      <c r="B18" t="s">
        <v>162</v>
      </c>
      <c r="C18" s="2">
        <v>7.2796937302769103E-5</v>
      </c>
      <c r="D18" s="2">
        <f>C18*0.9</f>
        <v>6.5517243572492189E-5</v>
      </c>
      <c r="E18" s="2">
        <f>C18*1.1</f>
        <v>8.0076631033046018E-5</v>
      </c>
      <c r="F18" s="2" t="s">
        <v>1</v>
      </c>
      <c r="G18" s="2" t="s">
        <v>0</v>
      </c>
    </row>
    <row r="19" spans="1:7" x14ac:dyDescent="0.35">
      <c r="A19" s="2" t="s">
        <v>71</v>
      </c>
      <c r="B19" t="s">
        <v>162</v>
      </c>
      <c r="C19" s="2">
        <v>7.4827948876014295E-4</v>
      </c>
      <c r="D19" s="2">
        <f>C19*0.9</f>
        <v>6.7345153988412865E-4</v>
      </c>
      <c r="E19" s="2">
        <f>C19*1.1</f>
        <v>8.2310743763615735E-4</v>
      </c>
      <c r="F19" s="2" t="s">
        <v>1</v>
      </c>
      <c r="G19" s="2" t="s">
        <v>0</v>
      </c>
    </row>
    <row r="20" spans="1:7" x14ac:dyDescent="0.35">
      <c r="A20" s="2" t="s">
        <v>72</v>
      </c>
      <c r="B20" t="s">
        <v>162</v>
      </c>
      <c r="C20" s="2">
        <v>3.7350711338613899E-4</v>
      </c>
      <c r="D20" s="2">
        <f>C20*0.9</f>
        <v>3.361564020475251E-4</v>
      </c>
      <c r="E20" s="2">
        <f>C20*1.1</f>
        <v>4.1085782472475294E-4</v>
      </c>
      <c r="F20" s="2" t="s">
        <v>1</v>
      </c>
      <c r="G20" s="2" t="s">
        <v>0</v>
      </c>
    </row>
    <row r="21" spans="1:7" x14ac:dyDescent="0.35">
      <c r="A21" s="2" t="s">
        <v>82</v>
      </c>
      <c r="B21" t="s">
        <v>162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1.0704011487655782</v>
      </c>
      <c r="D21" s="2">
        <f>C21*0.9</f>
        <v>0.96336103388902039</v>
      </c>
      <c r="E21" s="2">
        <f>C21*1.1</f>
        <v>1.1774412636421361</v>
      </c>
      <c r="F21" s="2" t="s">
        <v>1</v>
      </c>
      <c r="G21" s="2" t="s">
        <v>0</v>
      </c>
    </row>
    <row r="22" spans="1:7" x14ac:dyDescent="0.35">
      <c r="A22" s="2" t="s">
        <v>87</v>
      </c>
      <c r="B22" t="s">
        <v>162</v>
      </c>
      <c r="C22" s="2">
        <f>0.4168*C36+3.358*C35+0.206*C37+1.6569*C37+0.4856*C36+0.0149*C38+1.2669*C36+0.7722*C23+0.6177*C24+0.0349*C25+0.136*C26+0.0834*C27+0.0973*C28+0.0088*C29+1.301*C30</f>
        <v>1.2626168484600225E-2</v>
      </c>
      <c r="D22" s="2">
        <f>C22*0.9</f>
        <v>1.1363551636140203E-2</v>
      </c>
      <c r="E22" s="2">
        <f>C22*1.1</f>
        <v>1.3888785333060248E-2</v>
      </c>
      <c r="F22" s="2" t="s">
        <v>1</v>
      </c>
      <c r="G22" s="2" t="s">
        <v>0</v>
      </c>
    </row>
    <row r="23" spans="1:7" x14ac:dyDescent="0.35">
      <c r="A23" s="2" t="s">
        <v>45</v>
      </c>
      <c r="B23" t="s">
        <v>162</v>
      </c>
      <c r="C23" s="2">
        <v>1.2145737319203399E-3</v>
      </c>
      <c r="D23" s="2">
        <f t="shared" ref="D23:D38" si="8">C23*0.9</f>
        <v>1.0931163587283061E-3</v>
      </c>
      <c r="E23" s="2">
        <f t="shared" ref="E23:E38" si="9">C23*1.1</f>
        <v>1.336031105112374E-3</v>
      </c>
      <c r="F23" s="2" t="s">
        <v>1</v>
      </c>
      <c r="G23" s="2" t="s">
        <v>0</v>
      </c>
    </row>
    <row r="24" spans="1:7" x14ac:dyDescent="0.35">
      <c r="A24" s="2" t="s">
        <v>83</v>
      </c>
      <c r="B24" t="s">
        <v>162</v>
      </c>
      <c r="C24" s="4">
        <v>5.7304940805911404E-7</v>
      </c>
      <c r="D24" s="2">
        <f t="shared" si="8"/>
        <v>5.1574446725320265E-7</v>
      </c>
      <c r="E24" s="2">
        <f t="shared" si="9"/>
        <v>6.3035434886502554E-7</v>
      </c>
      <c r="F24" s="2" t="s">
        <v>1</v>
      </c>
      <c r="G24" s="2" t="s">
        <v>0</v>
      </c>
    </row>
    <row r="25" spans="1:7" x14ac:dyDescent="0.35">
      <c r="A25" s="2" t="s">
        <v>46</v>
      </c>
      <c r="B25" t="s">
        <v>162</v>
      </c>
      <c r="C25" s="2">
        <v>2.2751512404486302E-3</v>
      </c>
      <c r="D25" s="2">
        <f t="shared" si="8"/>
        <v>2.0476361164037671E-3</v>
      </c>
      <c r="E25" s="2">
        <f t="shared" si="9"/>
        <v>2.5026663644934933E-3</v>
      </c>
      <c r="F25" s="2" t="s">
        <v>1</v>
      </c>
      <c r="G25" s="2" t="s">
        <v>0</v>
      </c>
    </row>
    <row r="26" spans="1:7" x14ac:dyDescent="0.35">
      <c r="A26" s="2" t="s">
        <v>47</v>
      </c>
      <c r="B26" t="s">
        <v>162</v>
      </c>
      <c r="C26" s="2">
        <v>5.4005325050390303E-2</v>
      </c>
      <c r="D26" s="2">
        <f t="shared" si="8"/>
        <v>4.8604792545351272E-2</v>
      </c>
      <c r="E26" s="2">
        <f t="shared" si="9"/>
        <v>5.9405857555429341E-2</v>
      </c>
      <c r="F26" s="2" t="s">
        <v>1</v>
      </c>
      <c r="G26" s="2" t="s">
        <v>0</v>
      </c>
    </row>
    <row r="27" spans="1:7" x14ac:dyDescent="0.35">
      <c r="A27" s="2" t="s">
        <v>48</v>
      </c>
      <c r="B27" t="s">
        <v>162</v>
      </c>
      <c r="C27" s="2">
        <v>4.0208551981352203E-2</v>
      </c>
      <c r="D27" s="2">
        <f t="shared" si="8"/>
        <v>3.6187696783216983E-2</v>
      </c>
      <c r="E27" s="2">
        <f t="shared" si="9"/>
        <v>4.422940717948743E-2</v>
      </c>
      <c r="F27" s="2" t="s">
        <v>1</v>
      </c>
      <c r="G27" s="2" t="s">
        <v>0</v>
      </c>
    </row>
    <row r="28" spans="1:7" x14ac:dyDescent="0.35">
      <c r="A28" s="2" t="s">
        <v>73</v>
      </c>
      <c r="B28" t="s">
        <v>162</v>
      </c>
      <c r="C28" s="2">
        <v>1.12199651389125E-3</v>
      </c>
      <c r="D28" s="2">
        <f t="shared" si="8"/>
        <v>1.0097968625021249E-3</v>
      </c>
      <c r="E28" s="2">
        <f t="shared" si="9"/>
        <v>1.234196165280375E-3</v>
      </c>
      <c r="F28" s="2" t="s">
        <v>1</v>
      </c>
      <c r="G28" s="2" t="s">
        <v>0</v>
      </c>
    </row>
    <row r="29" spans="1:7" x14ac:dyDescent="0.35">
      <c r="A29" s="2" t="s">
        <v>74</v>
      </c>
      <c r="B29" t="s">
        <v>162</v>
      </c>
      <c r="C29" s="2">
        <v>2.3956307055364502E-3</v>
      </c>
      <c r="D29" s="2">
        <f t="shared" si="8"/>
        <v>2.1560676349828053E-3</v>
      </c>
      <c r="E29" s="2">
        <f t="shared" si="9"/>
        <v>2.6351937760900955E-3</v>
      </c>
      <c r="F29" s="2" t="s">
        <v>1</v>
      </c>
      <c r="G29" s="2" t="s">
        <v>0</v>
      </c>
    </row>
    <row r="30" spans="1:7" x14ac:dyDescent="0.35">
      <c r="A30" s="2" t="s">
        <v>88</v>
      </c>
      <c r="B30" t="s">
        <v>162</v>
      </c>
      <c r="C30" s="2">
        <v>4.3360202511825502E-4</v>
      </c>
      <c r="D30" s="2">
        <f t="shared" si="8"/>
        <v>3.9024182260642953E-4</v>
      </c>
      <c r="E30" s="2">
        <f t="shared" si="9"/>
        <v>4.7696222763008057E-4</v>
      </c>
      <c r="F30" s="2" t="s">
        <v>1</v>
      </c>
      <c r="G30" s="2" t="s">
        <v>0</v>
      </c>
    </row>
    <row r="31" spans="1:7" x14ac:dyDescent="0.35">
      <c r="A31" s="2" t="s">
        <v>84</v>
      </c>
      <c r="B31" t="s">
        <v>162</v>
      </c>
      <c r="C31" s="2">
        <v>2.4524747977945302E-3</v>
      </c>
      <c r="D31" s="2">
        <f t="shared" si="8"/>
        <v>2.2072273180150774E-3</v>
      </c>
      <c r="E31" s="2">
        <f t="shared" si="9"/>
        <v>2.6977222775739834E-3</v>
      </c>
      <c r="F31" s="2" t="s">
        <v>1</v>
      </c>
      <c r="G31" s="2" t="s">
        <v>0</v>
      </c>
    </row>
    <row r="32" spans="1:7" x14ac:dyDescent="0.35">
      <c r="A32" s="2" t="s">
        <v>63</v>
      </c>
      <c r="B32" t="s">
        <v>162</v>
      </c>
      <c r="C32" s="2">
        <v>181.551863111237</v>
      </c>
      <c r="D32" s="2">
        <f t="shared" si="8"/>
        <v>163.39667680011331</v>
      </c>
      <c r="E32" s="2">
        <f t="shared" si="9"/>
        <v>199.70704942236071</v>
      </c>
      <c r="F32" s="2" t="s">
        <v>1</v>
      </c>
      <c r="G32" s="2" t="s">
        <v>0</v>
      </c>
    </row>
    <row r="33" spans="1:7" x14ac:dyDescent="0.35">
      <c r="A33" s="2" t="s">
        <v>49</v>
      </c>
      <c r="B33" t="s">
        <v>162</v>
      </c>
      <c r="C33" s="2">
        <v>1.2847612128718999E-3</v>
      </c>
      <c r="D33" s="2">
        <f t="shared" si="8"/>
        <v>1.15628509158471E-3</v>
      </c>
      <c r="E33" s="2">
        <f t="shared" si="9"/>
        <v>1.4132373341590901E-3</v>
      </c>
      <c r="F33" s="2" t="s">
        <v>1</v>
      </c>
      <c r="G33" s="2" t="s">
        <v>0</v>
      </c>
    </row>
    <row r="34" spans="1:7" x14ac:dyDescent="0.35">
      <c r="A34" s="2" t="s">
        <v>50</v>
      </c>
      <c r="B34" t="s">
        <v>162</v>
      </c>
      <c r="C34" s="2">
        <v>5.9211828671597202E-4</v>
      </c>
      <c r="D34" s="2">
        <f t="shared" si="8"/>
        <v>5.3290645804437487E-4</v>
      </c>
      <c r="E34" s="2">
        <f t="shared" si="9"/>
        <v>6.5133011538756928E-4</v>
      </c>
      <c r="F34" s="2" t="s">
        <v>1</v>
      </c>
      <c r="G34" s="2" t="s">
        <v>0</v>
      </c>
    </row>
    <row r="35" spans="1:7" x14ac:dyDescent="0.35">
      <c r="A35" s="2" t="s">
        <v>75</v>
      </c>
      <c r="B35" t="s">
        <v>162</v>
      </c>
      <c r="C35" s="4">
        <v>3.14568348860363E-5</v>
      </c>
      <c r="D35" s="2">
        <f t="shared" si="8"/>
        <v>2.831115139743267E-5</v>
      </c>
      <c r="E35" s="2">
        <f t="shared" si="9"/>
        <v>3.460251837463993E-5</v>
      </c>
      <c r="F35" s="2" t="s">
        <v>1</v>
      </c>
      <c r="G35" s="2" t="s">
        <v>0</v>
      </c>
    </row>
    <row r="36" spans="1:7" x14ac:dyDescent="0.35">
      <c r="A36" s="2" t="s">
        <v>85</v>
      </c>
      <c r="B36" t="s">
        <v>162</v>
      </c>
      <c r="C36" s="4">
        <v>7.8226430759175992E-6</v>
      </c>
      <c r="D36" s="2">
        <f t="shared" si="8"/>
        <v>7.0403787683258396E-6</v>
      </c>
      <c r="E36" s="2">
        <f t="shared" si="9"/>
        <v>8.6049073835093596E-6</v>
      </c>
      <c r="F36" s="2" t="s">
        <v>1</v>
      </c>
      <c r="G36" s="2" t="s">
        <v>0</v>
      </c>
    </row>
    <row r="37" spans="1:7" x14ac:dyDescent="0.35">
      <c r="A37" s="2" t="s">
        <v>76</v>
      </c>
      <c r="B37" t="s">
        <v>162</v>
      </c>
      <c r="C37" s="4">
        <v>4.4168411916288298E-5</v>
      </c>
      <c r="D37" s="2">
        <f t="shared" si="8"/>
        <v>3.9751570724659467E-5</v>
      </c>
      <c r="E37" s="2">
        <f t="shared" si="9"/>
        <v>4.8585253107917129E-5</v>
      </c>
      <c r="F37" s="2" t="s">
        <v>1</v>
      </c>
      <c r="G37" s="2" t="s">
        <v>0</v>
      </c>
    </row>
    <row r="38" spans="1:7" x14ac:dyDescent="0.35">
      <c r="A38" s="2" t="s">
        <v>86</v>
      </c>
      <c r="B38" t="s">
        <v>162</v>
      </c>
      <c r="C38" s="2">
        <v>7.4827948876014295E-4</v>
      </c>
      <c r="D38" s="2">
        <f t="shared" si="8"/>
        <v>6.7345153988412865E-4</v>
      </c>
      <c r="E38" s="2">
        <f t="shared" si="9"/>
        <v>8.2310743763615735E-4</v>
      </c>
      <c r="F38" s="2" t="s">
        <v>1</v>
      </c>
      <c r="G38" s="2" t="s">
        <v>0</v>
      </c>
    </row>
    <row r="39" spans="1:7" x14ac:dyDescent="0.35">
      <c r="A39" s="2" t="s">
        <v>90</v>
      </c>
      <c r="B39" t="s">
        <v>162</v>
      </c>
      <c r="C39" s="2">
        <v>3.1106918967542698E-4</v>
      </c>
      <c r="D39" s="2">
        <f t="shared" ref="D39" si="10">C39*0.9</f>
        <v>2.7996227070788431E-4</v>
      </c>
      <c r="E39" s="2">
        <f t="shared" ref="E39" si="11">C39*1.1</f>
        <v>3.421761086429697E-4</v>
      </c>
      <c r="F39" s="2" t="s">
        <v>1</v>
      </c>
      <c r="G39" s="2" t="s">
        <v>0</v>
      </c>
    </row>
    <row r="40" spans="1:7" x14ac:dyDescent="0.35">
      <c r="A40" s="2" t="s">
        <v>168</v>
      </c>
      <c r="B40" t="s">
        <v>162</v>
      </c>
      <c r="C40" s="2">
        <v>1.81406439244205E-4</v>
      </c>
      <c r="D40" s="2">
        <f t="shared" ref="D40" si="12">C40*0.9</f>
        <v>1.6326579531978451E-4</v>
      </c>
      <c r="E40" s="2">
        <f t="shared" ref="E40" si="13">C40*1.1</f>
        <v>1.9954708316862553E-4</v>
      </c>
      <c r="F40" s="2" t="s">
        <v>1</v>
      </c>
      <c r="G40" s="2" t="s">
        <v>0</v>
      </c>
    </row>
    <row r="41" spans="1:7" x14ac:dyDescent="0.35">
      <c r="A41" s="2" t="s">
        <v>92</v>
      </c>
      <c r="B41" t="s">
        <v>162</v>
      </c>
      <c r="C41" s="2">
        <v>2.11969499765487E-4</v>
      </c>
      <c r="D41" s="2">
        <f t="shared" ref="D41:D47" si="14">C41*0.9</f>
        <v>1.907725497889383E-4</v>
      </c>
      <c r="E41" s="2">
        <f t="shared" ref="E41:E47" si="15">C41*1.1</f>
        <v>2.3316644974203572E-4</v>
      </c>
      <c r="F41" s="2" t="s">
        <v>1</v>
      </c>
      <c r="G41" s="2" t="s">
        <v>0</v>
      </c>
    </row>
    <row r="42" spans="1:7" x14ac:dyDescent="0.35">
      <c r="A42" s="2" t="s">
        <v>155</v>
      </c>
      <c r="B42" t="s">
        <v>162</v>
      </c>
      <c r="C42">
        <v>2.1039206231167002E-3</v>
      </c>
      <c r="D42" s="2">
        <f t="shared" si="14"/>
        <v>1.8935285608050302E-3</v>
      </c>
      <c r="E42" s="2">
        <f t="shared" si="15"/>
        <v>2.3143126854283705E-3</v>
      </c>
      <c r="F42" s="2" t="s">
        <v>1</v>
      </c>
      <c r="G42" s="2" t="s">
        <v>0</v>
      </c>
    </row>
    <row r="43" spans="1:7" x14ac:dyDescent="0.35">
      <c r="A43" s="2" t="s">
        <v>163</v>
      </c>
      <c r="B43" t="s">
        <v>162</v>
      </c>
      <c r="C43">
        <v>1.11773129623235E-5</v>
      </c>
      <c r="D43" s="2">
        <f t="shared" si="14"/>
        <v>1.005958166609115E-5</v>
      </c>
      <c r="E43" s="2">
        <f t="shared" si="15"/>
        <v>1.229504425855585E-5</v>
      </c>
      <c r="F43" s="2" t="s">
        <v>1</v>
      </c>
      <c r="G43" s="2" t="s">
        <v>0</v>
      </c>
    </row>
    <row r="44" spans="1:7" x14ac:dyDescent="0.35">
      <c r="A44" s="2" t="s">
        <v>167</v>
      </c>
      <c r="B44" t="s">
        <v>162</v>
      </c>
      <c r="C44" s="2">
        <v>1.81406439244205E-4</v>
      </c>
      <c r="D44" s="2">
        <f t="shared" si="14"/>
        <v>1.6326579531978451E-4</v>
      </c>
      <c r="E44" s="2">
        <f t="shared" si="15"/>
        <v>1.9954708316862553E-4</v>
      </c>
      <c r="F44" s="2" t="s">
        <v>1</v>
      </c>
      <c r="G44" s="2" t="s">
        <v>0</v>
      </c>
    </row>
    <row r="45" spans="1:7" x14ac:dyDescent="0.35">
      <c r="A45" s="2" t="s">
        <v>169</v>
      </c>
      <c r="B45" t="s">
        <v>162</v>
      </c>
      <c r="C45">
        <v>4.47558049006039E-4</v>
      </c>
      <c r="D45" s="2">
        <f t="shared" si="14"/>
        <v>4.0280224410543509E-4</v>
      </c>
      <c r="E45" s="2">
        <f t="shared" si="15"/>
        <v>4.9231385390664296E-4</v>
      </c>
      <c r="F45" s="2" t="s">
        <v>1</v>
      </c>
      <c r="G45" s="2" t="s">
        <v>0</v>
      </c>
    </row>
    <row r="46" spans="1:7" x14ac:dyDescent="0.35">
      <c r="A46" s="2" t="s">
        <v>170</v>
      </c>
      <c r="B46" t="s">
        <v>162</v>
      </c>
      <c r="C46">
        <v>5.2649145604685204E-3</v>
      </c>
      <c r="D46" s="2">
        <f t="shared" si="14"/>
        <v>4.7384231044216686E-3</v>
      </c>
      <c r="E46" s="2">
        <f t="shared" si="15"/>
        <v>5.7914060165153731E-3</v>
      </c>
      <c r="F46" s="2" t="s">
        <v>1</v>
      </c>
      <c r="G46" s="2" t="s">
        <v>0</v>
      </c>
    </row>
    <row r="47" spans="1:7" x14ac:dyDescent="0.35">
      <c r="A47" s="2" t="s">
        <v>177</v>
      </c>
      <c r="B47" t="s">
        <v>162</v>
      </c>
      <c r="C47">
        <v>0</v>
      </c>
      <c r="D47" s="2">
        <f t="shared" si="14"/>
        <v>0</v>
      </c>
      <c r="E47" s="2">
        <f t="shared" si="15"/>
        <v>0</v>
      </c>
      <c r="F47" s="2" t="s">
        <v>1</v>
      </c>
      <c r="G47" s="2" t="s">
        <v>178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GlobalWarming</vt:lpstr>
      <vt:lpstr>Ecotoxicity</vt:lpstr>
      <vt:lpstr>Eutrophication</vt:lpstr>
      <vt:lpstr>Carcinogenics</vt:lpstr>
      <vt:lpstr>NonCarcinogenics</vt:lpstr>
      <vt:lpstr>OzoneDepletion</vt:lpstr>
      <vt:lpstr>RespiratoryEffects</vt:lpstr>
      <vt:lpstr>PhotochemicalOxidation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Ali Ahmad</cp:lastModifiedBy>
  <dcterms:created xsi:type="dcterms:W3CDTF">2020-11-13T14:42:01Z</dcterms:created>
  <dcterms:modified xsi:type="dcterms:W3CDTF">2024-11-20T16:41:48Z</dcterms:modified>
</cp:coreProperties>
</file>