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" yWindow="-150" windowWidth="11100" windowHeight="5835" tabRatio="655"/>
  </bookViews>
  <sheets>
    <sheet name="7.1" sheetId="1" r:id="rId1"/>
    <sheet name="7.2" sheetId="2" r:id="rId2"/>
    <sheet name="7.3" sheetId="7" r:id="rId3"/>
    <sheet name="Case 7.1 Ark 1 Primoregnskab" sheetId="3" r:id="rId4"/>
    <sheet name="Case 7.1 Ark 2 Kontoskitser" sheetId="4" r:id="rId5"/>
    <sheet name="Case 7.1 Ark 3 Afslutningsark" sheetId="5" r:id="rId6"/>
    <sheet name="Case 7.1 Ark 4 Ultimoregnskab" sheetId="6" r:id="rId7"/>
  </sheets>
  <calcPr calcId="145621"/>
</workbook>
</file>

<file path=xl/calcChain.xml><?xml version="1.0" encoding="utf-8"?>
<calcChain xmlns="http://schemas.openxmlformats.org/spreadsheetml/2006/main">
  <c r="F34" i="5" l="1"/>
  <c r="E34" i="5"/>
  <c r="F10" i="3"/>
  <c r="F11" i="3"/>
  <c r="F16" i="3"/>
  <c r="F27" i="3"/>
  <c r="F28" i="3"/>
  <c r="F38" i="3"/>
  <c r="F26" i="3"/>
  <c r="D31" i="3"/>
  <c r="F37" i="3"/>
  <c r="F45" i="3"/>
  <c r="E50" i="3"/>
  <c r="F50" i="3"/>
  <c r="F12" i="3"/>
  <c r="F14" i="3"/>
  <c r="F54" i="3"/>
  <c r="D24" i="3"/>
  <c r="D38" i="3"/>
  <c r="E66" i="3"/>
  <c r="E67" i="3"/>
  <c r="E70" i="3"/>
  <c r="E71" i="3"/>
  <c r="E74" i="3"/>
  <c r="E75" i="3"/>
  <c r="E81" i="3"/>
  <c r="E82" i="3"/>
  <c r="E89" i="3"/>
  <c r="E90" i="3"/>
  <c r="E94" i="3"/>
  <c r="E95" i="3"/>
  <c r="E102" i="3"/>
  <c r="E103" i="3"/>
  <c r="E106" i="3"/>
  <c r="E107" i="3"/>
  <c r="E117" i="3"/>
  <c r="E118" i="3"/>
  <c r="E128" i="3"/>
  <c r="E129" i="3"/>
  <c r="A14" i="4"/>
  <c r="B14" i="4"/>
  <c r="C14" i="4"/>
  <c r="C7" i="5"/>
  <c r="D14" i="4"/>
  <c r="D7" i="5" s="1"/>
  <c r="E14" i="4"/>
  <c r="C8" i="5"/>
  <c r="F14" i="4"/>
  <c r="D8" i="5"/>
  <c r="A27" i="4"/>
  <c r="B27" i="4"/>
  <c r="C27" i="4"/>
  <c r="C10" i="5" s="1"/>
  <c r="D27" i="4"/>
  <c r="D10" i="5" s="1"/>
  <c r="E27" i="4"/>
  <c r="C11" i="5"/>
  <c r="F27" i="4"/>
  <c r="A40" i="4"/>
  <c r="C12" i="5"/>
  <c r="B40" i="4"/>
  <c r="D12" i="5" s="1"/>
  <c r="C40" i="4"/>
  <c r="D40" i="4"/>
  <c r="D13" i="5" s="1"/>
  <c r="E40" i="4"/>
  <c r="C14" i="5" s="1"/>
  <c r="F40" i="4"/>
  <c r="A53" i="4"/>
  <c r="C15" i="5"/>
  <c r="B53" i="4"/>
  <c r="D15" i="5" s="1"/>
  <c r="C53" i="4"/>
  <c r="C16" i="5"/>
  <c r="D53" i="4"/>
  <c r="D16" i="5"/>
  <c r="E53" i="4"/>
  <c r="F53" i="4"/>
  <c r="A67" i="4"/>
  <c r="B67" i="4"/>
  <c r="C67" i="4"/>
  <c r="C19" i="5" s="1"/>
  <c r="D67" i="4"/>
  <c r="D19" i="5" s="1"/>
  <c r="E67" i="4"/>
  <c r="C20" i="5"/>
  <c r="F67" i="4"/>
  <c r="D20" i="5" s="1"/>
  <c r="A80" i="4"/>
  <c r="C21" i="5" s="1"/>
  <c r="B80" i="4"/>
  <c r="D21" i="5" s="1"/>
  <c r="C80" i="4"/>
  <c r="C22" i="5" s="1"/>
  <c r="D80" i="4"/>
  <c r="D22" i="5" s="1"/>
  <c r="E80" i="4"/>
  <c r="C23" i="5" s="1"/>
  <c r="F80" i="4"/>
  <c r="A93" i="4"/>
  <c r="B93" i="4"/>
  <c r="D24" i="5" s="1"/>
  <c r="E93" i="4"/>
  <c r="F93" i="4"/>
  <c r="A107" i="4"/>
  <c r="C27" i="5" s="1"/>
  <c r="B107" i="4"/>
  <c r="D27" i="5" s="1"/>
  <c r="C107" i="4"/>
  <c r="C25" i="5" s="1"/>
  <c r="D107" i="4"/>
  <c r="D25" i="5" s="1"/>
  <c r="E107" i="4"/>
  <c r="F107" i="4"/>
  <c r="D28" i="5"/>
  <c r="A121" i="4"/>
  <c r="C29" i="5" s="1"/>
  <c r="B121" i="4"/>
  <c r="D29" i="5" s="1"/>
  <c r="C121" i="4"/>
  <c r="D121" i="4"/>
  <c r="D30" i="5" s="1"/>
  <c r="E121" i="4"/>
  <c r="F121" i="4"/>
  <c r="A134" i="4"/>
  <c r="B134" i="4"/>
  <c r="C134" i="4"/>
  <c r="D134" i="4"/>
  <c r="D33" i="5" s="1"/>
  <c r="E134" i="4"/>
  <c r="F134" i="4"/>
  <c r="C6" i="5"/>
  <c r="D6" i="5"/>
  <c r="C9" i="5"/>
  <c r="D9" i="5"/>
  <c r="D11" i="5"/>
  <c r="C13" i="5"/>
  <c r="D14" i="5"/>
  <c r="C17" i="5"/>
  <c r="D17" i="5"/>
  <c r="C18" i="5"/>
  <c r="D18" i="5"/>
  <c r="D23" i="5"/>
  <c r="C24" i="5"/>
  <c r="C26" i="5"/>
  <c r="D26" i="5"/>
  <c r="C28" i="5"/>
  <c r="C30" i="5"/>
  <c r="C31" i="5"/>
  <c r="D31" i="5"/>
  <c r="C32" i="5"/>
  <c r="D32" i="5"/>
  <c r="C33" i="5"/>
  <c r="C45" i="1"/>
  <c r="D45" i="1"/>
  <c r="H45" i="1"/>
  <c r="P38" i="2"/>
  <c r="Q38" i="2"/>
  <c r="J38" i="2"/>
  <c r="K38" i="2"/>
  <c r="O38" i="2"/>
  <c r="E130" i="3"/>
  <c r="E132" i="3"/>
  <c r="C34" i="5" l="1"/>
  <c r="D34" i="5"/>
  <c r="J34" i="5"/>
  <c r="L38" i="2"/>
  <c r="N38" i="2"/>
  <c r="M38" i="2"/>
  <c r="G45" i="1"/>
  <c r="E45" i="1"/>
  <c r="I45" i="1"/>
  <c r="G34" i="5" l="1"/>
  <c r="H34" i="5"/>
  <c r="L34" i="5"/>
  <c r="K34" i="5"/>
  <c r="K36" i="5" s="1"/>
  <c r="J36" i="5"/>
  <c r="F45" i="1"/>
  <c r="J45" i="1"/>
  <c r="I34" i="5" l="1"/>
  <c r="L36" i="5" l="1"/>
  <c r="I36" i="5" l="1"/>
</calcChain>
</file>

<file path=xl/sharedStrings.xml><?xml version="1.0" encoding="utf-8"?>
<sst xmlns="http://schemas.openxmlformats.org/spreadsheetml/2006/main" count="587" uniqueCount="359">
  <si>
    <t xml:space="preserve">  Saldobalance 31/12</t>
  </si>
  <si>
    <t xml:space="preserve">    Efterposteringer</t>
  </si>
  <si>
    <t xml:space="preserve">  Resultatopgørelse</t>
  </si>
  <si>
    <t xml:space="preserve">        Balance</t>
  </si>
  <si>
    <t>Kontonavn</t>
  </si>
  <si>
    <t>Debet</t>
  </si>
  <si>
    <t>Kredit</t>
  </si>
  <si>
    <t>Varesalg</t>
  </si>
  <si>
    <t>Vareforbrug</t>
  </si>
  <si>
    <t>Lokaleomkostninger</t>
  </si>
  <si>
    <t>Øvrige omkostninger</t>
  </si>
  <si>
    <t>ATP-bidrag</t>
  </si>
  <si>
    <t>Renteomkostninger</t>
  </si>
  <si>
    <t>Inventar</t>
  </si>
  <si>
    <t>Varelager</t>
  </si>
  <si>
    <t>Varedebitorer</t>
  </si>
  <si>
    <t>Periodeafgr.</t>
  </si>
  <si>
    <t>Kasse</t>
  </si>
  <si>
    <t>Egenkapital</t>
  </si>
  <si>
    <t>Privatforbrug</t>
  </si>
  <si>
    <t>Kassekredit</t>
  </si>
  <si>
    <t>Købsmoms</t>
  </si>
  <si>
    <t>Salgsmoms</t>
  </si>
  <si>
    <t>Momsafregning</t>
  </si>
  <si>
    <t>Andre kreditorer</t>
  </si>
  <si>
    <t>Sum</t>
  </si>
  <si>
    <t>Resultat</t>
  </si>
  <si>
    <t>Sum i  alt</t>
  </si>
  <si>
    <t>1.</t>
  </si>
  <si>
    <t>2.</t>
  </si>
  <si>
    <t>3.</t>
  </si>
  <si>
    <t>4.</t>
  </si>
  <si>
    <t>5.</t>
  </si>
  <si>
    <t>6.</t>
  </si>
  <si>
    <t>På inventar afskrives 24.500 kr.</t>
  </si>
  <si>
    <t>Momskontiene afsluttes.</t>
  </si>
  <si>
    <t>Privatforbruget overføres til konto for egenkapital.</t>
  </si>
  <si>
    <t>Opstil herefter resultatopgørelse (artsopdelt) og balance for virksomheden.</t>
  </si>
  <si>
    <t>Nettoomsætning</t>
  </si>
  <si>
    <t>Bruttofortjeneste</t>
  </si>
  <si>
    <t>Personaleomkostninger</t>
  </si>
  <si>
    <t>Note:</t>
  </si>
  <si>
    <t>Kontante kapacitetsomkostninger:</t>
  </si>
  <si>
    <t>Resultat før renter</t>
  </si>
  <si>
    <t>Resultat før afskrivninger og renter</t>
  </si>
  <si>
    <t>Afskrivninger</t>
  </si>
  <si>
    <t>Note 1 Personaleomkostninger</t>
  </si>
  <si>
    <t>Lønninger</t>
  </si>
  <si>
    <t xml:space="preserve">Sociale ydelser </t>
  </si>
  <si>
    <t>AKTIVER</t>
  </si>
  <si>
    <t>PASSIVER</t>
  </si>
  <si>
    <t>Egenkapital:</t>
  </si>
  <si>
    <t>Egenkapital primo</t>
  </si>
  <si>
    <t>- Årets privatforbrug</t>
  </si>
  <si>
    <t>+ Årets resultat</t>
  </si>
  <si>
    <t>Egenkapital ultimo</t>
  </si>
  <si>
    <t>Kortfristet gæld:</t>
  </si>
  <si>
    <t>Leverandørkredit</t>
  </si>
  <si>
    <t>Gæld i alt</t>
  </si>
  <si>
    <t>PASSIVER I ALT</t>
  </si>
  <si>
    <t>Anlægsaktiver:</t>
  </si>
  <si>
    <t xml:space="preserve">Note </t>
  </si>
  <si>
    <t>Anlægsaktiver i alt</t>
  </si>
  <si>
    <t>Omsætningsaktiver:</t>
  </si>
  <si>
    <t>Likvide beholdninger</t>
  </si>
  <si>
    <t>Omsætningsaktiver i alt</t>
  </si>
  <si>
    <t>AKTIVER I ALT</t>
  </si>
  <si>
    <t>Note 2 Materielle anlægsaktiver</t>
  </si>
  <si>
    <t>Bogført værdi ultimo</t>
  </si>
  <si>
    <t>Løn og gager</t>
  </si>
  <si>
    <t xml:space="preserve">  Saldobalance 31/3</t>
  </si>
  <si>
    <t>Efterposteringer</t>
  </si>
  <si>
    <t xml:space="preserve">       Balance</t>
  </si>
  <si>
    <t>Produktionsvirksomheden A/S Jakobus</t>
  </si>
  <si>
    <t>Kontonr.</t>
  </si>
  <si>
    <t>Varesalg, indland</t>
  </si>
  <si>
    <t>Varesalg, eksport</t>
  </si>
  <si>
    <t>1)</t>
  </si>
  <si>
    <t>2)</t>
  </si>
  <si>
    <t>Beholdningen af varer under fremstilling er vurderet</t>
  </si>
  <si>
    <t>3)</t>
  </si>
  <si>
    <t>4)</t>
  </si>
  <si>
    <t>Afskrivninger er for 1. kvartal kalkuleret således:</t>
  </si>
  <si>
    <t>kr.</t>
  </si>
  <si>
    <t>Biler</t>
  </si>
  <si>
    <t>Renteindtægter</t>
  </si>
  <si>
    <t>5)</t>
  </si>
  <si>
    <t>6)</t>
  </si>
  <si>
    <t xml:space="preserve">Direktørens og eksportassistentens rejseafregning </t>
  </si>
  <si>
    <t xml:space="preserve">kreditkortselskabet Eurocard A/S. Beløbet er på </t>
  </si>
  <si>
    <t>Akk. afskr. biler</t>
  </si>
  <si>
    <t>Akk. afskr.  inventar</t>
  </si>
  <si>
    <t>Råvarelager</t>
  </si>
  <si>
    <t>på afslutningsskemaet.</t>
  </si>
  <si>
    <t>Varer under fremstilling</t>
  </si>
  <si>
    <t>Varedebitorer, indland</t>
  </si>
  <si>
    <t>Varedebitorer, udland</t>
  </si>
  <si>
    <t>Likvide midler</t>
  </si>
  <si>
    <t>Andre langfristede lån</t>
  </si>
  <si>
    <t>Varekreditorer</t>
  </si>
  <si>
    <t>Sum i alt</t>
  </si>
  <si>
    <t>Note</t>
  </si>
  <si>
    <t>Årets resultat</t>
  </si>
  <si>
    <t>Variable prod. omk.</t>
  </si>
  <si>
    <t>opdelt resultatopgørelse med noter.</t>
  </si>
  <si>
    <t>Opstil på baggrund af afslutningsskemaet en funktions-</t>
  </si>
  <si>
    <t xml:space="preserve">Nedenfor vises de poster, som skal efterpostes ved afslutningen </t>
  </si>
  <si>
    <t>- Akk. afskrivninger primo</t>
  </si>
  <si>
    <t>Lokaleomk. (prod.)</t>
  </si>
  <si>
    <t>Gager m.v. (prod.)</t>
  </si>
  <si>
    <t>Rejseomk. (distr.)</t>
  </si>
  <si>
    <t>Bilers driftsomk.(distr.)</t>
  </si>
  <si>
    <t>Lokaleomk. (distr.)</t>
  </si>
  <si>
    <t>Gager m.v. (distr.)</t>
  </si>
  <si>
    <t>Lokaleomk. (adm.)</t>
  </si>
  <si>
    <t>Gager m.v. (adm.)</t>
  </si>
  <si>
    <t>Øvrige omk. (adm.)</t>
  </si>
  <si>
    <t>Afskrivninger, biler (distr.)</t>
  </si>
  <si>
    <t>Afskrivn., inventar (adm.)</t>
  </si>
  <si>
    <t>Vareforbruget for årets øvrige kvartaler er tidligere bogført.</t>
  </si>
  <si>
    <t>A.</t>
  </si>
  <si>
    <t>Periodeafgrænsninger</t>
  </si>
  <si>
    <t>Akk. afskrivninger inventar</t>
  </si>
  <si>
    <t>Årets afskrivning på inventar</t>
  </si>
  <si>
    <t>Tab på tilgodehavender</t>
  </si>
  <si>
    <t>- Årets afskrivninger</t>
  </si>
  <si>
    <t>B.</t>
  </si>
  <si>
    <t>Reparationsomk. (prod.)</t>
  </si>
  <si>
    <t>Markedsf. omk. (distr)</t>
  </si>
  <si>
    <t>Kurstab på udlandslån</t>
  </si>
  <si>
    <t>Færdigvarelager</t>
  </si>
  <si>
    <t xml:space="preserve">Udlandslån </t>
  </si>
  <si>
    <t>- Vareforbrug</t>
  </si>
  <si>
    <t>-  Andre eksterne omkostninger</t>
  </si>
  <si>
    <t>= Bruttofortjeneste</t>
  </si>
  <si>
    <t>-  Personaleomkostninger</t>
  </si>
  <si>
    <t>-  Afskrivning på inventar</t>
  </si>
  <si>
    <t>= Resultat før renter</t>
  </si>
  <si>
    <t>-  Renteomkostninger</t>
  </si>
  <si>
    <t>= Årets resultat</t>
  </si>
  <si>
    <t>Aktiver</t>
  </si>
  <si>
    <t>Passiver</t>
  </si>
  <si>
    <t>Saldo primo:</t>
  </si>
  <si>
    <t>- Privatforbrug</t>
  </si>
  <si>
    <t>Periodeafg.poster</t>
  </si>
  <si>
    <t>Gæld:</t>
  </si>
  <si>
    <t>Sk. ATP-bidrag</t>
  </si>
  <si>
    <t>Sk. AM-bidrag</t>
  </si>
  <si>
    <t>Sk. A-skat</t>
  </si>
  <si>
    <t>Momsgæld</t>
  </si>
  <si>
    <t>Aktiver i alt</t>
  </si>
  <si>
    <t>Passiver i alt</t>
  </si>
  <si>
    <t>Noter til årsregnskabet</t>
  </si>
  <si>
    <t>note 1:</t>
  </si>
  <si>
    <t>Andre eksterne omkostninger:</t>
  </si>
  <si>
    <t>Salgsfremmende omkostninger</t>
  </si>
  <si>
    <t>Kassedifferencer</t>
  </si>
  <si>
    <t>note 2:</t>
  </si>
  <si>
    <t>Personaleomkostninger:</t>
  </si>
  <si>
    <t>AM-bidrag</t>
  </si>
  <si>
    <t>note 3:</t>
  </si>
  <si>
    <t>Inventar:</t>
  </si>
  <si>
    <t>Anskaffelsespris</t>
  </si>
  <si>
    <t xml:space="preserve">-Akkumulerede afskrivninger </t>
  </si>
  <si>
    <t>Forudbetalt husleje tilbageføres</t>
  </si>
  <si>
    <t>fra periodeafgrænsninger</t>
  </si>
  <si>
    <t xml:space="preserve">Kontantsalg </t>
  </si>
  <si>
    <t>+moms</t>
  </si>
  <si>
    <t>I alt</t>
  </si>
  <si>
    <t>Kreditsalg</t>
  </si>
  <si>
    <t>Varekøb på kredit</t>
  </si>
  <si>
    <t>Betalt til varekreditorer</t>
  </si>
  <si>
    <t>via kassekreditten</t>
  </si>
  <si>
    <t>Salgsannoncer</t>
  </si>
  <si>
    <t>betalt via kassekreditten</t>
  </si>
  <si>
    <t>Husleje</t>
  </si>
  <si>
    <t xml:space="preserve">Varme og el </t>
  </si>
  <si>
    <t xml:space="preserve">+moms </t>
  </si>
  <si>
    <t>Køb af nyt inventar på kredit</t>
  </si>
  <si>
    <t>Årets kassedifferencer</t>
  </si>
  <si>
    <t>kassemangel</t>
  </si>
  <si>
    <t>Køb af diverse kontorartikler</t>
  </si>
  <si>
    <t>på kredit</t>
  </si>
  <si>
    <t>Teleudgifter</t>
  </si>
  <si>
    <t>Porto</t>
  </si>
  <si>
    <t>betalt kontant</t>
  </si>
  <si>
    <t>Tilskrevne renter på</t>
  </si>
  <si>
    <t>kassekreditten</t>
  </si>
  <si>
    <t>Revisionshonorar</t>
  </si>
  <si>
    <t>Repræsentationsomkostninger</t>
  </si>
  <si>
    <t>betalt via kassen</t>
  </si>
  <si>
    <t>Hævet fra kassen til privatforbrug</t>
  </si>
  <si>
    <t>Bruttoløn for året</t>
  </si>
  <si>
    <t>- ATP-bidrag</t>
  </si>
  <si>
    <t>Bidragsgrundlag</t>
  </si>
  <si>
    <t xml:space="preserve">- AM-bidrag </t>
  </si>
  <si>
    <t>A-indkomst</t>
  </si>
  <si>
    <t>- A-skat</t>
  </si>
  <si>
    <t>Udbetalt løn via kassekreditten</t>
  </si>
  <si>
    <t>Virkomhedens bidrag til ATP</t>
  </si>
  <si>
    <t>Indbetalt  til ATP-huset</t>
  </si>
  <si>
    <t>Betalt via kassekreditten</t>
  </si>
  <si>
    <t>Indbetalt AM-bidrag</t>
  </si>
  <si>
    <t>betalt via kassekreitten</t>
  </si>
  <si>
    <t>Indbetalt A-skat</t>
  </si>
  <si>
    <t>Betalt moms via kassekreditten</t>
  </si>
  <si>
    <t>Betalt til Andre kreditorer</t>
  </si>
  <si>
    <t>Indbetalt på kassekreditten</t>
  </si>
  <si>
    <t>ved overførsel fra kassen dagligt</t>
  </si>
  <si>
    <t>Indbetalt fra varedebitorer</t>
  </si>
  <si>
    <t>til kassekreditten</t>
  </si>
  <si>
    <t>moms overføres til momsaf-</t>
  </si>
  <si>
    <t>regning</t>
  </si>
  <si>
    <t>I afslutningsskemaet skal der tages hensyn til følgende efterposteringer:</t>
  </si>
  <si>
    <t xml:space="preserve">Varelageret er optalt til  </t>
  </si>
  <si>
    <t>Vareforbruget kan herefter udregnes</t>
  </si>
  <si>
    <t>og registreres</t>
  </si>
  <si>
    <t>Husleje er forudbetalt med</t>
  </si>
  <si>
    <t>for januar måned</t>
  </si>
  <si>
    <t>Beholdning af kontorartikler</t>
  </si>
  <si>
    <t xml:space="preserve">er opgjort til </t>
  </si>
  <si>
    <t>Der er et skyldigt revisionshonar</t>
  </si>
  <si>
    <t>på anslået</t>
  </si>
  <si>
    <t>Der skal afskrives på inventar</t>
  </si>
  <si>
    <t>med</t>
  </si>
  <si>
    <t>Privatforbruget skal afsluttes</t>
  </si>
  <si>
    <t>til egenkapitalen</t>
  </si>
  <si>
    <t>1100 Varesalg</t>
  </si>
  <si>
    <t>2100 Vareforbrug</t>
  </si>
  <si>
    <t>debet</t>
  </si>
  <si>
    <t>kredit</t>
  </si>
  <si>
    <t>3400 Kassedifferencer</t>
  </si>
  <si>
    <t>4100 Lønafregning</t>
  </si>
  <si>
    <t>4300 AM-bidrag</t>
  </si>
  <si>
    <t>7100 Renteomkostninger</t>
  </si>
  <si>
    <t>11240 Inventar</t>
  </si>
  <si>
    <t>11241 Akk.afskrivn. på inventar</t>
  </si>
  <si>
    <t>12110 Varelager</t>
  </si>
  <si>
    <t>12210 Varedebitorer</t>
  </si>
  <si>
    <t>12230 Periodeafg.poster</t>
  </si>
  <si>
    <t>12410 Kasse</t>
  </si>
  <si>
    <t>13120 Privatforbrug</t>
  </si>
  <si>
    <t>15210 Kassekredit</t>
  </si>
  <si>
    <t>15220 Varekreditorer</t>
  </si>
  <si>
    <t>15230 Sk. ATP-bidrag</t>
  </si>
  <si>
    <t>15240 Sk. AM-bidrag</t>
  </si>
  <si>
    <t>15250 Sk. A-skat</t>
  </si>
  <si>
    <t>15260 Momsafregning</t>
  </si>
  <si>
    <t>15261 Købsmoms</t>
  </si>
  <si>
    <t>15262 Salgsmoms</t>
  </si>
  <si>
    <t>15290 Andre kreditorer</t>
  </si>
  <si>
    <t>Råbalance</t>
  </si>
  <si>
    <t>Saldobalance</t>
  </si>
  <si>
    <t>Efterpostering</t>
  </si>
  <si>
    <t>Resultatopgørelse</t>
  </si>
  <si>
    <t>Balance</t>
  </si>
  <si>
    <t>kontonr og kontonavn</t>
  </si>
  <si>
    <t>Afstemning</t>
  </si>
  <si>
    <t xml:space="preserve">= Bruttofortjeneste </t>
  </si>
  <si>
    <t>= Årets Resultat</t>
  </si>
  <si>
    <t>Beløb i kr</t>
  </si>
  <si>
    <t>A.  På Ark 2 skrives primosaldiene ind på de anlagte kontoskitser.</t>
  </si>
  <si>
    <t>K Skyldig ATP-bidrag (gæld) og D ATP-bidrag (omk.)</t>
  </si>
  <si>
    <t>K Skyldig AM-bidrag (gæld) og D AM-bidrag (omk.)</t>
  </si>
  <si>
    <t>D Lønafregning (omk.)</t>
  </si>
  <si>
    <t>K Skyldig A-skat (gæld)</t>
  </si>
  <si>
    <t>K Kassekredit (gæld)</t>
  </si>
  <si>
    <t>D.  I afslutningsskemaet findes årets resultat og  skemaet afstemmes.</t>
  </si>
  <si>
    <t>C.  De sammentalte konti overføres til råbalance og saldobalance i afslutningsskemaet i Ark 3</t>
  </si>
  <si>
    <t>F.  Til sidst opstilles regnskabet med en resultatopgørelse og en balance</t>
  </si>
  <si>
    <t xml:space="preserve">     på samme måde som sidste år</t>
  </si>
  <si>
    <t>Konti i ØKO-Børnetøj</t>
  </si>
  <si>
    <t>3100 Salgsfremmende omk.</t>
  </si>
  <si>
    <t>3200 Lokaleomkostninger</t>
  </si>
  <si>
    <t>4200 ATP-bidrag</t>
  </si>
  <si>
    <t>5300 Afskrivning på inventar</t>
  </si>
  <si>
    <t>13110 Egenkapitalkonto</t>
  </si>
  <si>
    <t>3900 Øvrige omk.</t>
  </si>
  <si>
    <t>13110 Egenkapital</t>
  </si>
  <si>
    <t>ØKO-Børnetøj</t>
  </si>
  <si>
    <t>Afslutningsskema for ØKO-Børnetøj</t>
  </si>
  <si>
    <t>Periodeafgrænsningsposter</t>
  </si>
  <si>
    <t>Anlægsaktiver</t>
  </si>
  <si>
    <t>Gæld</t>
  </si>
  <si>
    <t>Omsætningsaktiver</t>
  </si>
  <si>
    <t>Større privatforbrug i en enkeltmands-virksomhed formindsker alt andet lige</t>
  </si>
  <si>
    <t>a. Varekøbet</t>
  </si>
  <si>
    <t>b. Egenkapitalen</t>
  </si>
  <si>
    <t>c. Årets indtægter</t>
  </si>
  <si>
    <t>Overførsel til næste år er en del af</t>
  </si>
  <si>
    <t>a. Aktiekapitalen</t>
  </si>
  <si>
    <t>b. Fremmedkapitalen</t>
  </si>
  <si>
    <t>c. Egenkapitalen</t>
  </si>
  <si>
    <t>Jo større varelagerværdien er ved årets slutning, desto mindre bliver årets</t>
  </si>
  <si>
    <t>a. Varekøb</t>
  </si>
  <si>
    <t>b. Overskud</t>
  </si>
  <si>
    <t>c. Vareforbrug</t>
  </si>
  <si>
    <t>Jo mindre afskrivninger på anlægsaktiver i et givet år, desto større bliver alt andet lige</t>
  </si>
  <si>
    <t>a. Egenkapital ultimo året</t>
  </si>
  <si>
    <t>b. Årets indtægter</t>
  </si>
  <si>
    <t>c. De akkumulerede afskrivninger ved årets afslutning</t>
  </si>
  <si>
    <t>Varer under fremstilling er</t>
  </si>
  <si>
    <t>a. Et anlægsaktiv</t>
  </si>
  <si>
    <t>b. Et omsætningsaktiv</t>
  </si>
  <si>
    <t>c. Kortfristet fremmedkapital</t>
  </si>
  <si>
    <t>Egenkapitalen fremkommer som</t>
  </si>
  <si>
    <t>a. Overskud minus fremmedkapital</t>
  </si>
  <si>
    <t>b. Aktiver minus passiver</t>
  </si>
  <si>
    <t>c. Kapitalanvendelse minus fremmedkapital</t>
  </si>
  <si>
    <t>7.</t>
  </si>
  <si>
    <t>b. Kortfristet fremmedkapital</t>
  </si>
  <si>
    <t>c. Egenkapital</t>
  </si>
  <si>
    <t>8.</t>
  </si>
  <si>
    <t>En kreditnota udstedt til en kunde</t>
  </si>
  <si>
    <t>a. Øger omkostningerne</t>
  </si>
  <si>
    <t>b. Formindsker Årets resultat</t>
  </si>
  <si>
    <t>c. Øger kassebeholdningen</t>
  </si>
  <si>
    <t>9.</t>
  </si>
  <si>
    <t>Når virksomheden anvender likvide midler til at afdrage på et langfristet lån</t>
  </si>
  <si>
    <t>a. Vokser aktiver og passiver</t>
  </si>
  <si>
    <t>b. Mindskes aktiver og passiver</t>
  </si>
  <si>
    <t>c. Er aktiver og passiver uændrede</t>
  </si>
  <si>
    <t>10.</t>
  </si>
  <si>
    <t>En hensættelse til pensionsforpligtelse</t>
  </si>
  <si>
    <t>a. Formindsker passiverne</t>
  </si>
  <si>
    <t>b. Forøger egenkapitalen</t>
  </si>
  <si>
    <t>c. Formindsker Årets resultat</t>
  </si>
  <si>
    <t>11.</t>
  </si>
  <si>
    <t>Forudbetalte omkostninger er</t>
  </si>
  <si>
    <t>a. En omkostning</t>
  </si>
  <si>
    <t>c. En kortfristet gæld</t>
  </si>
  <si>
    <t>Skyldigt udbytte til aktionærerne er</t>
  </si>
  <si>
    <t>Der er forudbetalt 11.500 kr. i husleje for januar kvartal 2013.</t>
  </si>
  <si>
    <t>Opgave 7.2</t>
  </si>
  <si>
    <t xml:space="preserve"> (FIFO) til kostpriser til 1.920 kr.</t>
  </si>
  <si>
    <t xml:space="preserve"> til 2.250 kr.</t>
  </si>
  <si>
    <t>Beholdningen af færdigvarer er vurderet til 1.500 kr.</t>
  </si>
  <si>
    <t>Opgave 7.3</t>
  </si>
  <si>
    <t>Saldi på købsmoms og salgs-</t>
  </si>
  <si>
    <t>På grundlag af saldobalance pr. 31.12.2014 foretages følgende efterposteringer:</t>
  </si>
  <si>
    <t xml:space="preserve">Varelageret pr. 31.12.2014 er optalt og vurderet til kr. 110.000. </t>
  </si>
  <si>
    <t>Vareforbruget for oktober kvartal 2014 overføres til konto for vareforbrug.</t>
  </si>
  <si>
    <t>Skyldigt revisionshonorar for 2014 udgør 18.000 kr.</t>
  </si>
  <si>
    <t>Resultatopgørelse for Lev Vel 2014</t>
  </si>
  <si>
    <t>Balance for Lev Vel 2014</t>
  </si>
  <si>
    <t>Anskaffelsessum pr. 1.1 2014</t>
  </si>
  <si>
    <t>Opgave 7.1 - Handelsvirksomheden Lev Vel</t>
  </si>
  <si>
    <t>af 1. kvartal 2015.</t>
  </si>
  <si>
    <t>Råvarelageret er pr. 31/3 2015 optalt og vurderet</t>
  </si>
  <si>
    <t>Udlandslån 1.000 Euro. Kurs pr. 31/3 2015 er 750.</t>
  </si>
  <si>
    <t>for rejse i marts 2015 er fremkommet via</t>
  </si>
  <si>
    <t>kr. 50 og forfalder pr. 8. april 2015.</t>
  </si>
  <si>
    <t xml:space="preserve">Foretag afslutning af regnskabet for 1. kvartal 2015 </t>
  </si>
  <si>
    <t>ØKO-Børnetøj aflagde i år 2014 følgende regnskab:</t>
  </si>
  <si>
    <t>Resultatopgørelse for 2014</t>
  </si>
  <si>
    <t>Balance pr. 31.12. 2014</t>
  </si>
  <si>
    <t>B.  Nedenstående transaktioner for 2015 registreres herefter:</t>
  </si>
  <si>
    <t>Resultatopgørelse for 2015</t>
  </si>
  <si>
    <t>Balance pr. 31.12.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</si>
</sst>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1" formatCode="_(* #,##0.00_);_(* \(#,##0.00\);_(* &quot;-&quot;??_);_(@_)"/>
    <numFmt numFmtId="172" formatCode="_ * #,##0_ ;_ * \-#,##0_ ;_ * &quot;-&quot;??_ ;_ @_ "/>
    <numFmt numFmtId="174" formatCode="_(* #,##0_);_(* \(#,##0\);_(* &quot;-&quot;??_);_(@_)"/>
  </numFmts>
  <fonts count="12" x14ac:knownFonts="1">
    <font>
      <sz val="10"/>
      <name val="Arial"/>
    </font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71" fontId="1" fillId="0" borderId="0" applyFont="0" applyFill="0" applyBorder="0" applyAlignment="0" applyProtection="0"/>
  </cellStyleXfs>
  <cellXfs count="236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4" fillId="0" borderId="0" xfId="0" applyFont="1"/>
    <xf numFmtId="0" fontId="5" fillId="0" borderId="0" xfId="0" applyFont="1"/>
    <xf numFmtId="172" fontId="2" fillId="0" borderId="3" xfId="1" applyNumberFormat="1" applyFont="1" applyBorder="1" applyProtection="1">
      <protection locked="0"/>
    </xf>
    <xf numFmtId="172" fontId="2" fillId="0" borderId="4" xfId="1" applyNumberFormat="1" applyFont="1" applyBorder="1" applyProtection="1">
      <protection locked="0"/>
    </xf>
    <xf numFmtId="172" fontId="2" fillId="0" borderId="3" xfId="1" applyNumberFormat="1" applyFont="1" applyBorder="1"/>
    <xf numFmtId="172" fontId="2" fillId="0" borderId="6" xfId="1" applyNumberFormat="1" applyFont="1" applyBorder="1"/>
    <xf numFmtId="172" fontId="2" fillId="0" borderId="7" xfId="1" applyNumberFormat="1" applyFont="1" applyBorder="1"/>
    <xf numFmtId="172" fontId="2" fillId="0" borderId="6" xfId="1" applyNumberFormat="1" applyFont="1" applyBorder="1" applyProtection="1">
      <protection locked="0"/>
    </xf>
    <xf numFmtId="172" fontId="2" fillId="0" borderId="7" xfId="1" applyNumberFormat="1" applyFont="1" applyBorder="1" applyProtection="1">
      <protection locked="0"/>
    </xf>
    <xf numFmtId="172" fontId="2" fillId="0" borderId="8" xfId="1" applyNumberFormat="1" applyFont="1" applyBorder="1" applyProtection="1">
      <protection locked="0"/>
    </xf>
    <xf numFmtId="172" fontId="2" fillId="0" borderId="9" xfId="1" applyNumberFormat="1" applyFont="1" applyBorder="1" applyProtection="1">
      <protection locked="0"/>
    </xf>
    <xf numFmtId="172" fontId="2" fillId="0" borderId="2" xfId="1" applyNumberFormat="1" applyFont="1" applyBorder="1" applyProtection="1">
      <protection locked="0"/>
    </xf>
    <xf numFmtId="172" fontId="2" fillId="0" borderId="2" xfId="1" applyNumberFormat="1" applyFont="1" applyBorder="1"/>
    <xf numFmtId="0" fontId="2" fillId="0" borderId="14" xfId="0" applyFont="1" applyBorder="1"/>
    <xf numFmtId="172" fontId="2" fillId="0" borderId="17" xfId="1" applyNumberFormat="1" applyFont="1" applyBorder="1" applyProtection="1">
      <protection locked="0"/>
    </xf>
    <xf numFmtId="0" fontId="2" fillId="0" borderId="18" xfId="0" applyFont="1" applyBorder="1"/>
    <xf numFmtId="172" fontId="2" fillId="0" borderId="19" xfId="1" applyNumberFormat="1" applyFont="1" applyBorder="1"/>
    <xf numFmtId="172" fontId="2" fillId="0" borderId="20" xfId="1" applyNumberFormat="1" applyFont="1" applyBorder="1"/>
    <xf numFmtId="172" fontId="2" fillId="0" borderId="22" xfId="1" applyNumberFormat="1" applyFont="1" applyBorder="1"/>
    <xf numFmtId="172" fontId="2" fillId="0" borderId="26" xfId="1" applyNumberFormat="1" applyFont="1" applyBorder="1" applyProtection="1">
      <protection locked="0"/>
    </xf>
    <xf numFmtId="0" fontId="2" fillId="0" borderId="23" xfId="0" applyFont="1" applyBorder="1"/>
    <xf numFmtId="0" fontId="3" fillId="0" borderId="2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0" xfId="0" quotePrefix="1"/>
    <xf numFmtId="0" fontId="3" fillId="0" borderId="5" xfId="0" applyFont="1" applyBorder="1"/>
    <xf numFmtId="0" fontId="3" fillId="0" borderId="12" xfId="0" applyFont="1" applyBorder="1"/>
    <xf numFmtId="0" fontId="6" fillId="0" borderId="15" xfId="0" applyFont="1" applyBorder="1"/>
    <xf numFmtId="0" fontId="3" fillId="0" borderId="16" xfId="0" applyFont="1" applyBorder="1"/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172" fontId="2" fillId="0" borderId="19" xfId="1" applyNumberFormat="1" applyFont="1" applyBorder="1" applyProtection="1">
      <protection locked="0"/>
    </xf>
    <xf numFmtId="172" fontId="2" fillId="0" borderId="20" xfId="1" applyNumberFormat="1" applyFont="1" applyBorder="1" applyProtection="1">
      <protection locked="0"/>
    </xf>
    <xf numFmtId="0" fontId="2" fillId="0" borderId="14" xfId="0" applyFont="1" applyBorder="1" applyAlignment="1">
      <alignment horizontal="left"/>
    </xf>
    <xf numFmtId="0" fontId="2" fillId="0" borderId="6" xfId="0" applyFont="1" applyBorder="1"/>
    <xf numFmtId="0" fontId="2" fillId="0" borderId="34" xfId="0" applyFont="1" applyBorder="1" applyAlignment="1">
      <alignment horizontal="left"/>
    </xf>
    <xf numFmtId="0" fontId="2" fillId="0" borderId="31" xfId="0" applyFont="1" applyBorder="1" applyAlignment="1">
      <alignment horizontal="left"/>
    </xf>
    <xf numFmtId="0" fontId="2" fillId="0" borderId="8" xfId="0" applyFont="1" applyBorder="1"/>
    <xf numFmtId="0" fontId="2" fillId="0" borderId="17" xfId="0" applyFont="1" applyBorder="1"/>
    <xf numFmtId="0" fontId="2" fillId="0" borderId="35" xfId="0" applyFont="1" applyBorder="1" applyAlignment="1">
      <alignment horizontal="left"/>
    </xf>
    <xf numFmtId="0" fontId="2" fillId="0" borderId="27" xfId="0" applyFont="1" applyBorder="1" applyAlignment="1">
      <alignment horizontal="left"/>
    </xf>
    <xf numFmtId="172" fontId="2" fillId="0" borderId="29" xfId="1" applyNumberFormat="1" applyFont="1" applyBorder="1" applyProtection="1">
      <protection locked="0"/>
    </xf>
    <xf numFmtId="172" fontId="2" fillId="0" borderId="33" xfId="1" applyNumberFormat="1" applyFont="1" applyBorder="1" applyProtection="1">
      <protection locked="0"/>
    </xf>
    <xf numFmtId="172" fontId="2" fillId="0" borderId="32" xfId="1" applyNumberFormat="1" applyFont="1" applyBorder="1" applyProtection="1">
      <protection locked="0"/>
    </xf>
    <xf numFmtId="0" fontId="0" fillId="0" borderId="0" xfId="0" applyBorder="1"/>
    <xf numFmtId="0" fontId="0" fillId="0" borderId="36" xfId="0" applyBorder="1"/>
    <xf numFmtId="174" fontId="0" fillId="0" borderId="0" xfId="0" applyNumberFormat="1"/>
    <xf numFmtId="0" fontId="2" fillId="0" borderId="37" xfId="0" applyFont="1" applyBorder="1"/>
    <xf numFmtId="0" fontId="2" fillId="0" borderId="7" xfId="0" applyFont="1" applyBorder="1"/>
    <xf numFmtId="0" fontId="2" fillId="0" borderId="11" xfId="0" applyFont="1" applyBorder="1"/>
    <xf numFmtId="0" fontId="2" fillId="0" borderId="7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38" xfId="0" applyFont="1" applyFill="1" applyBorder="1" applyAlignment="1">
      <alignment wrapText="1"/>
    </xf>
    <xf numFmtId="172" fontId="2" fillId="0" borderId="14" xfId="1" applyNumberFormat="1" applyFont="1" applyBorder="1" applyProtection="1">
      <protection locked="0"/>
    </xf>
    <xf numFmtId="0" fontId="2" fillId="0" borderId="0" xfId="0" applyFont="1"/>
    <xf numFmtId="0" fontId="0" fillId="0" borderId="32" xfId="0" applyBorder="1"/>
    <xf numFmtId="0" fontId="0" fillId="0" borderId="13" xfId="0" applyBorder="1"/>
    <xf numFmtId="0" fontId="0" fillId="0" borderId="38" xfId="0" applyBorder="1"/>
    <xf numFmtId="0" fontId="0" fillId="0" borderId="39" xfId="0" applyBorder="1"/>
    <xf numFmtId="0" fontId="0" fillId="0" borderId="7" xfId="0" applyBorder="1"/>
    <xf numFmtId="0" fontId="0" fillId="0" borderId="14" xfId="0" applyBorder="1"/>
    <xf numFmtId="0" fontId="0" fillId="0" borderId="2" xfId="0" applyBorder="1"/>
    <xf numFmtId="0" fontId="2" fillId="0" borderId="38" xfId="0" applyFont="1" applyBorder="1" applyAlignment="1">
      <alignment wrapText="1"/>
    </xf>
    <xf numFmtId="0" fontId="2" fillId="0" borderId="38" xfId="0" applyFont="1" applyBorder="1"/>
    <xf numFmtId="0" fontId="2" fillId="0" borderId="9" xfId="0" applyFont="1" applyBorder="1"/>
    <xf numFmtId="0" fontId="7" fillId="0" borderId="0" xfId="0" applyFont="1"/>
    <xf numFmtId="0" fontId="8" fillId="0" borderId="0" xfId="0" applyFont="1"/>
    <xf numFmtId="0" fontId="8" fillId="2" borderId="41" xfId="0" applyFont="1" applyFill="1" applyBorder="1"/>
    <xf numFmtId="0" fontId="5" fillId="2" borderId="42" xfId="0" applyFont="1" applyFill="1" applyBorder="1" applyAlignment="1">
      <alignment horizontal="centerContinuous"/>
    </xf>
    <xf numFmtId="0" fontId="5" fillId="2" borderId="43" xfId="0" applyFont="1" applyFill="1" applyBorder="1" applyAlignment="1">
      <alignment horizontal="centerContinuous"/>
    </xf>
    <xf numFmtId="0" fontId="0" fillId="0" borderId="5" xfId="0" applyBorder="1"/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4" xfId="0" applyBorder="1"/>
    <xf numFmtId="174" fontId="1" fillId="0" borderId="44" xfId="1" applyNumberFormat="1" applyBorder="1"/>
    <xf numFmtId="0" fontId="0" fillId="0" borderId="0" xfId="0" quotePrefix="1" applyBorder="1"/>
    <xf numFmtId="174" fontId="1" fillId="0" borderId="0" xfId="1" applyNumberFormat="1" applyBorder="1"/>
    <xf numFmtId="174" fontId="1" fillId="2" borderId="44" xfId="1" applyNumberFormat="1" applyFill="1" applyBorder="1"/>
    <xf numFmtId="174" fontId="1" fillId="0" borderId="44" xfId="1" applyNumberFormat="1" applyFill="1" applyBorder="1"/>
    <xf numFmtId="174" fontId="1" fillId="2" borderId="45" xfId="1" applyNumberFormat="1" applyFill="1" applyBorder="1"/>
    <xf numFmtId="0" fontId="0" fillId="0" borderId="15" xfId="0" applyBorder="1"/>
    <xf numFmtId="0" fontId="0" fillId="0" borderId="16" xfId="0" quotePrefix="1" applyBorder="1"/>
    <xf numFmtId="0" fontId="0" fillId="0" borderId="16" xfId="0" applyBorder="1"/>
    <xf numFmtId="174" fontId="1" fillId="0" borderId="0" xfId="1" applyNumberFormat="1" applyFill="1" applyBorder="1"/>
    <xf numFmtId="0" fontId="0" fillId="2" borderId="41" xfId="0" applyFill="1" applyBorder="1" applyAlignment="1"/>
    <xf numFmtId="0" fontId="9" fillId="2" borderId="42" xfId="0" applyFont="1" applyFill="1" applyBorder="1" applyAlignment="1">
      <alignment horizontal="centerContinuous"/>
    </xf>
    <xf numFmtId="0" fontId="9" fillId="2" borderId="43" xfId="0" applyFont="1" applyFill="1" applyBorder="1" applyAlignment="1"/>
    <xf numFmtId="0" fontId="9" fillId="0" borderId="0" xfId="0" applyFont="1" applyAlignment="1">
      <alignment horizontal="centerContinuous"/>
    </xf>
    <xf numFmtId="0" fontId="0" fillId="0" borderId="28" xfId="0" applyBorder="1"/>
    <xf numFmtId="0" fontId="9" fillId="0" borderId="0" xfId="0" applyFont="1" applyBorder="1"/>
    <xf numFmtId="0" fontId="0" fillId="0" borderId="0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Border="1"/>
    <xf numFmtId="174" fontId="1" fillId="0" borderId="0" xfId="1" applyNumberFormat="1"/>
    <xf numFmtId="174" fontId="1" fillId="0" borderId="16" xfId="1" applyNumberFormat="1" applyBorder="1"/>
    <xf numFmtId="174" fontId="0" fillId="2" borderId="16" xfId="0" applyNumberFormat="1" applyFill="1" applyBorder="1"/>
    <xf numFmtId="174" fontId="0" fillId="2" borderId="45" xfId="0" applyNumberFormat="1" applyFill="1" applyBorder="1"/>
    <xf numFmtId="174" fontId="0" fillId="0" borderId="0" xfId="0" applyNumberFormat="1" applyFill="1" applyBorder="1"/>
    <xf numFmtId="0" fontId="0" fillId="0" borderId="0" xfId="0" applyFill="1"/>
    <xf numFmtId="0" fontId="0" fillId="2" borderId="41" xfId="0" applyFill="1" applyBorder="1"/>
    <xf numFmtId="0" fontId="5" fillId="2" borderId="42" xfId="0" applyFont="1" applyFill="1" applyBorder="1" applyAlignment="1"/>
    <xf numFmtId="174" fontId="1" fillId="2" borderId="46" xfId="1" applyNumberFormat="1" applyFill="1" applyBorder="1"/>
    <xf numFmtId="0" fontId="5" fillId="0" borderId="0" xfId="0" applyFont="1" applyBorder="1"/>
    <xf numFmtId="0" fontId="8" fillId="0" borderId="0" xfId="0" applyFont="1" applyBorder="1"/>
    <xf numFmtId="174" fontId="0" fillId="0" borderId="16" xfId="0" applyNumberFormat="1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41" xfId="0" applyBorder="1" applyAlignment="1">
      <alignment horizontal="centerContinuous"/>
    </xf>
    <xf numFmtId="0" fontId="0" fillId="0" borderId="43" xfId="0" applyBorder="1" applyAlignment="1">
      <alignment horizontal="centerContinuous"/>
    </xf>
    <xf numFmtId="0" fontId="0" fillId="0" borderId="47" xfId="0" applyBorder="1" applyAlignment="1">
      <alignment horizontal="center"/>
    </xf>
    <xf numFmtId="0" fontId="0" fillId="0" borderId="43" xfId="0" applyBorder="1" applyAlignment="1">
      <alignment horizontal="center"/>
    </xf>
    <xf numFmtId="174" fontId="1" fillId="0" borderId="48" xfId="1" applyNumberFormat="1" applyBorder="1"/>
    <xf numFmtId="174" fontId="1" fillId="0" borderId="49" xfId="1" applyNumberFormat="1" applyBorder="1"/>
    <xf numFmtId="174" fontId="1" fillId="0" borderId="47" xfId="1" applyNumberFormat="1" applyBorder="1"/>
    <xf numFmtId="174" fontId="1" fillId="0" borderId="43" xfId="1" applyNumberFormat="1" applyBorder="1"/>
    <xf numFmtId="0" fontId="0" fillId="0" borderId="41" xfId="0" applyBorder="1" applyAlignment="1"/>
    <xf numFmtId="0" fontId="0" fillId="0" borderId="49" xfId="0" applyBorder="1" applyAlignment="1">
      <alignment horizontal="centerContinuous"/>
    </xf>
    <xf numFmtId="174" fontId="1" fillId="0" borderId="49" xfId="1" applyNumberFormat="1" applyBorder="1" applyAlignment="1">
      <alignment horizontal="centerContinuous"/>
    </xf>
    <xf numFmtId="0" fontId="0" fillId="0" borderId="49" xfId="0" applyBorder="1" applyAlignment="1">
      <alignment horizontal="center"/>
    </xf>
    <xf numFmtId="174" fontId="1" fillId="0" borderId="49" xfId="1" applyNumberFormat="1" applyBorder="1" applyAlignment="1">
      <alignment horizontal="center"/>
    </xf>
    <xf numFmtId="174" fontId="1" fillId="0" borderId="50" xfId="1" applyNumberFormat="1" applyBorder="1"/>
    <xf numFmtId="0" fontId="0" fillId="0" borderId="43" xfId="0" applyBorder="1" applyAlignment="1"/>
    <xf numFmtId="0" fontId="0" fillId="0" borderId="48" xfId="0" applyBorder="1"/>
    <xf numFmtId="0" fontId="0" fillId="0" borderId="49" xfId="0" applyBorder="1"/>
    <xf numFmtId="0" fontId="11" fillId="0" borderId="0" xfId="0" applyFont="1"/>
    <xf numFmtId="0" fontId="9" fillId="0" borderId="0" xfId="0" applyFont="1"/>
    <xf numFmtId="0" fontId="10" fillId="0" borderId="41" xfId="0" applyFont="1" applyBorder="1" applyAlignment="1">
      <alignment horizontal="centerContinuous"/>
    </xf>
    <xf numFmtId="0" fontId="10" fillId="0" borderId="43" xfId="0" applyFont="1" applyBorder="1" applyAlignment="1">
      <alignment horizontal="centerContinuous"/>
    </xf>
    <xf numFmtId="0" fontId="0" fillId="0" borderId="41" xfId="0" applyBorder="1"/>
    <xf numFmtId="0" fontId="0" fillId="0" borderId="43" xfId="0" applyBorder="1"/>
    <xf numFmtId="0" fontId="0" fillId="0" borderId="41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42" xfId="0" applyBorder="1" applyAlignment="1">
      <alignment horizontal="center"/>
    </xf>
    <xf numFmtId="174" fontId="1" fillId="0" borderId="13" xfId="1" applyNumberFormat="1" applyBorder="1"/>
    <xf numFmtId="174" fontId="1" fillId="0" borderId="37" xfId="1" applyNumberFormat="1" applyBorder="1"/>
    <xf numFmtId="174" fontId="0" fillId="0" borderId="37" xfId="0" applyNumberFormat="1" applyBorder="1"/>
    <xf numFmtId="174" fontId="1" fillId="0" borderId="38" xfId="1" applyNumberFormat="1" applyBorder="1"/>
    <xf numFmtId="174" fontId="0" fillId="0" borderId="38" xfId="0" applyNumberFormat="1" applyBorder="1"/>
    <xf numFmtId="0" fontId="0" fillId="0" borderId="45" xfId="0" applyBorder="1"/>
    <xf numFmtId="174" fontId="1" fillId="0" borderId="15" xfId="1" applyNumberFormat="1" applyBorder="1"/>
    <xf numFmtId="174" fontId="1" fillId="0" borderId="52" xfId="1" applyNumberFormat="1" applyBorder="1"/>
    <xf numFmtId="174" fontId="1" fillId="0" borderId="42" xfId="1" applyNumberFormat="1" applyBorder="1"/>
    <xf numFmtId="174" fontId="1" fillId="0" borderId="51" xfId="1" applyNumberFormat="1" applyBorder="1"/>
    <xf numFmtId="174" fontId="1" fillId="0" borderId="41" xfId="1" applyNumberFormat="1" applyBorder="1"/>
    <xf numFmtId="0" fontId="0" fillId="0" borderId="44" xfId="0" applyFill="1" applyBorder="1"/>
    <xf numFmtId="174" fontId="1" fillId="0" borderId="5" xfId="1" applyNumberFormat="1" applyBorder="1"/>
    <xf numFmtId="174" fontId="1" fillId="0" borderId="53" xfId="1" applyNumberFormat="1" applyFill="1" applyBorder="1"/>
    <xf numFmtId="174" fontId="1" fillId="2" borderId="29" xfId="1" applyNumberFormat="1" applyFill="1" applyBorder="1"/>
    <xf numFmtId="174" fontId="1" fillId="0" borderId="53" xfId="1" applyNumberFormat="1" applyBorder="1"/>
    <xf numFmtId="174" fontId="1" fillId="2" borderId="24" xfId="1" applyNumberFormat="1" applyFill="1" applyBorder="1"/>
    <xf numFmtId="174" fontId="0" fillId="2" borderId="24" xfId="0" applyNumberFormat="1" applyFill="1" applyBorder="1"/>
    <xf numFmtId="174" fontId="0" fillId="2" borderId="1" xfId="0" applyNumberFormat="1" applyFill="1" applyBorder="1"/>
    <xf numFmtId="0" fontId="0" fillId="0" borderId="29" xfId="0" applyBorder="1"/>
    <xf numFmtId="0" fontId="4" fillId="0" borderId="54" xfId="0" applyFont="1" applyBorder="1" applyAlignment="1">
      <alignment horizontal="left" vertical="top" wrapText="1" indent="1"/>
    </xf>
    <xf numFmtId="0" fontId="4" fillId="0" borderId="55" xfId="0" applyFont="1" applyBorder="1" applyAlignment="1">
      <alignment horizontal="left" vertical="top" wrapText="1" indent="1"/>
    </xf>
    <xf numFmtId="0" fontId="4" fillId="0" borderId="25" xfId="0" applyFont="1" applyBorder="1" applyAlignment="1">
      <alignment vertical="top" wrapText="1"/>
    </xf>
    <xf numFmtId="0" fontId="4" fillId="0" borderId="25" xfId="0" applyFont="1" applyBorder="1" applyAlignment="1">
      <alignment horizontal="left" vertical="top" wrapText="1" indent="2"/>
    </xf>
    <xf numFmtId="0" fontId="3" fillId="0" borderId="35" xfId="0" applyFont="1" applyBorder="1" applyAlignment="1">
      <alignment horizontal="center"/>
    </xf>
    <xf numFmtId="0" fontId="3" fillId="0" borderId="56" xfId="0" applyFont="1" applyBorder="1" applyAlignment="1">
      <alignment horizontal="center"/>
    </xf>
    <xf numFmtId="0" fontId="4" fillId="0" borderId="57" xfId="0" applyFont="1" applyBorder="1" applyAlignment="1">
      <alignment vertical="top" wrapText="1"/>
    </xf>
    <xf numFmtId="0" fontId="4" fillId="0" borderId="40" xfId="0" applyFont="1" applyBorder="1" applyAlignment="1">
      <alignment vertical="top" wrapText="1"/>
    </xf>
    <xf numFmtId="0" fontId="4" fillId="0" borderId="58" xfId="0" applyFont="1" applyBorder="1" applyAlignment="1">
      <alignment vertical="top" wrapText="1"/>
    </xf>
    <xf numFmtId="0" fontId="0" fillId="0" borderId="41" xfId="0" applyBorder="1" applyAlignment="1">
      <alignment horizontal="center"/>
    </xf>
    <xf numFmtId="0" fontId="0" fillId="0" borderId="43" xfId="0" applyBorder="1" applyAlignment="1">
      <alignment horizontal="center"/>
    </xf>
    <xf numFmtId="49" fontId="8" fillId="0" borderId="0" xfId="0" applyNumberFormat="1" applyFont="1" applyAlignment="1">
      <alignment horizontal="left"/>
    </xf>
    <xf numFmtId="0" fontId="8" fillId="0" borderId="5" xfId="0" applyFont="1" applyBorder="1"/>
    <xf numFmtId="0" fontId="8" fillId="0" borderId="12" xfId="0" applyFont="1" applyBorder="1"/>
    <xf numFmtId="0" fontId="5" fillId="0" borderId="5" xfId="0" applyFont="1" applyBorder="1" applyAlignment="1"/>
    <xf numFmtId="0" fontId="5" fillId="0" borderId="28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56" xfId="0" applyFont="1" applyBorder="1" applyAlignment="1">
      <alignment horizontal="center"/>
    </xf>
    <xf numFmtId="0" fontId="5" fillId="0" borderId="27" xfId="0" applyFont="1" applyBorder="1"/>
    <xf numFmtId="0" fontId="8" fillId="0" borderId="23" xfId="0" applyFont="1" applyBorder="1"/>
    <xf numFmtId="0" fontId="5" fillId="0" borderId="27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8" fillId="0" borderId="13" xfId="0" applyFont="1" applyBorder="1"/>
    <xf numFmtId="172" fontId="8" fillId="0" borderId="10" xfId="1" applyNumberFormat="1" applyFont="1" applyBorder="1"/>
    <xf numFmtId="172" fontId="8" fillId="0" borderId="11" xfId="1" applyNumberFormat="1" applyFont="1" applyBorder="1"/>
    <xf numFmtId="172" fontId="8" fillId="0" borderId="25" xfId="1" applyNumberFormat="1" applyFont="1" applyBorder="1" applyProtection="1">
      <protection locked="0"/>
    </xf>
    <xf numFmtId="172" fontId="8" fillId="0" borderId="26" xfId="1" applyNumberFormat="1" applyFont="1" applyBorder="1" applyProtection="1">
      <protection locked="0"/>
    </xf>
    <xf numFmtId="172" fontId="8" fillId="0" borderId="10" xfId="1" applyNumberFormat="1" applyFont="1" applyBorder="1" applyProtection="1">
      <protection locked="0"/>
    </xf>
    <xf numFmtId="172" fontId="8" fillId="0" borderId="11" xfId="1" applyNumberFormat="1" applyFont="1" applyBorder="1" applyProtection="1">
      <protection locked="0"/>
    </xf>
    <xf numFmtId="0" fontId="8" fillId="0" borderId="14" xfId="0" applyFont="1" applyBorder="1"/>
    <xf numFmtId="0" fontId="8" fillId="0" borderId="1" xfId="0" applyFont="1" applyBorder="1"/>
    <xf numFmtId="172" fontId="8" fillId="0" borderId="6" xfId="1" applyNumberFormat="1" applyFont="1" applyBorder="1"/>
    <xf numFmtId="172" fontId="8" fillId="0" borderId="7" xfId="1" applyNumberFormat="1" applyFont="1" applyBorder="1"/>
    <xf numFmtId="172" fontId="8" fillId="0" borderId="3" xfId="1" applyNumberFormat="1" applyFont="1" applyBorder="1" applyProtection="1">
      <protection locked="0"/>
    </xf>
    <xf numFmtId="172" fontId="8" fillId="0" borderId="2" xfId="1" applyNumberFormat="1" applyFont="1" applyBorder="1" applyProtection="1">
      <protection locked="0"/>
    </xf>
    <xf numFmtId="172" fontId="8" fillId="0" borderId="6" xfId="1" applyNumberFormat="1" applyFont="1" applyBorder="1" applyProtection="1">
      <protection locked="0"/>
    </xf>
    <xf numFmtId="172" fontId="8" fillId="0" borderId="7" xfId="1" applyNumberFormat="1" applyFont="1" applyBorder="1" applyProtection="1">
      <protection locked="0"/>
    </xf>
    <xf numFmtId="0" fontId="8" fillId="0" borderId="15" xfId="0" applyFont="1" applyBorder="1"/>
    <xf numFmtId="0" fontId="8" fillId="0" borderId="16" xfId="0" applyFont="1" applyBorder="1"/>
    <xf numFmtId="172" fontId="8" fillId="0" borderId="8" xfId="1" applyNumberFormat="1" applyFont="1" applyBorder="1"/>
    <xf numFmtId="172" fontId="8" fillId="0" borderId="9" xfId="1" applyNumberFormat="1" applyFont="1" applyBorder="1"/>
    <xf numFmtId="172" fontId="8" fillId="0" borderId="4" xfId="1" applyNumberFormat="1" applyFont="1" applyBorder="1" applyProtection="1">
      <protection locked="0"/>
    </xf>
    <xf numFmtId="172" fontId="8" fillId="0" borderId="17" xfId="1" applyNumberFormat="1" applyFont="1" applyBorder="1" applyProtection="1">
      <protection locked="0"/>
    </xf>
    <xf numFmtId="172" fontId="8" fillId="0" borderId="8" xfId="1" applyNumberFormat="1" applyFont="1" applyBorder="1" applyProtection="1">
      <protection locked="0"/>
    </xf>
    <xf numFmtId="172" fontId="8" fillId="0" borderId="9" xfId="1" applyNumberFormat="1" applyFont="1" applyBorder="1" applyProtection="1">
      <protection locked="0"/>
    </xf>
    <xf numFmtId="0" fontId="8" fillId="0" borderId="18" xfId="0" applyFont="1" applyBorder="1"/>
    <xf numFmtId="172" fontId="8" fillId="0" borderId="19" xfId="1" applyNumberFormat="1" applyFont="1" applyBorder="1"/>
    <xf numFmtId="172" fontId="8" fillId="0" borderId="20" xfId="1" applyNumberFormat="1" applyFont="1" applyBorder="1"/>
    <xf numFmtId="172" fontId="8" fillId="0" borderId="21" xfId="1" applyNumberFormat="1" applyFont="1" applyBorder="1"/>
    <xf numFmtId="172" fontId="8" fillId="0" borderId="22" xfId="1" applyNumberFormat="1" applyFont="1" applyBorder="1"/>
    <xf numFmtId="0" fontId="8" fillId="0" borderId="14" xfId="0" applyFont="1" applyBorder="1" applyProtection="1">
      <protection locked="0"/>
    </xf>
    <xf numFmtId="0" fontId="8" fillId="0" borderId="0" xfId="0" applyFont="1" applyBorder="1" applyProtection="1">
      <protection locked="0"/>
    </xf>
    <xf numFmtId="172" fontId="8" fillId="0" borderId="24" xfId="1" applyNumberFormat="1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23" xfId="0" applyFont="1" applyBorder="1" applyProtection="1">
      <protection locked="0"/>
    </xf>
    <xf numFmtId="172" fontId="8" fillId="0" borderId="0" xfId="1" applyNumberFormat="1" applyFont="1" applyBorder="1" applyProtection="1">
      <protection locked="0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172" fontId="8" fillId="0" borderId="0" xfId="0" applyNumberFormat="1" applyFont="1"/>
    <xf numFmtId="172" fontId="8" fillId="0" borderId="29" xfId="0" applyNumberFormat="1" applyFont="1" applyBorder="1"/>
    <xf numFmtId="172" fontId="8" fillId="0" borderId="1" xfId="0" applyNumberFormat="1" applyFont="1" applyBorder="1"/>
    <xf numFmtId="0" fontId="8" fillId="0" borderId="0" xfId="0" quotePrefix="1" applyFont="1"/>
    <xf numFmtId="0" fontId="8" fillId="0" borderId="0" xfId="0" applyFont="1" applyAlignment="1">
      <alignment horizontal="center"/>
    </xf>
    <xf numFmtId="172" fontId="8" fillId="0" borderId="0" xfId="0" applyNumberFormat="1" applyFont="1" applyBorder="1"/>
    <xf numFmtId="0" fontId="8" fillId="0" borderId="0" xfId="0" applyFont="1" applyFill="1" applyBorder="1"/>
    <xf numFmtId="172" fontId="8" fillId="0" borderId="30" xfId="0" applyNumberFormat="1" applyFont="1" applyBorder="1"/>
    <xf numFmtId="172" fontId="5" fillId="0" borderId="30" xfId="0" applyNumberFormat="1" applyFont="1" applyBorder="1"/>
    <xf numFmtId="0" fontId="5" fillId="0" borderId="0" xfId="0" applyFont="1" applyFill="1" applyBorder="1"/>
    <xf numFmtId="0" fontId="6" fillId="0" borderId="0" xfId="0" applyFont="1" applyAlignment="1">
      <alignment horizontal="left"/>
    </xf>
  </cellXfs>
  <cellStyles count="2">
    <cellStyle name="K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abSelected="1" workbookViewId="0">
      <selection activeCell="A2" sqref="A2"/>
    </sheetView>
  </sheetViews>
  <sheetFormatPr defaultRowHeight="12.75" x14ac:dyDescent="0.2"/>
  <cols>
    <col min="1" max="1" width="4.85546875" customWidth="1"/>
    <col min="2" max="2" width="28" customWidth="1"/>
    <col min="3" max="10" width="12.85546875" customWidth="1"/>
    <col min="11" max="11" width="13" customWidth="1"/>
    <col min="13" max="13" width="10.7109375" bestFit="1" customWidth="1"/>
  </cols>
  <sheetData>
    <row r="1" spans="1:13" ht="15" customHeight="1" x14ac:dyDescent="0.25">
      <c r="A1" s="4" t="s">
        <v>346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</row>
    <row r="2" spans="1:13" ht="15" x14ac:dyDescent="0.2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</row>
    <row r="3" spans="1:13" ht="15.75" x14ac:dyDescent="0.25">
      <c r="A3" s="4" t="s">
        <v>120</v>
      </c>
      <c r="B3" s="4" t="s">
        <v>339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</row>
    <row r="4" spans="1:13" ht="15" x14ac:dyDescent="0.2">
      <c r="A4" s="73"/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</row>
    <row r="5" spans="1:13" ht="15" x14ac:dyDescent="0.2">
      <c r="A5" s="174" t="s">
        <v>28</v>
      </c>
      <c r="B5" s="73" t="s">
        <v>340</v>
      </c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</row>
    <row r="6" spans="1:13" ht="15" x14ac:dyDescent="0.2">
      <c r="A6" s="174"/>
      <c r="B6" s="73" t="s">
        <v>341</v>
      </c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</row>
    <row r="7" spans="1:13" ht="15" x14ac:dyDescent="0.2">
      <c r="A7" s="174"/>
      <c r="B7" s="73" t="s">
        <v>119</v>
      </c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</row>
    <row r="8" spans="1:13" ht="15" x14ac:dyDescent="0.2">
      <c r="A8" s="73"/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</row>
    <row r="9" spans="1:13" ht="15" x14ac:dyDescent="0.2">
      <c r="A9" s="174" t="s">
        <v>29</v>
      </c>
      <c r="B9" s="73" t="s">
        <v>34</v>
      </c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</row>
    <row r="10" spans="1:13" ht="15" x14ac:dyDescent="0.2">
      <c r="A10" s="73"/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</row>
    <row r="11" spans="1:13" ht="15" x14ac:dyDescent="0.2">
      <c r="A11" s="174" t="s">
        <v>30</v>
      </c>
      <c r="B11" s="73" t="s">
        <v>332</v>
      </c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</row>
    <row r="12" spans="1:13" ht="15" x14ac:dyDescent="0.2">
      <c r="A12" s="174"/>
      <c r="B12" s="73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</row>
    <row r="13" spans="1:13" ht="15" x14ac:dyDescent="0.2">
      <c r="A13" s="174" t="s">
        <v>31</v>
      </c>
      <c r="B13" s="73" t="s">
        <v>342</v>
      </c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</row>
    <row r="14" spans="1:13" ht="15" x14ac:dyDescent="0.2">
      <c r="A14" s="174"/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</row>
    <row r="15" spans="1:13" ht="15" x14ac:dyDescent="0.2">
      <c r="A15" s="174" t="s">
        <v>32</v>
      </c>
      <c r="B15" s="73" t="s">
        <v>35</v>
      </c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</row>
    <row r="16" spans="1:13" ht="15" x14ac:dyDescent="0.2">
      <c r="A16" s="174"/>
      <c r="B16" s="73"/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</row>
    <row r="17" spans="1:13" ht="15" x14ac:dyDescent="0.2">
      <c r="A17" s="174" t="s">
        <v>33</v>
      </c>
      <c r="B17" s="73" t="s">
        <v>36</v>
      </c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</row>
    <row r="18" spans="1:13" ht="15" x14ac:dyDescent="0.2">
      <c r="A18" s="73"/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</row>
    <row r="19" spans="1:13" ht="15.75" thickBot="1" x14ac:dyDescent="0.25">
      <c r="A19" s="73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</row>
    <row r="20" spans="1:13" ht="15.75" x14ac:dyDescent="0.25">
      <c r="A20" s="175"/>
      <c r="B20" s="176"/>
      <c r="C20" s="177" t="s">
        <v>0</v>
      </c>
      <c r="D20" s="178"/>
      <c r="E20" s="179" t="s">
        <v>1</v>
      </c>
      <c r="F20" s="179"/>
      <c r="G20" s="180" t="s">
        <v>2</v>
      </c>
      <c r="H20" s="181"/>
      <c r="I20" s="179" t="s">
        <v>3</v>
      </c>
      <c r="J20" s="181"/>
      <c r="K20" s="73"/>
      <c r="L20" s="73"/>
      <c r="M20" s="73"/>
    </row>
    <row r="21" spans="1:13" ht="16.5" thickBot="1" x14ac:dyDescent="0.3">
      <c r="A21" s="182" t="s">
        <v>4</v>
      </c>
      <c r="B21" s="183"/>
      <c r="C21" s="184" t="s">
        <v>5</v>
      </c>
      <c r="D21" s="185" t="s">
        <v>6</v>
      </c>
      <c r="E21" s="186" t="s">
        <v>5</v>
      </c>
      <c r="F21" s="187" t="s">
        <v>6</v>
      </c>
      <c r="G21" s="184" t="s">
        <v>5</v>
      </c>
      <c r="H21" s="185" t="s">
        <v>6</v>
      </c>
      <c r="I21" s="188" t="s">
        <v>5</v>
      </c>
      <c r="J21" s="185" t="s">
        <v>6</v>
      </c>
      <c r="K21" s="73"/>
      <c r="L21" s="73"/>
      <c r="M21" s="73"/>
    </row>
    <row r="22" spans="1:13" ht="15" x14ac:dyDescent="0.2">
      <c r="A22" s="189" t="s">
        <v>7</v>
      </c>
      <c r="B22" s="113"/>
      <c r="C22" s="190"/>
      <c r="D22" s="191">
        <v>2427700</v>
      </c>
      <c r="E22" s="192"/>
      <c r="F22" s="193"/>
      <c r="G22" s="194"/>
      <c r="H22" s="195"/>
      <c r="I22" s="192"/>
      <c r="J22" s="195"/>
      <c r="K22" s="73"/>
      <c r="L22" s="73"/>
      <c r="M22" s="73"/>
    </row>
    <row r="23" spans="1:13" ht="15" x14ac:dyDescent="0.2">
      <c r="A23" s="196" t="s">
        <v>8</v>
      </c>
      <c r="B23" s="197"/>
      <c r="C23" s="198">
        <v>1275200</v>
      </c>
      <c r="D23" s="199"/>
      <c r="E23" s="200"/>
      <c r="F23" s="201"/>
      <c r="G23" s="202"/>
      <c r="H23" s="203"/>
      <c r="I23" s="200"/>
      <c r="J23" s="203"/>
      <c r="K23" s="73"/>
      <c r="L23" s="73"/>
      <c r="M23" s="73"/>
    </row>
    <row r="24" spans="1:13" ht="15" x14ac:dyDescent="0.2">
      <c r="A24" s="189" t="s">
        <v>9</v>
      </c>
      <c r="B24" s="113"/>
      <c r="C24" s="198">
        <v>141000</v>
      </c>
      <c r="D24" s="199"/>
      <c r="E24" s="200"/>
      <c r="F24" s="201"/>
      <c r="G24" s="202"/>
      <c r="H24" s="203"/>
      <c r="I24" s="200"/>
      <c r="J24" s="203"/>
      <c r="K24" s="73"/>
      <c r="L24" s="73"/>
      <c r="M24" s="73"/>
    </row>
    <row r="25" spans="1:13" ht="15" x14ac:dyDescent="0.2">
      <c r="A25" s="196" t="s">
        <v>124</v>
      </c>
      <c r="B25" s="197"/>
      <c r="C25" s="198">
        <v>3700</v>
      </c>
      <c r="D25" s="199"/>
      <c r="E25" s="200"/>
      <c r="F25" s="201"/>
      <c r="G25" s="202"/>
      <c r="H25" s="203"/>
      <c r="I25" s="200"/>
      <c r="J25" s="203"/>
      <c r="K25" s="73"/>
      <c r="L25" s="73"/>
      <c r="M25" s="73"/>
    </row>
    <row r="26" spans="1:13" ht="15" x14ac:dyDescent="0.2">
      <c r="A26" s="196" t="s">
        <v>10</v>
      </c>
      <c r="B26" s="197"/>
      <c r="C26" s="198">
        <v>122700</v>
      </c>
      <c r="D26" s="199"/>
      <c r="E26" s="200"/>
      <c r="F26" s="201"/>
      <c r="G26" s="202"/>
      <c r="H26" s="203"/>
      <c r="I26" s="200"/>
      <c r="J26" s="203"/>
      <c r="K26" s="73"/>
      <c r="L26" s="73"/>
      <c r="M26" s="73"/>
    </row>
    <row r="27" spans="1:13" ht="15" x14ac:dyDescent="0.2">
      <c r="A27" s="189" t="s">
        <v>69</v>
      </c>
      <c r="B27" s="113"/>
      <c r="C27" s="198">
        <v>241800</v>
      </c>
      <c r="D27" s="199"/>
      <c r="E27" s="200"/>
      <c r="F27" s="201"/>
      <c r="G27" s="202"/>
      <c r="H27" s="203"/>
      <c r="I27" s="200"/>
      <c r="J27" s="203"/>
      <c r="K27" s="73"/>
      <c r="L27" s="73"/>
      <c r="M27" s="73"/>
    </row>
    <row r="28" spans="1:13" ht="15" x14ac:dyDescent="0.2">
      <c r="A28" s="196" t="s">
        <v>11</v>
      </c>
      <c r="B28" s="197"/>
      <c r="C28" s="198">
        <v>6600</v>
      </c>
      <c r="D28" s="199"/>
      <c r="E28" s="200"/>
      <c r="F28" s="201"/>
      <c r="G28" s="202"/>
      <c r="H28" s="203"/>
      <c r="I28" s="200"/>
      <c r="J28" s="203"/>
      <c r="K28" s="73"/>
      <c r="L28" s="73"/>
      <c r="M28" s="73"/>
    </row>
    <row r="29" spans="1:13" ht="15" x14ac:dyDescent="0.2">
      <c r="A29" s="196" t="s">
        <v>123</v>
      </c>
      <c r="B29" s="197"/>
      <c r="C29" s="198"/>
      <c r="D29" s="199"/>
      <c r="E29" s="200"/>
      <c r="F29" s="201"/>
      <c r="G29" s="202"/>
      <c r="H29" s="203"/>
      <c r="I29" s="200"/>
      <c r="J29" s="203"/>
      <c r="K29" s="73"/>
      <c r="L29" s="73"/>
      <c r="M29" s="73"/>
    </row>
    <row r="30" spans="1:13" ht="15" x14ac:dyDescent="0.2">
      <c r="A30" s="189" t="s">
        <v>12</v>
      </c>
      <c r="B30" s="113"/>
      <c r="C30" s="198">
        <v>41300</v>
      </c>
      <c r="D30" s="199"/>
      <c r="E30" s="200"/>
      <c r="F30" s="201"/>
      <c r="G30" s="202"/>
      <c r="H30" s="203"/>
      <c r="I30" s="200"/>
      <c r="J30" s="203"/>
      <c r="K30" s="73"/>
      <c r="L30" s="73"/>
      <c r="M30" s="73"/>
    </row>
    <row r="31" spans="1:13" ht="15" x14ac:dyDescent="0.2">
      <c r="A31" s="196" t="s">
        <v>13</v>
      </c>
      <c r="B31" s="197"/>
      <c r="C31" s="198">
        <v>152000</v>
      </c>
      <c r="D31" s="199"/>
      <c r="E31" s="200"/>
      <c r="F31" s="201"/>
      <c r="G31" s="202"/>
      <c r="H31" s="203"/>
      <c r="I31" s="200"/>
      <c r="J31" s="203"/>
      <c r="K31" s="73"/>
      <c r="L31" s="73"/>
      <c r="M31" s="73"/>
    </row>
    <row r="32" spans="1:13" ht="15" x14ac:dyDescent="0.2">
      <c r="A32" s="189" t="s">
        <v>122</v>
      </c>
      <c r="B32" s="113"/>
      <c r="C32" s="198"/>
      <c r="D32" s="199">
        <v>48300</v>
      </c>
      <c r="E32" s="200"/>
      <c r="F32" s="201"/>
      <c r="G32" s="202"/>
      <c r="H32" s="203"/>
      <c r="I32" s="200"/>
      <c r="J32" s="203"/>
      <c r="K32" s="73"/>
      <c r="L32" s="73"/>
      <c r="M32" s="73"/>
    </row>
    <row r="33" spans="1:13" ht="15" x14ac:dyDescent="0.2">
      <c r="A33" s="196" t="s">
        <v>14</v>
      </c>
      <c r="B33" s="197"/>
      <c r="C33" s="198">
        <v>452800</v>
      </c>
      <c r="D33" s="199"/>
      <c r="E33" s="200"/>
      <c r="F33" s="201"/>
      <c r="G33" s="202"/>
      <c r="H33" s="203"/>
      <c r="I33" s="200"/>
      <c r="J33" s="203"/>
      <c r="K33" s="73"/>
      <c r="L33" s="73"/>
      <c r="M33" s="73"/>
    </row>
    <row r="34" spans="1:13" ht="15" x14ac:dyDescent="0.2">
      <c r="A34" s="189" t="s">
        <v>15</v>
      </c>
      <c r="B34" s="113"/>
      <c r="C34" s="198">
        <v>216800</v>
      </c>
      <c r="D34" s="199"/>
      <c r="E34" s="200"/>
      <c r="F34" s="201"/>
      <c r="G34" s="202"/>
      <c r="H34" s="203"/>
      <c r="I34" s="200"/>
      <c r="J34" s="203"/>
      <c r="K34" s="73"/>
      <c r="L34" s="73"/>
      <c r="M34" s="73"/>
    </row>
    <row r="35" spans="1:13" ht="15" x14ac:dyDescent="0.2">
      <c r="A35" s="196" t="s">
        <v>121</v>
      </c>
      <c r="B35" s="197"/>
      <c r="C35" s="198"/>
      <c r="D35" s="199"/>
      <c r="E35" s="200"/>
      <c r="F35" s="201"/>
      <c r="G35" s="202"/>
      <c r="H35" s="203"/>
      <c r="I35" s="200"/>
      <c r="J35" s="203"/>
      <c r="K35" s="73"/>
      <c r="L35" s="73"/>
      <c r="M35" s="73"/>
    </row>
    <row r="36" spans="1:13" ht="15" x14ac:dyDescent="0.2">
      <c r="A36" s="189" t="s">
        <v>17</v>
      </c>
      <c r="B36" s="113"/>
      <c r="C36" s="198">
        <v>41500</v>
      </c>
      <c r="D36" s="199"/>
      <c r="E36" s="200"/>
      <c r="F36" s="201"/>
      <c r="G36" s="202"/>
      <c r="H36" s="203"/>
      <c r="I36" s="200"/>
      <c r="J36" s="203"/>
      <c r="K36" s="73"/>
      <c r="L36" s="73"/>
      <c r="M36" s="73"/>
    </row>
    <row r="37" spans="1:13" ht="15" x14ac:dyDescent="0.2">
      <c r="A37" s="196" t="s">
        <v>18</v>
      </c>
      <c r="B37" s="197"/>
      <c r="C37" s="198"/>
      <c r="D37" s="199">
        <v>246700</v>
      </c>
      <c r="E37" s="200"/>
      <c r="F37" s="201"/>
      <c r="G37" s="202"/>
      <c r="H37" s="203"/>
      <c r="I37" s="200"/>
      <c r="J37" s="203"/>
      <c r="K37" s="73"/>
      <c r="L37" s="73"/>
      <c r="M37" s="73"/>
    </row>
    <row r="38" spans="1:13" ht="15" x14ac:dyDescent="0.2">
      <c r="A38" s="189" t="s">
        <v>19</v>
      </c>
      <c r="B38" s="113"/>
      <c r="C38" s="198">
        <v>241400</v>
      </c>
      <c r="D38" s="199"/>
      <c r="E38" s="200"/>
      <c r="F38" s="201"/>
      <c r="G38" s="202"/>
      <c r="H38" s="203"/>
      <c r="I38" s="200"/>
      <c r="J38" s="203"/>
      <c r="K38" s="73"/>
      <c r="L38" s="73"/>
      <c r="M38" s="73"/>
    </row>
    <row r="39" spans="1:13" ht="15" x14ac:dyDescent="0.2">
      <c r="A39" s="196" t="s">
        <v>20</v>
      </c>
      <c r="B39" s="197"/>
      <c r="C39" s="198"/>
      <c r="D39" s="199">
        <v>71800</v>
      </c>
      <c r="E39" s="200"/>
      <c r="F39" s="201"/>
      <c r="G39" s="202"/>
      <c r="H39" s="203"/>
      <c r="I39" s="200"/>
      <c r="J39" s="203"/>
      <c r="K39" s="73"/>
      <c r="L39" s="73"/>
      <c r="M39" s="73"/>
    </row>
    <row r="40" spans="1:13" ht="15" x14ac:dyDescent="0.2">
      <c r="A40" s="189" t="s">
        <v>57</v>
      </c>
      <c r="B40" s="113"/>
      <c r="C40" s="198"/>
      <c r="D40" s="199">
        <v>97300</v>
      </c>
      <c r="E40" s="200"/>
      <c r="F40" s="201"/>
      <c r="G40" s="202"/>
      <c r="H40" s="203"/>
      <c r="I40" s="200"/>
      <c r="J40" s="203"/>
      <c r="K40" s="73"/>
      <c r="L40" s="73"/>
      <c r="M40" s="73"/>
    </row>
    <row r="41" spans="1:13" ht="15" x14ac:dyDescent="0.2">
      <c r="A41" s="196" t="s">
        <v>21</v>
      </c>
      <c r="B41" s="197"/>
      <c r="C41" s="198">
        <v>84800</v>
      </c>
      <c r="D41" s="199"/>
      <c r="E41" s="200"/>
      <c r="F41" s="201"/>
      <c r="G41" s="202"/>
      <c r="H41" s="203"/>
      <c r="I41" s="200"/>
      <c r="J41" s="203"/>
      <c r="K41" s="73"/>
      <c r="L41" s="73"/>
      <c r="M41" s="73"/>
    </row>
    <row r="42" spans="1:13" ht="15" x14ac:dyDescent="0.2">
      <c r="A42" s="189" t="s">
        <v>22</v>
      </c>
      <c r="B42" s="113"/>
      <c r="C42" s="198"/>
      <c r="D42" s="199">
        <v>114600</v>
      </c>
      <c r="E42" s="200"/>
      <c r="F42" s="201"/>
      <c r="G42" s="202"/>
      <c r="H42" s="203"/>
      <c r="I42" s="200"/>
      <c r="J42" s="203"/>
      <c r="K42" s="73"/>
      <c r="L42" s="73"/>
      <c r="M42" s="73"/>
    </row>
    <row r="43" spans="1:13" ht="15" x14ac:dyDescent="0.2">
      <c r="A43" s="196" t="s">
        <v>23</v>
      </c>
      <c r="B43" s="197"/>
      <c r="C43" s="198"/>
      <c r="D43" s="199"/>
      <c r="E43" s="200"/>
      <c r="F43" s="201"/>
      <c r="G43" s="202"/>
      <c r="H43" s="203"/>
      <c r="I43" s="200"/>
      <c r="J43" s="203"/>
      <c r="K43" s="73"/>
      <c r="L43" s="73"/>
      <c r="M43" s="73"/>
    </row>
    <row r="44" spans="1:13" ht="15.75" thickBot="1" x14ac:dyDescent="0.25">
      <c r="A44" s="204" t="s">
        <v>24</v>
      </c>
      <c r="B44" s="205"/>
      <c r="C44" s="206"/>
      <c r="D44" s="207">
        <v>15200</v>
      </c>
      <c r="E44" s="208"/>
      <c r="F44" s="209"/>
      <c r="G44" s="210"/>
      <c r="H44" s="211"/>
      <c r="I44" s="208"/>
      <c r="J44" s="203"/>
      <c r="K44" s="73"/>
      <c r="L44" s="73"/>
      <c r="M44" s="73"/>
    </row>
    <row r="45" spans="1:13" ht="15" x14ac:dyDescent="0.2">
      <c r="A45" s="175" t="s">
        <v>25</v>
      </c>
      <c r="B45" s="212"/>
      <c r="C45" s="213">
        <f>SUM(C23:C44)</f>
        <v>3021600</v>
      </c>
      <c r="D45" s="214">
        <f>SUM(D22:D44)</f>
        <v>3021600</v>
      </c>
      <c r="E45" s="215">
        <f t="shared" ref="E45:J45" si="0">SUM(E22:E44)</f>
        <v>0</v>
      </c>
      <c r="F45" s="216">
        <f t="shared" si="0"/>
        <v>0</v>
      </c>
      <c r="G45" s="213">
        <f t="shared" si="0"/>
        <v>0</v>
      </c>
      <c r="H45" s="214">
        <f t="shared" si="0"/>
        <v>0</v>
      </c>
      <c r="I45" s="213">
        <f t="shared" si="0"/>
        <v>0</v>
      </c>
      <c r="J45" s="214">
        <f t="shared" si="0"/>
        <v>0</v>
      </c>
      <c r="K45" s="73"/>
      <c r="L45" s="73"/>
      <c r="M45" s="73"/>
    </row>
    <row r="46" spans="1:13" ht="15" x14ac:dyDescent="0.2">
      <c r="A46" s="217" t="s">
        <v>26</v>
      </c>
      <c r="B46" s="218"/>
      <c r="C46" s="202"/>
      <c r="D46" s="203"/>
      <c r="E46" s="200"/>
      <c r="F46" s="201"/>
      <c r="G46" s="202"/>
      <c r="H46" s="203"/>
      <c r="I46" s="202"/>
      <c r="J46" s="219"/>
      <c r="K46" s="73"/>
      <c r="L46" s="73"/>
      <c r="M46" s="73"/>
    </row>
    <row r="47" spans="1:13" ht="15.75" thickBot="1" x14ac:dyDescent="0.25">
      <c r="A47" s="220" t="s">
        <v>27</v>
      </c>
      <c r="B47" s="221"/>
      <c r="C47" s="210"/>
      <c r="D47" s="211"/>
      <c r="E47" s="208"/>
      <c r="F47" s="209"/>
      <c r="G47" s="210"/>
      <c r="H47" s="211"/>
      <c r="I47" s="210"/>
      <c r="J47" s="211"/>
      <c r="K47" s="73"/>
      <c r="L47" s="73"/>
      <c r="M47" s="73"/>
    </row>
    <row r="48" spans="1:13" ht="15" x14ac:dyDescent="0.2">
      <c r="A48" s="218"/>
      <c r="B48" s="218"/>
      <c r="C48" s="222"/>
      <c r="D48" s="222"/>
      <c r="E48" s="222"/>
      <c r="F48" s="222"/>
      <c r="G48" s="222"/>
      <c r="H48" s="222"/>
      <c r="I48" s="222"/>
      <c r="J48" s="222"/>
      <c r="K48" s="73"/>
      <c r="L48" s="73"/>
      <c r="M48" s="73"/>
    </row>
    <row r="49" spans="1:13" ht="12.75" customHeight="1" x14ac:dyDescent="0.2">
      <c r="A49" s="73"/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</row>
    <row r="50" spans="1:13" ht="15.75" x14ac:dyDescent="0.25">
      <c r="A50" s="4" t="s">
        <v>126</v>
      </c>
      <c r="B50" s="4" t="s">
        <v>37</v>
      </c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</row>
    <row r="51" spans="1:13" ht="15" x14ac:dyDescent="0.2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</row>
    <row r="52" spans="1:13" ht="15.75" x14ac:dyDescent="0.25">
      <c r="A52" s="223" t="s">
        <v>343</v>
      </c>
      <c r="B52" s="223"/>
      <c r="C52" s="223"/>
      <c r="D52" s="223"/>
      <c r="E52" s="223"/>
      <c r="F52" s="73"/>
      <c r="G52" s="223" t="s">
        <v>344</v>
      </c>
      <c r="H52" s="223"/>
      <c r="I52" s="223"/>
      <c r="J52" s="223"/>
      <c r="K52" s="223"/>
      <c r="L52" s="223"/>
      <c r="M52" s="223"/>
    </row>
    <row r="53" spans="1:13" ht="15" x14ac:dyDescent="0.2">
      <c r="A53" s="73"/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</row>
    <row r="54" spans="1:13" ht="15.75" x14ac:dyDescent="0.25">
      <c r="A54" s="73" t="s">
        <v>41</v>
      </c>
      <c r="B54" s="73"/>
      <c r="C54" s="73"/>
      <c r="D54" s="73"/>
      <c r="E54" s="73"/>
      <c r="F54" s="224" t="s">
        <v>61</v>
      </c>
      <c r="G54" s="223" t="s">
        <v>49</v>
      </c>
      <c r="H54" s="223"/>
      <c r="I54" s="223"/>
      <c r="J54" s="4"/>
      <c r="K54" s="223" t="s">
        <v>50</v>
      </c>
      <c r="L54" s="223"/>
      <c r="M54" s="223"/>
    </row>
    <row r="55" spans="1:13" ht="15" x14ac:dyDescent="0.2">
      <c r="A55" s="73"/>
      <c r="B55" s="73" t="s">
        <v>38</v>
      </c>
      <c r="C55" s="73"/>
      <c r="D55" s="73"/>
      <c r="E55" s="225"/>
      <c r="F55" s="73"/>
      <c r="G55" s="73" t="s">
        <v>60</v>
      </c>
      <c r="H55" s="73"/>
      <c r="I55" s="73"/>
      <c r="J55" s="73"/>
      <c r="K55" s="73" t="s">
        <v>51</v>
      </c>
      <c r="L55" s="73"/>
      <c r="M55" s="73"/>
    </row>
    <row r="56" spans="1:13" ht="15" x14ac:dyDescent="0.2">
      <c r="A56" s="73"/>
      <c r="B56" s="73" t="s">
        <v>8</v>
      </c>
      <c r="C56" s="73"/>
      <c r="D56" s="73"/>
      <c r="E56" s="226"/>
      <c r="F56" s="73"/>
      <c r="G56" s="113" t="s">
        <v>13</v>
      </c>
      <c r="H56" s="73"/>
      <c r="I56" s="225"/>
      <c r="J56" s="73"/>
      <c r="K56" s="73" t="s">
        <v>52</v>
      </c>
      <c r="L56" s="73"/>
      <c r="M56" s="225"/>
    </row>
    <row r="57" spans="1:13" ht="15" x14ac:dyDescent="0.2">
      <c r="A57" s="73"/>
      <c r="B57" s="73" t="s">
        <v>39</v>
      </c>
      <c r="C57" s="73"/>
      <c r="D57" s="73"/>
      <c r="E57" s="225"/>
      <c r="F57" s="73"/>
      <c r="G57" s="113" t="s">
        <v>62</v>
      </c>
      <c r="H57" s="73"/>
      <c r="I57" s="227"/>
      <c r="J57" s="73"/>
      <c r="K57" s="228" t="s">
        <v>54</v>
      </c>
      <c r="L57" s="73"/>
      <c r="M57" s="226"/>
    </row>
    <row r="58" spans="1:13" ht="15" x14ac:dyDescent="0.2">
      <c r="A58" s="73"/>
      <c r="B58" s="73" t="s">
        <v>42</v>
      </c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225"/>
    </row>
    <row r="59" spans="1:13" ht="15" x14ac:dyDescent="0.2">
      <c r="A59" s="73"/>
      <c r="B59" s="73" t="s">
        <v>9</v>
      </c>
      <c r="C59" s="73"/>
      <c r="D59" s="225"/>
      <c r="E59" s="73"/>
      <c r="F59" s="73"/>
      <c r="G59" s="73" t="s">
        <v>63</v>
      </c>
      <c r="H59" s="73"/>
      <c r="I59" s="73"/>
      <c r="J59" s="73"/>
      <c r="K59" s="228" t="s">
        <v>53</v>
      </c>
      <c r="L59" s="73"/>
      <c r="M59" s="225"/>
    </row>
    <row r="60" spans="1:13" ht="15" x14ac:dyDescent="0.2">
      <c r="A60" s="229"/>
      <c r="B60" s="73" t="s">
        <v>40</v>
      </c>
      <c r="C60" s="73"/>
      <c r="D60" s="225"/>
      <c r="E60" s="73"/>
      <c r="F60" s="73"/>
      <c r="G60" s="113" t="s">
        <v>14</v>
      </c>
      <c r="H60" s="73"/>
      <c r="I60" s="225"/>
      <c r="J60" s="73"/>
      <c r="K60" s="73" t="s">
        <v>55</v>
      </c>
      <c r="L60" s="73"/>
      <c r="M60" s="227"/>
    </row>
    <row r="61" spans="1:13" ht="15" x14ac:dyDescent="0.2">
      <c r="A61" s="73"/>
      <c r="B61" s="73" t="s">
        <v>10</v>
      </c>
      <c r="C61" s="73"/>
      <c r="D61" s="226"/>
      <c r="E61" s="226"/>
      <c r="F61" s="73"/>
      <c r="G61" s="113" t="s">
        <v>15</v>
      </c>
      <c r="H61" s="73"/>
      <c r="I61" s="225"/>
      <c r="J61" s="73"/>
      <c r="K61" s="73"/>
      <c r="L61" s="73"/>
      <c r="M61" s="73"/>
    </row>
    <row r="62" spans="1:13" ht="15" x14ac:dyDescent="0.2">
      <c r="A62" s="73"/>
      <c r="B62" s="73" t="s">
        <v>44</v>
      </c>
      <c r="C62" s="73"/>
      <c r="D62" s="73"/>
      <c r="E62" s="230"/>
      <c r="F62" s="73"/>
      <c r="G62" s="113" t="s">
        <v>16</v>
      </c>
      <c r="H62" s="73"/>
      <c r="I62" s="225"/>
      <c r="J62" s="73"/>
      <c r="K62" s="73" t="s">
        <v>56</v>
      </c>
      <c r="L62" s="73"/>
      <c r="M62" s="73"/>
    </row>
    <row r="63" spans="1:13" ht="15" x14ac:dyDescent="0.2">
      <c r="A63" s="73"/>
      <c r="B63" s="73" t="s">
        <v>45</v>
      </c>
      <c r="C63" s="73"/>
      <c r="D63" s="73"/>
      <c r="E63" s="226"/>
      <c r="F63" s="73"/>
      <c r="G63" s="113" t="s">
        <v>64</v>
      </c>
      <c r="H63" s="73"/>
      <c r="I63" s="225"/>
      <c r="J63" s="73"/>
      <c r="K63" s="113" t="s">
        <v>20</v>
      </c>
      <c r="L63" s="73"/>
      <c r="M63" s="225"/>
    </row>
    <row r="64" spans="1:13" ht="15" x14ac:dyDescent="0.2">
      <c r="A64" s="73"/>
      <c r="B64" s="73" t="s">
        <v>43</v>
      </c>
      <c r="C64" s="73"/>
      <c r="D64" s="73"/>
      <c r="E64" s="225"/>
      <c r="F64" s="73"/>
      <c r="G64" s="231" t="s">
        <v>65</v>
      </c>
      <c r="H64" s="73"/>
      <c r="I64" s="227"/>
      <c r="J64" s="73"/>
      <c r="K64" s="113" t="s">
        <v>57</v>
      </c>
      <c r="L64" s="73"/>
      <c r="M64" s="225"/>
    </row>
    <row r="65" spans="1:13" ht="15" x14ac:dyDescent="0.2">
      <c r="A65" s="73"/>
      <c r="B65" s="73" t="s">
        <v>12</v>
      </c>
      <c r="C65" s="73"/>
      <c r="D65" s="73"/>
      <c r="E65" s="225"/>
      <c r="F65" s="73"/>
      <c r="G65" s="73"/>
      <c r="H65" s="73"/>
      <c r="I65" s="73"/>
      <c r="J65" s="73"/>
      <c r="K65" s="113" t="s">
        <v>24</v>
      </c>
      <c r="L65" s="73"/>
      <c r="M65" s="225"/>
    </row>
    <row r="66" spans="1:13" ht="15.75" thickBot="1" x14ac:dyDescent="0.25">
      <c r="A66" s="73"/>
      <c r="B66" s="73" t="s">
        <v>102</v>
      </c>
      <c r="C66" s="73"/>
      <c r="D66" s="73"/>
      <c r="E66" s="232"/>
      <c r="F66" s="73"/>
      <c r="G66" s="73"/>
      <c r="H66" s="73"/>
      <c r="I66" s="73"/>
      <c r="J66" s="73"/>
      <c r="K66" s="231" t="s">
        <v>58</v>
      </c>
      <c r="L66" s="73"/>
      <c r="M66" s="227"/>
    </row>
    <row r="67" spans="1:13" ht="17.25" thickTop="1" thickBot="1" x14ac:dyDescent="0.3">
      <c r="A67" s="73"/>
      <c r="B67" s="73"/>
      <c r="C67" s="73"/>
      <c r="D67" s="73"/>
      <c r="E67" s="73"/>
      <c r="F67" s="73"/>
      <c r="G67" s="4" t="s">
        <v>66</v>
      </c>
      <c r="H67" s="4"/>
      <c r="I67" s="233"/>
      <c r="J67" s="4"/>
      <c r="K67" s="234" t="s">
        <v>59</v>
      </c>
      <c r="L67" s="4"/>
      <c r="M67" s="233"/>
    </row>
    <row r="68" spans="1:13" ht="15.75" thickTop="1" x14ac:dyDescent="0.2">
      <c r="A68" s="73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</row>
    <row r="69" spans="1:13" ht="15.75" x14ac:dyDescent="0.25">
      <c r="A69" s="4" t="s">
        <v>46</v>
      </c>
      <c r="B69" s="4"/>
      <c r="C69" s="4"/>
      <c r="D69" s="73"/>
      <c r="E69" s="73"/>
      <c r="F69" s="73"/>
      <c r="G69" s="73"/>
      <c r="H69" s="73"/>
      <c r="I69" s="73"/>
      <c r="J69" s="73"/>
      <c r="K69" s="73"/>
      <c r="L69" s="73"/>
      <c r="M69" s="73"/>
    </row>
    <row r="70" spans="1:13" ht="15" x14ac:dyDescent="0.2">
      <c r="A70" s="73"/>
      <c r="B70" s="73" t="s">
        <v>47</v>
      </c>
      <c r="C70" s="73"/>
      <c r="D70" s="73"/>
      <c r="E70" s="225"/>
      <c r="F70" s="73"/>
      <c r="G70" s="73"/>
      <c r="H70" s="73"/>
      <c r="I70" s="73"/>
      <c r="J70" s="73"/>
      <c r="K70" s="73"/>
      <c r="L70" s="73"/>
      <c r="M70" s="73"/>
    </row>
    <row r="71" spans="1:13" ht="15" x14ac:dyDescent="0.2">
      <c r="A71" s="73"/>
      <c r="B71" s="73" t="s">
        <v>48</v>
      </c>
      <c r="C71" s="73"/>
      <c r="D71" s="73"/>
      <c r="E71" s="225"/>
      <c r="F71" s="73"/>
      <c r="G71" s="73"/>
      <c r="H71" s="73"/>
      <c r="I71" s="73"/>
      <c r="J71" s="73"/>
      <c r="K71" s="73"/>
      <c r="L71" s="73"/>
      <c r="M71" s="73"/>
    </row>
    <row r="72" spans="1:13" ht="15.75" thickBot="1" x14ac:dyDescent="0.25">
      <c r="A72" s="73"/>
      <c r="B72" s="73"/>
      <c r="C72" s="73"/>
      <c r="D72" s="73"/>
      <c r="E72" s="232"/>
      <c r="F72" s="73"/>
      <c r="G72" s="73"/>
      <c r="H72" s="73"/>
      <c r="I72" s="73"/>
      <c r="J72" s="73"/>
      <c r="K72" s="73"/>
      <c r="L72" s="73"/>
      <c r="M72" s="73"/>
    </row>
    <row r="73" spans="1:13" ht="15.75" thickTop="1" x14ac:dyDescent="0.2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</row>
    <row r="74" spans="1:13" ht="15.75" x14ac:dyDescent="0.25">
      <c r="A74" s="4" t="s">
        <v>67</v>
      </c>
      <c r="B74" s="4"/>
      <c r="C74" s="4"/>
      <c r="D74" s="73"/>
      <c r="E74" s="73"/>
      <c r="F74" s="73"/>
      <c r="G74" s="73"/>
      <c r="H74" s="73"/>
      <c r="I74" s="73"/>
      <c r="J74" s="73"/>
      <c r="K74" s="73"/>
      <c r="L74" s="73"/>
      <c r="M74" s="73"/>
    </row>
    <row r="75" spans="1:13" ht="15" x14ac:dyDescent="0.2">
      <c r="A75" s="73"/>
      <c r="B75" s="73" t="s">
        <v>345</v>
      </c>
      <c r="C75" s="73"/>
      <c r="D75" s="73"/>
      <c r="E75" s="225"/>
      <c r="F75" s="73"/>
      <c r="G75" s="73"/>
      <c r="H75" s="73"/>
      <c r="I75" s="73"/>
      <c r="J75" s="73"/>
      <c r="K75" s="73"/>
      <c r="L75" s="73"/>
      <c r="M75" s="73"/>
    </row>
    <row r="76" spans="1:13" ht="15" x14ac:dyDescent="0.2">
      <c r="A76" s="73"/>
      <c r="B76" s="228" t="s">
        <v>107</v>
      </c>
      <c r="C76" s="73"/>
      <c r="D76" s="73"/>
      <c r="E76" s="225"/>
      <c r="F76" s="73"/>
      <c r="G76" s="73"/>
      <c r="H76" s="73"/>
      <c r="I76" s="73"/>
      <c r="J76" s="73"/>
      <c r="K76" s="73"/>
      <c r="L76" s="73"/>
      <c r="M76" s="73"/>
    </row>
    <row r="77" spans="1:13" ht="15" x14ac:dyDescent="0.2">
      <c r="A77" s="73"/>
      <c r="B77" s="228" t="s">
        <v>125</v>
      </c>
      <c r="C77" s="73"/>
      <c r="D77" s="73"/>
      <c r="E77" s="225"/>
      <c r="F77" s="73"/>
      <c r="G77" s="73"/>
      <c r="H77" s="73"/>
      <c r="I77" s="73"/>
      <c r="J77" s="73"/>
      <c r="K77" s="73"/>
      <c r="L77" s="73"/>
      <c r="M77" s="73"/>
    </row>
    <row r="78" spans="1:13" ht="15.75" thickBot="1" x14ac:dyDescent="0.25">
      <c r="A78" s="73"/>
      <c r="B78" s="73" t="s">
        <v>68</v>
      </c>
      <c r="C78" s="73"/>
      <c r="D78" s="73"/>
      <c r="E78" s="232"/>
      <c r="F78" s="73"/>
      <c r="G78" s="73"/>
      <c r="H78" s="73"/>
      <c r="I78" s="73"/>
      <c r="J78" s="73"/>
      <c r="K78" s="73"/>
      <c r="L78" s="73"/>
      <c r="M78" s="73"/>
    </row>
    <row r="79" spans="1:13" ht="15.75" thickTop="1" x14ac:dyDescent="0.2">
      <c r="A79" s="73"/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</row>
    <row r="80" spans="1:13" ht="15" x14ac:dyDescent="0.2">
      <c r="A80" s="73"/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</row>
  </sheetData>
  <mergeCells count="7">
    <mergeCell ref="G54:I54"/>
    <mergeCell ref="K54:M54"/>
    <mergeCell ref="E20:F20"/>
    <mergeCell ref="G20:H20"/>
    <mergeCell ref="I20:J20"/>
    <mergeCell ref="A52:E52"/>
    <mergeCell ref="G52:M52"/>
  </mergeCells>
  <phoneticPr fontId="0" type="noConversion"/>
  <pageMargins left="0.5" right="0.32" top="0.7" bottom="1" header="0" footer="0.66"/>
  <pageSetup paperSize="9" scale="110" orientation="landscape" horizontalDpi="300" verticalDpi="300" r:id="rId1"/>
  <headerFooter alignWithMargins="0">
    <oddFooter>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>
      <selection activeCell="A2" sqref="A2"/>
    </sheetView>
  </sheetViews>
  <sheetFormatPr defaultRowHeight="12.75" x14ac:dyDescent="0.2"/>
  <cols>
    <col min="1" max="1" width="4.28515625" customWidth="1"/>
    <col min="5" max="5" width="10.28515625" bestFit="1" customWidth="1"/>
    <col min="6" max="7" width="9.28515625" bestFit="1" customWidth="1"/>
    <col min="9" max="9" width="21" customWidth="1"/>
  </cols>
  <sheetData>
    <row r="1" spans="1:17" ht="16.5" thickBot="1" x14ac:dyDescent="0.3">
      <c r="A1" s="4" t="s">
        <v>333</v>
      </c>
      <c r="B1" s="4"/>
    </row>
    <row r="2" spans="1:17" x14ac:dyDescent="0.2">
      <c r="H2" s="30"/>
      <c r="I2" s="31"/>
      <c r="J2" s="167" t="s">
        <v>70</v>
      </c>
      <c r="K2" s="168"/>
      <c r="L2" s="167" t="s">
        <v>71</v>
      </c>
      <c r="M2" s="168"/>
      <c r="N2" s="167" t="s">
        <v>2</v>
      </c>
      <c r="O2" s="168"/>
      <c r="P2" s="167" t="s">
        <v>72</v>
      </c>
      <c r="Q2" s="168"/>
    </row>
    <row r="3" spans="1:17" ht="13.5" thickBot="1" x14ac:dyDescent="0.25">
      <c r="A3" s="27" t="s">
        <v>73</v>
      </c>
      <c r="B3" s="3"/>
      <c r="C3" s="3"/>
      <c r="D3" s="3"/>
      <c r="E3" s="3"/>
      <c r="F3" s="3"/>
      <c r="H3" s="32" t="s">
        <v>74</v>
      </c>
      <c r="I3" s="33" t="s">
        <v>4</v>
      </c>
      <c r="J3" s="24" t="s">
        <v>5</v>
      </c>
      <c r="K3" s="25" t="s">
        <v>6</v>
      </c>
      <c r="L3" s="34" t="s">
        <v>5</v>
      </c>
      <c r="M3" s="35" t="s">
        <v>6</v>
      </c>
      <c r="N3" s="24" t="s">
        <v>5</v>
      </c>
      <c r="O3" s="25" t="s">
        <v>6</v>
      </c>
      <c r="P3" s="36" t="s">
        <v>5</v>
      </c>
      <c r="Q3" s="35" t="s">
        <v>6</v>
      </c>
    </row>
    <row r="4" spans="1:17" x14ac:dyDescent="0.2">
      <c r="A4" s="3"/>
      <c r="B4" s="3"/>
      <c r="C4" s="3"/>
      <c r="D4" s="3"/>
      <c r="E4" s="3"/>
      <c r="F4" s="3"/>
      <c r="H4" s="37">
        <v>1101</v>
      </c>
      <c r="I4" s="54" t="s">
        <v>75</v>
      </c>
      <c r="J4" s="19"/>
      <c r="K4" s="21">
        <v>12720</v>
      </c>
      <c r="L4" s="38"/>
      <c r="M4" s="39"/>
      <c r="N4" s="48"/>
      <c r="O4" s="22"/>
      <c r="P4" s="38"/>
      <c r="Q4" s="39"/>
    </row>
    <row r="5" spans="1:17" x14ac:dyDescent="0.2">
      <c r="A5" s="3" t="s">
        <v>106</v>
      </c>
      <c r="B5" s="3"/>
      <c r="C5" s="3"/>
      <c r="D5" s="3"/>
      <c r="E5" s="3"/>
      <c r="F5" s="3"/>
      <c r="H5" s="40">
        <v>1102</v>
      </c>
      <c r="I5" s="55" t="s">
        <v>76</v>
      </c>
      <c r="J5" s="8"/>
      <c r="K5" s="15">
        <v>8480</v>
      </c>
      <c r="L5" s="10"/>
      <c r="M5" s="11"/>
      <c r="N5" s="5"/>
      <c r="O5" s="22"/>
      <c r="P5" s="10"/>
      <c r="Q5" s="11"/>
    </row>
    <row r="6" spans="1:17" x14ac:dyDescent="0.2">
      <c r="A6" s="3" t="s">
        <v>347</v>
      </c>
      <c r="H6" s="37">
        <v>2100</v>
      </c>
      <c r="I6" s="70" t="s">
        <v>103</v>
      </c>
      <c r="J6" s="8">
        <v>2400</v>
      </c>
      <c r="K6" s="15"/>
      <c r="L6" s="10"/>
      <c r="M6" s="11"/>
      <c r="N6" s="5"/>
      <c r="O6" s="14"/>
      <c r="P6" s="10"/>
      <c r="Q6" s="11"/>
    </row>
    <row r="7" spans="1:17" x14ac:dyDescent="0.2">
      <c r="A7" s="3"/>
      <c r="B7" s="3"/>
      <c r="C7" s="3"/>
      <c r="D7" s="3"/>
      <c r="E7" s="3"/>
      <c r="F7" s="3"/>
      <c r="H7" s="40">
        <v>2310</v>
      </c>
      <c r="I7" s="57" t="s">
        <v>108</v>
      </c>
      <c r="J7" s="7">
        <v>735</v>
      </c>
      <c r="K7" s="15"/>
      <c r="L7" s="10"/>
      <c r="M7" s="11"/>
      <c r="N7" s="5"/>
      <c r="O7" s="14"/>
      <c r="P7" s="10"/>
      <c r="Q7" s="11"/>
    </row>
    <row r="8" spans="1:17" x14ac:dyDescent="0.2">
      <c r="A8" s="3"/>
      <c r="B8" s="3"/>
      <c r="C8" s="3"/>
      <c r="D8" s="3"/>
      <c r="E8" s="3"/>
      <c r="F8" s="3"/>
      <c r="H8" s="37">
        <v>2320</v>
      </c>
      <c r="I8" s="57" t="s">
        <v>109</v>
      </c>
      <c r="J8" s="7">
        <v>95</v>
      </c>
      <c r="K8" s="15"/>
      <c r="L8" s="10"/>
      <c r="M8" s="11"/>
      <c r="N8" s="5"/>
      <c r="O8" s="14"/>
      <c r="P8" s="10"/>
      <c r="Q8" s="11"/>
    </row>
    <row r="9" spans="1:17" x14ac:dyDescent="0.2">
      <c r="A9" s="26" t="s">
        <v>77</v>
      </c>
      <c r="B9" s="3" t="s">
        <v>348</v>
      </c>
      <c r="C9" s="3"/>
      <c r="D9" s="3"/>
      <c r="E9" s="3"/>
      <c r="F9" s="3"/>
      <c r="H9" s="40">
        <v>2330</v>
      </c>
      <c r="I9" s="57" t="s">
        <v>127</v>
      </c>
      <c r="J9" s="7">
        <v>75</v>
      </c>
      <c r="K9" s="15"/>
      <c r="L9" s="10"/>
      <c r="M9" s="11"/>
      <c r="N9" s="5"/>
      <c r="O9" s="14"/>
      <c r="P9" s="10"/>
      <c r="Q9" s="11"/>
    </row>
    <row r="10" spans="1:17" x14ac:dyDescent="0.2">
      <c r="A10" s="26"/>
      <c r="B10" s="3" t="s">
        <v>334</v>
      </c>
      <c r="C10" s="3"/>
      <c r="D10" s="3"/>
      <c r="E10" s="3"/>
      <c r="F10" s="3"/>
      <c r="H10" s="37">
        <v>3200</v>
      </c>
      <c r="I10" s="58" t="s">
        <v>128</v>
      </c>
      <c r="J10" s="7">
        <v>880</v>
      </c>
      <c r="K10" s="15"/>
      <c r="L10" s="10"/>
      <c r="M10" s="11"/>
      <c r="N10" s="5"/>
      <c r="O10" s="14"/>
      <c r="P10" s="10"/>
      <c r="Q10" s="11"/>
    </row>
    <row r="11" spans="1:17" x14ac:dyDescent="0.2">
      <c r="H11" s="40">
        <v>3210</v>
      </c>
      <c r="I11" s="58" t="s">
        <v>110</v>
      </c>
      <c r="J11" s="7">
        <v>365</v>
      </c>
      <c r="K11" s="15"/>
      <c r="L11" s="10"/>
      <c r="M11" s="11"/>
      <c r="N11" s="5"/>
      <c r="O11" s="14"/>
      <c r="P11" s="10"/>
      <c r="Q11" s="11"/>
    </row>
    <row r="12" spans="1:17" x14ac:dyDescent="0.2">
      <c r="A12" s="26" t="s">
        <v>78</v>
      </c>
      <c r="B12" s="3" t="s">
        <v>79</v>
      </c>
      <c r="C12" s="3"/>
      <c r="D12" s="3"/>
      <c r="E12" s="3"/>
      <c r="F12" s="3"/>
      <c r="H12" s="40">
        <v>3250</v>
      </c>
      <c r="I12" s="57" t="s">
        <v>111</v>
      </c>
      <c r="J12" s="7">
        <v>45</v>
      </c>
      <c r="K12" s="15"/>
      <c r="L12" s="10"/>
      <c r="M12" s="11"/>
      <c r="N12" s="5"/>
      <c r="O12" s="14"/>
      <c r="P12" s="10"/>
      <c r="Q12" s="11"/>
    </row>
    <row r="13" spans="1:17" x14ac:dyDescent="0.2">
      <c r="A13" s="3"/>
      <c r="B13" s="3" t="s">
        <v>335</v>
      </c>
      <c r="C13" s="3"/>
      <c r="D13" s="3"/>
      <c r="E13" s="3"/>
      <c r="F13" s="3"/>
      <c r="H13" s="40">
        <v>3310</v>
      </c>
      <c r="I13" s="59" t="s">
        <v>112</v>
      </c>
      <c r="J13" s="7">
        <v>520</v>
      </c>
      <c r="K13" s="15"/>
      <c r="L13" s="60"/>
      <c r="M13" s="11"/>
      <c r="N13" s="5"/>
      <c r="O13" s="14"/>
      <c r="P13" s="10"/>
      <c r="Q13" s="11"/>
    </row>
    <row r="14" spans="1:17" x14ac:dyDescent="0.2">
      <c r="H14" s="37">
        <v>3320</v>
      </c>
      <c r="I14" s="57" t="s">
        <v>113</v>
      </c>
      <c r="J14" s="61">
        <v>415</v>
      </c>
      <c r="K14" s="62"/>
      <c r="L14" s="63"/>
      <c r="M14" s="64"/>
      <c r="N14" s="5"/>
      <c r="O14" s="65"/>
      <c r="P14" s="63"/>
      <c r="Q14" s="62"/>
    </row>
    <row r="15" spans="1:17" x14ac:dyDescent="0.2">
      <c r="A15" s="26" t="s">
        <v>80</v>
      </c>
      <c r="B15" s="3" t="s">
        <v>336</v>
      </c>
      <c r="C15" s="3"/>
      <c r="D15" s="3"/>
      <c r="E15" s="3"/>
      <c r="F15" s="3"/>
      <c r="H15" s="40">
        <v>4310</v>
      </c>
      <c r="I15" s="58" t="s">
        <v>114</v>
      </c>
      <c r="J15" s="16">
        <v>430</v>
      </c>
      <c r="K15" s="66"/>
      <c r="L15" s="67"/>
      <c r="M15" s="66"/>
      <c r="N15" s="5"/>
      <c r="O15" s="68"/>
      <c r="P15" s="67"/>
      <c r="Q15" s="66"/>
    </row>
    <row r="16" spans="1:17" x14ac:dyDescent="0.2">
      <c r="H16" s="40">
        <v>4320</v>
      </c>
      <c r="I16" s="69" t="s">
        <v>115</v>
      </c>
      <c r="J16" s="16">
        <v>530</v>
      </c>
      <c r="K16" s="66"/>
      <c r="L16" s="67"/>
      <c r="M16" s="66"/>
      <c r="N16" s="5"/>
      <c r="O16" s="68"/>
      <c r="P16" s="67"/>
      <c r="Q16" s="66"/>
    </row>
    <row r="17" spans="1:17" x14ac:dyDescent="0.2">
      <c r="A17" s="26" t="s">
        <v>81</v>
      </c>
      <c r="B17" s="3" t="s">
        <v>82</v>
      </c>
      <c r="C17" s="3"/>
      <c r="D17" s="3"/>
      <c r="E17" s="3"/>
      <c r="F17" s="3"/>
      <c r="H17" s="37">
        <v>4390</v>
      </c>
      <c r="I17" s="57" t="s">
        <v>116</v>
      </c>
      <c r="J17" s="61">
        <v>200</v>
      </c>
      <c r="K17" s="64"/>
      <c r="L17" s="63"/>
      <c r="M17" s="64"/>
      <c r="N17" s="5"/>
      <c r="O17" s="52"/>
      <c r="P17" s="63"/>
      <c r="Q17" s="64"/>
    </row>
    <row r="18" spans="1:17" x14ac:dyDescent="0.2">
      <c r="A18" s="26"/>
      <c r="B18" s="3" t="s">
        <v>84</v>
      </c>
      <c r="C18" s="26" t="s">
        <v>83</v>
      </c>
      <c r="D18" s="3">
        <v>200</v>
      </c>
      <c r="E18" s="3"/>
      <c r="F18" s="3"/>
      <c r="H18" s="40">
        <v>5100</v>
      </c>
      <c r="I18" s="55" t="s">
        <v>117</v>
      </c>
      <c r="J18" s="8"/>
      <c r="K18" s="15"/>
      <c r="L18" s="10"/>
      <c r="M18" s="11"/>
      <c r="N18" s="5"/>
      <c r="O18" s="14"/>
      <c r="P18" s="10"/>
      <c r="Q18" s="11"/>
    </row>
    <row r="19" spans="1:17" x14ac:dyDescent="0.2">
      <c r="A19" s="26"/>
      <c r="B19" s="3" t="s">
        <v>13</v>
      </c>
      <c r="C19" s="26" t="s">
        <v>83</v>
      </c>
      <c r="D19" s="3">
        <v>300</v>
      </c>
      <c r="E19" s="3"/>
      <c r="F19" s="3"/>
      <c r="H19" s="40">
        <v>5200</v>
      </c>
      <c r="I19" s="55" t="s">
        <v>118</v>
      </c>
      <c r="J19" s="41"/>
      <c r="K19" s="2"/>
      <c r="L19" s="10"/>
      <c r="M19" s="11"/>
      <c r="N19" s="5"/>
      <c r="O19" s="14"/>
      <c r="P19" s="10"/>
      <c r="Q19" s="11"/>
    </row>
    <row r="20" spans="1:17" x14ac:dyDescent="0.2">
      <c r="H20" s="37">
        <v>6100</v>
      </c>
      <c r="I20" s="55" t="s">
        <v>85</v>
      </c>
      <c r="J20" s="8"/>
      <c r="K20" s="15">
        <v>70</v>
      </c>
      <c r="L20" s="10"/>
      <c r="M20" s="11"/>
      <c r="N20" s="5"/>
      <c r="O20" s="14"/>
      <c r="P20" s="10"/>
      <c r="Q20" s="11"/>
    </row>
    <row r="21" spans="1:17" x14ac:dyDescent="0.2">
      <c r="A21" s="26" t="s">
        <v>86</v>
      </c>
      <c r="B21" s="3" t="s">
        <v>349</v>
      </c>
      <c r="C21" s="3"/>
      <c r="D21" s="3"/>
      <c r="E21" s="3"/>
      <c r="F21" s="3"/>
      <c r="H21" s="40">
        <v>7100</v>
      </c>
      <c r="I21" s="55" t="s">
        <v>12</v>
      </c>
      <c r="J21" s="8">
        <v>250</v>
      </c>
      <c r="K21" s="15"/>
      <c r="L21" s="10"/>
      <c r="M21" s="11"/>
      <c r="N21" s="5"/>
      <c r="O21" s="14"/>
      <c r="P21" s="10"/>
      <c r="Q21" s="11"/>
    </row>
    <row r="22" spans="1:17" x14ac:dyDescent="0.2">
      <c r="H22" s="37">
        <v>7120</v>
      </c>
      <c r="I22" s="70" t="s">
        <v>129</v>
      </c>
      <c r="J22" s="8"/>
      <c r="K22" s="15"/>
      <c r="L22" s="10"/>
      <c r="M22" s="11"/>
      <c r="N22" s="5"/>
      <c r="O22" s="14"/>
      <c r="P22" s="10"/>
      <c r="Q22" s="11"/>
    </row>
    <row r="23" spans="1:17" x14ac:dyDescent="0.2">
      <c r="A23" s="26" t="s">
        <v>87</v>
      </c>
      <c r="B23" s="3" t="s">
        <v>88</v>
      </c>
      <c r="C23" s="3"/>
      <c r="D23" s="3"/>
      <c r="E23" s="3"/>
      <c r="F23" s="3"/>
      <c r="H23" s="40">
        <v>11210</v>
      </c>
      <c r="I23" s="55" t="s">
        <v>84</v>
      </c>
      <c r="J23" s="8">
        <v>600</v>
      </c>
      <c r="K23" s="15"/>
      <c r="L23" s="10"/>
      <c r="M23" s="11"/>
      <c r="N23" s="5"/>
      <c r="O23" s="14"/>
      <c r="P23" s="10"/>
      <c r="Q23" s="11"/>
    </row>
    <row r="24" spans="1:17" x14ac:dyDescent="0.2">
      <c r="A24" s="3"/>
      <c r="B24" s="3" t="s">
        <v>350</v>
      </c>
      <c r="C24" s="3"/>
      <c r="D24" s="3"/>
      <c r="E24" s="3"/>
      <c r="F24" s="3"/>
      <c r="H24" s="37">
        <v>11211</v>
      </c>
      <c r="I24" s="70" t="s">
        <v>90</v>
      </c>
      <c r="J24" s="8"/>
      <c r="K24" s="15">
        <v>200</v>
      </c>
      <c r="L24" s="10"/>
      <c r="M24" s="11"/>
      <c r="N24" s="5"/>
      <c r="O24" s="14"/>
      <c r="P24" s="10"/>
      <c r="Q24" s="11"/>
    </row>
    <row r="25" spans="1:17" x14ac:dyDescent="0.2">
      <c r="A25" s="3"/>
      <c r="B25" s="3" t="s">
        <v>89</v>
      </c>
      <c r="C25" s="3"/>
      <c r="D25" s="3"/>
      <c r="E25" s="3"/>
      <c r="F25" s="3"/>
      <c r="H25" s="40">
        <v>11220</v>
      </c>
      <c r="I25" s="55" t="s">
        <v>13</v>
      </c>
      <c r="J25" s="8">
        <v>1500</v>
      </c>
      <c r="K25" s="15"/>
      <c r="L25" s="10"/>
      <c r="M25" s="11"/>
      <c r="N25" s="5"/>
      <c r="O25" s="14"/>
      <c r="P25" s="10"/>
      <c r="Q25" s="11"/>
    </row>
    <row r="26" spans="1:17" x14ac:dyDescent="0.2">
      <c r="A26" s="3"/>
      <c r="B26" s="3" t="s">
        <v>351</v>
      </c>
      <c r="C26" s="3"/>
      <c r="D26" s="3"/>
      <c r="E26" s="3"/>
      <c r="F26" s="3"/>
      <c r="H26" s="37">
        <v>11221</v>
      </c>
      <c r="I26" s="70" t="s">
        <v>91</v>
      </c>
      <c r="J26" s="8"/>
      <c r="K26" s="15">
        <v>300</v>
      </c>
      <c r="L26" s="10"/>
      <c r="M26" s="11"/>
      <c r="N26" s="5"/>
      <c r="O26" s="14"/>
      <c r="P26" s="10"/>
      <c r="Q26" s="11"/>
    </row>
    <row r="27" spans="1:17" x14ac:dyDescent="0.2">
      <c r="H27" s="40">
        <v>12121</v>
      </c>
      <c r="I27" s="55" t="s">
        <v>92</v>
      </c>
      <c r="J27" s="8">
        <v>6920</v>
      </c>
      <c r="K27" s="15"/>
      <c r="L27" s="10"/>
      <c r="M27" s="11"/>
      <c r="N27" s="5"/>
      <c r="O27" s="14"/>
      <c r="P27" s="10"/>
      <c r="Q27" s="11"/>
    </row>
    <row r="28" spans="1:17" x14ac:dyDescent="0.2">
      <c r="A28" s="3"/>
      <c r="B28" s="3"/>
      <c r="C28" s="3"/>
      <c r="D28" s="3"/>
      <c r="E28" s="3"/>
      <c r="F28" s="3"/>
      <c r="H28" s="37">
        <v>12122</v>
      </c>
      <c r="I28" s="70" t="s">
        <v>94</v>
      </c>
      <c r="J28" s="8">
        <v>3250</v>
      </c>
      <c r="K28" s="15"/>
      <c r="L28" s="10"/>
      <c r="M28" s="11"/>
      <c r="N28" s="5"/>
      <c r="O28" s="14"/>
      <c r="P28" s="10"/>
      <c r="Q28" s="11"/>
    </row>
    <row r="29" spans="1:17" x14ac:dyDescent="0.2">
      <c r="A29" s="28" t="s">
        <v>120</v>
      </c>
      <c r="B29" s="27" t="s">
        <v>352</v>
      </c>
      <c r="C29" s="27"/>
      <c r="D29" s="3"/>
      <c r="E29" s="3"/>
      <c r="F29" s="3"/>
      <c r="H29" s="40">
        <v>12123</v>
      </c>
      <c r="I29" s="55" t="s">
        <v>130</v>
      </c>
      <c r="J29" s="8">
        <v>7000</v>
      </c>
      <c r="K29" s="15"/>
      <c r="L29" s="10"/>
      <c r="M29" s="11"/>
      <c r="N29" s="5"/>
      <c r="O29" s="14"/>
      <c r="P29" s="10"/>
      <c r="Q29" s="11"/>
    </row>
    <row r="30" spans="1:17" x14ac:dyDescent="0.2">
      <c r="A30" s="28"/>
      <c r="B30" s="27" t="s">
        <v>93</v>
      </c>
      <c r="C30" s="27"/>
      <c r="D30" s="3"/>
      <c r="E30" s="3"/>
      <c r="F30" s="3"/>
      <c r="H30" s="42">
        <v>12211</v>
      </c>
      <c r="I30" s="56" t="s">
        <v>95</v>
      </c>
      <c r="J30" s="8">
        <v>4800</v>
      </c>
      <c r="K30" s="15"/>
      <c r="L30" s="10"/>
      <c r="M30" s="11"/>
      <c r="N30" s="5"/>
      <c r="O30" s="14"/>
      <c r="P30" s="10"/>
      <c r="Q30" s="11"/>
    </row>
    <row r="31" spans="1:17" x14ac:dyDescent="0.2">
      <c r="A31" s="28"/>
      <c r="B31" s="27"/>
      <c r="C31" s="27"/>
      <c r="D31" s="3"/>
      <c r="E31" s="3"/>
      <c r="F31" s="3"/>
      <c r="H31" s="40">
        <v>12212</v>
      </c>
      <c r="I31" s="55" t="s">
        <v>96</v>
      </c>
      <c r="J31" s="8">
        <v>3985</v>
      </c>
      <c r="K31" s="15"/>
      <c r="L31" s="10"/>
      <c r="M31" s="11"/>
      <c r="N31" s="5"/>
      <c r="O31" s="14"/>
      <c r="P31" s="10"/>
      <c r="Q31" s="11"/>
    </row>
    <row r="32" spans="1:17" x14ac:dyDescent="0.2">
      <c r="A32" s="28" t="s">
        <v>126</v>
      </c>
      <c r="B32" s="27" t="s">
        <v>105</v>
      </c>
      <c r="C32" s="27"/>
      <c r="H32" s="40">
        <v>12410</v>
      </c>
      <c r="I32" s="55" t="s">
        <v>97</v>
      </c>
      <c r="J32" s="8">
        <v>2760</v>
      </c>
      <c r="K32" s="15"/>
      <c r="L32" s="10"/>
      <c r="M32" s="11"/>
      <c r="N32" s="5"/>
      <c r="O32" s="14"/>
      <c r="P32" s="10"/>
      <c r="Q32" s="11"/>
    </row>
    <row r="33" spans="1:17" x14ac:dyDescent="0.2">
      <c r="A33" s="26"/>
      <c r="B33" s="27" t="s">
        <v>104</v>
      </c>
      <c r="H33" s="40">
        <v>13110</v>
      </c>
      <c r="I33" s="55" t="s">
        <v>18</v>
      </c>
      <c r="J33" s="8"/>
      <c r="K33" s="15">
        <v>4880</v>
      </c>
      <c r="L33" s="10"/>
      <c r="M33" s="11"/>
      <c r="N33" s="5"/>
      <c r="O33" s="14"/>
      <c r="P33" s="10"/>
      <c r="Q33" s="11"/>
    </row>
    <row r="34" spans="1:17" x14ac:dyDescent="0.2">
      <c r="A34" s="3"/>
      <c r="H34" s="40">
        <v>15101</v>
      </c>
      <c r="I34" s="55" t="s">
        <v>131</v>
      </c>
      <c r="J34" s="8"/>
      <c r="K34" s="15">
        <v>7410</v>
      </c>
      <c r="L34" s="10"/>
      <c r="M34" s="11"/>
      <c r="N34" s="5"/>
      <c r="O34" s="14"/>
      <c r="P34" s="10"/>
      <c r="Q34" s="11"/>
    </row>
    <row r="35" spans="1:17" x14ac:dyDescent="0.2">
      <c r="H35" s="40">
        <v>15102</v>
      </c>
      <c r="I35" s="55" t="s">
        <v>98</v>
      </c>
      <c r="J35" s="8"/>
      <c r="K35" s="15">
        <v>990</v>
      </c>
      <c r="L35" s="10"/>
      <c r="M35" s="11"/>
      <c r="N35" s="5"/>
      <c r="O35" s="14"/>
      <c r="P35" s="10"/>
      <c r="Q35" s="11"/>
    </row>
    <row r="36" spans="1:17" x14ac:dyDescent="0.2">
      <c r="H36" s="40">
        <v>15300</v>
      </c>
      <c r="I36" s="55" t="s">
        <v>99</v>
      </c>
      <c r="J36" s="8"/>
      <c r="K36" s="15">
        <v>2625</v>
      </c>
      <c r="L36" s="10"/>
      <c r="M36" s="11"/>
      <c r="N36" s="5"/>
      <c r="O36" s="14"/>
      <c r="P36" s="10"/>
      <c r="Q36" s="11"/>
    </row>
    <row r="37" spans="1:17" ht="13.5" thickBot="1" x14ac:dyDescent="0.25">
      <c r="H37" s="43">
        <v>15810</v>
      </c>
      <c r="I37" s="71" t="s">
        <v>24</v>
      </c>
      <c r="J37" s="44"/>
      <c r="K37" s="45">
        <v>80</v>
      </c>
      <c r="L37" s="12"/>
      <c r="M37" s="13"/>
      <c r="N37" s="6"/>
      <c r="O37" s="17"/>
      <c r="P37" s="49"/>
      <c r="Q37" s="50"/>
    </row>
    <row r="38" spans="1:17" x14ac:dyDescent="0.2">
      <c r="H38" s="46"/>
      <c r="I38" s="18" t="s">
        <v>25</v>
      </c>
      <c r="J38" s="19">
        <f t="shared" ref="J38:Q38" si="0">SUM(J4:J37)</f>
        <v>37755</v>
      </c>
      <c r="K38" s="20">
        <f t="shared" si="0"/>
        <v>37755</v>
      </c>
      <c r="L38" s="8">
        <f t="shared" si="0"/>
        <v>0</v>
      </c>
      <c r="M38" s="9">
        <f t="shared" si="0"/>
        <v>0</v>
      </c>
      <c r="N38" s="7">
        <f t="shared" si="0"/>
        <v>0</v>
      </c>
      <c r="O38" s="15">
        <f t="shared" si="0"/>
        <v>0</v>
      </c>
      <c r="P38" s="19">
        <f t="shared" si="0"/>
        <v>0</v>
      </c>
      <c r="Q38" s="20">
        <f t="shared" si="0"/>
        <v>0</v>
      </c>
    </row>
    <row r="39" spans="1:17" x14ac:dyDescent="0.2">
      <c r="H39" s="40"/>
      <c r="I39" s="1" t="s">
        <v>26</v>
      </c>
      <c r="J39" s="10"/>
      <c r="K39" s="11"/>
      <c r="L39" s="10"/>
      <c r="M39" s="11"/>
      <c r="N39" s="5"/>
      <c r="O39" s="14"/>
      <c r="P39" s="10"/>
      <c r="Q39" s="11"/>
    </row>
    <row r="40" spans="1:17" ht="13.5" thickBot="1" x14ac:dyDescent="0.25">
      <c r="H40" s="47"/>
      <c r="I40" s="23" t="s">
        <v>100</v>
      </c>
      <c r="J40" s="12"/>
      <c r="K40" s="13"/>
      <c r="L40" s="12"/>
      <c r="M40" s="13"/>
      <c r="N40" s="6"/>
      <c r="O40" s="17"/>
      <c r="P40" s="12"/>
      <c r="Q40" s="13"/>
    </row>
  </sheetData>
  <mergeCells count="4">
    <mergeCell ref="P2:Q2"/>
    <mergeCell ref="J2:K2"/>
    <mergeCell ref="L2:M2"/>
    <mergeCell ref="N2:O2"/>
  </mergeCells>
  <phoneticPr fontId="0" type="noConversion"/>
  <pageMargins left="0.75" right="0.75" top="0.82" bottom="1.27" header="0" footer="0.67"/>
  <pageSetup paperSize="9" scale="130" orientation="portrait" horizontalDpi="300" verticalDpi="300" r:id="rId1"/>
  <headerFooter alignWithMargins="0">
    <oddFooter>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activeCell="A2" sqref="A2"/>
    </sheetView>
  </sheetViews>
  <sheetFormatPr defaultRowHeight="12.75" x14ac:dyDescent="0.2"/>
  <cols>
    <col min="1" max="1" width="4.5703125" customWidth="1"/>
    <col min="2" max="2" width="34.85546875" customWidth="1"/>
    <col min="3" max="3" width="37.5703125" customWidth="1"/>
  </cols>
  <sheetData>
    <row r="1" spans="1:3" ht="15.75" x14ac:dyDescent="0.25">
      <c r="A1" s="4" t="s">
        <v>337</v>
      </c>
    </row>
    <row r="3" spans="1:3" ht="12.75" customHeight="1" x14ac:dyDescent="0.2">
      <c r="A3" s="169" t="s">
        <v>28</v>
      </c>
      <c r="B3" s="169" t="s">
        <v>285</v>
      </c>
      <c r="C3" s="163" t="s">
        <v>286</v>
      </c>
    </row>
    <row r="4" spans="1:3" ht="12.75" customHeight="1" x14ac:dyDescent="0.2">
      <c r="A4" s="170"/>
      <c r="B4" s="170"/>
      <c r="C4" s="164" t="s">
        <v>287</v>
      </c>
    </row>
    <row r="5" spans="1:3" ht="12.75" customHeight="1" x14ac:dyDescent="0.2">
      <c r="A5" s="170"/>
      <c r="B5" s="170"/>
      <c r="C5" s="164" t="s">
        <v>288</v>
      </c>
    </row>
    <row r="6" spans="1:3" ht="12.75" customHeight="1" x14ac:dyDescent="0.2">
      <c r="A6" s="171"/>
      <c r="B6" s="171"/>
      <c r="C6" s="165"/>
    </row>
    <row r="7" spans="1:3" ht="12.75" customHeight="1" x14ac:dyDescent="0.2">
      <c r="A7" s="169" t="s">
        <v>29</v>
      </c>
      <c r="B7" s="169" t="s">
        <v>289</v>
      </c>
      <c r="C7" s="164" t="s">
        <v>290</v>
      </c>
    </row>
    <row r="8" spans="1:3" ht="12.75" customHeight="1" x14ac:dyDescent="0.2">
      <c r="A8" s="170"/>
      <c r="B8" s="170"/>
      <c r="C8" s="164" t="s">
        <v>291</v>
      </c>
    </row>
    <row r="9" spans="1:3" ht="12.75" customHeight="1" x14ac:dyDescent="0.2">
      <c r="A9" s="170"/>
      <c r="B9" s="170"/>
      <c r="C9" s="164" t="s">
        <v>292</v>
      </c>
    </row>
    <row r="10" spans="1:3" ht="12.75" customHeight="1" x14ac:dyDescent="0.2">
      <c r="A10" s="171"/>
      <c r="B10" s="171"/>
      <c r="C10" s="166"/>
    </row>
    <row r="11" spans="1:3" ht="12.75" customHeight="1" x14ac:dyDescent="0.2">
      <c r="A11" s="169" t="s">
        <v>30</v>
      </c>
      <c r="B11" s="169" t="s">
        <v>293</v>
      </c>
      <c r="C11" s="164" t="s">
        <v>294</v>
      </c>
    </row>
    <row r="12" spans="1:3" ht="12.75" customHeight="1" x14ac:dyDescent="0.2">
      <c r="A12" s="170"/>
      <c r="B12" s="170"/>
      <c r="C12" s="164" t="s">
        <v>295</v>
      </c>
    </row>
    <row r="13" spans="1:3" ht="12.75" customHeight="1" x14ac:dyDescent="0.2">
      <c r="A13" s="170"/>
      <c r="B13" s="170"/>
      <c r="C13" s="164" t="s">
        <v>296</v>
      </c>
    </row>
    <row r="14" spans="1:3" ht="12.75" customHeight="1" x14ac:dyDescent="0.2">
      <c r="A14" s="171"/>
      <c r="B14" s="171"/>
      <c r="C14" s="166"/>
    </row>
    <row r="15" spans="1:3" ht="12.75" customHeight="1" x14ac:dyDescent="0.2">
      <c r="A15" s="169" t="s">
        <v>31</v>
      </c>
      <c r="B15" s="169" t="s">
        <v>297</v>
      </c>
      <c r="C15" s="164" t="s">
        <v>298</v>
      </c>
    </row>
    <row r="16" spans="1:3" ht="12.75" customHeight="1" x14ac:dyDescent="0.2">
      <c r="A16" s="170"/>
      <c r="B16" s="170"/>
      <c r="C16" s="164" t="s">
        <v>299</v>
      </c>
    </row>
    <row r="17" spans="1:3" ht="25.5" customHeight="1" x14ac:dyDescent="0.2">
      <c r="A17" s="170"/>
      <c r="B17" s="170"/>
      <c r="C17" s="164" t="s">
        <v>300</v>
      </c>
    </row>
    <row r="18" spans="1:3" ht="12.75" customHeight="1" x14ac:dyDescent="0.2">
      <c r="A18" s="171"/>
      <c r="B18" s="171"/>
      <c r="C18" s="166"/>
    </row>
    <row r="19" spans="1:3" ht="12.75" customHeight="1" x14ac:dyDescent="0.2">
      <c r="A19" s="169" t="s">
        <v>32</v>
      </c>
      <c r="B19" s="169" t="s">
        <v>301</v>
      </c>
      <c r="C19" s="164" t="s">
        <v>302</v>
      </c>
    </row>
    <row r="20" spans="1:3" ht="12.75" customHeight="1" x14ac:dyDescent="0.2">
      <c r="A20" s="170"/>
      <c r="B20" s="170"/>
      <c r="C20" s="164" t="s">
        <v>303</v>
      </c>
    </row>
    <row r="21" spans="1:3" ht="12.75" customHeight="1" x14ac:dyDescent="0.2">
      <c r="A21" s="170"/>
      <c r="B21" s="170"/>
      <c r="C21" s="164" t="s">
        <v>304</v>
      </c>
    </row>
    <row r="22" spans="1:3" ht="12.75" customHeight="1" x14ac:dyDescent="0.2">
      <c r="A22" s="171"/>
      <c r="B22" s="171"/>
      <c r="C22" s="166"/>
    </row>
    <row r="23" spans="1:3" ht="12.75" customHeight="1" x14ac:dyDescent="0.2">
      <c r="A23" s="169" t="s">
        <v>33</v>
      </c>
      <c r="B23" s="169" t="s">
        <v>305</v>
      </c>
      <c r="C23" s="164" t="s">
        <v>306</v>
      </c>
    </row>
    <row r="24" spans="1:3" ht="12.75" customHeight="1" x14ac:dyDescent="0.2">
      <c r="A24" s="170"/>
      <c r="B24" s="170"/>
      <c r="C24" s="164" t="s">
        <v>307</v>
      </c>
    </row>
    <row r="25" spans="1:3" ht="24.75" customHeight="1" x14ac:dyDescent="0.2">
      <c r="A25" s="170"/>
      <c r="B25" s="170"/>
      <c r="C25" s="164" t="s">
        <v>308</v>
      </c>
    </row>
    <row r="26" spans="1:3" ht="12.75" customHeight="1" x14ac:dyDescent="0.2">
      <c r="A26" s="171"/>
      <c r="B26" s="171"/>
      <c r="C26" s="166"/>
    </row>
    <row r="27" spans="1:3" ht="12.75" customHeight="1" x14ac:dyDescent="0.2">
      <c r="A27" s="169" t="s">
        <v>309</v>
      </c>
      <c r="B27" s="169" t="s">
        <v>331</v>
      </c>
      <c r="C27" s="164" t="s">
        <v>329</v>
      </c>
    </row>
    <row r="28" spans="1:3" ht="12.75" customHeight="1" x14ac:dyDescent="0.2">
      <c r="A28" s="170"/>
      <c r="B28" s="170"/>
      <c r="C28" s="164" t="s">
        <v>310</v>
      </c>
    </row>
    <row r="29" spans="1:3" ht="12.75" customHeight="1" x14ac:dyDescent="0.2">
      <c r="A29" s="170"/>
      <c r="B29" s="170"/>
      <c r="C29" s="164" t="s">
        <v>311</v>
      </c>
    </row>
    <row r="30" spans="1:3" ht="12.75" customHeight="1" x14ac:dyDescent="0.2">
      <c r="A30" s="171"/>
      <c r="B30" s="171"/>
      <c r="C30" s="166"/>
    </row>
    <row r="31" spans="1:3" ht="12.75" customHeight="1" x14ac:dyDescent="0.2">
      <c r="A31" s="169" t="s">
        <v>312</v>
      </c>
      <c r="B31" s="169" t="s">
        <v>313</v>
      </c>
      <c r="C31" s="164" t="s">
        <v>314</v>
      </c>
    </row>
    <row r="32" spans="1:3" ht="12.75" customHeight="1" x14ac:dyDescent="0.2">
      <c r="A32" s="170"/>
      <c r="B32" s="170"/>
      <c r="C32" s="164" t="s">
        <v>315</v>
      </c>
    </row>
    <row r="33" spans="1:3" ht="12.75" customHeight="1" x14ac:dyDescent="0.2">
      <c r="A33" s="170"/>
      <c r="B33" s="170"/>
      <c r="C33" s="164" t="s">
        <v>316</v>
      </c>
    </row>
    <row r="34" spans="1:3" ht="12.75" customHeight="1" x14ac:dyDescent="0.2">
      <c r="A34" s="171"/>
      <c r="B34" s="171"/>
      <c r="C34" s="166"/>
    </row>
    <row r="35" spans="1:3" ht="12.75" customHeight="1" x14ac:dyDescent="0.2">
      <c r="A35" s="169" t="s">
        <v>317</v>
      </c>
      <c r="B35" s="169" t="s">
        <v>318</v>
      </c>
      <c r="C35" s="164" t="s">
        <v>319</v>
      </c>
    </row>
    <row r="36" spans="1:3" ht="12.75" customHeight="1" x14ac:dyDescent="0.2">
      <c r="A36" s="170"/>
      <c r="B36" s="170"/>
      <c r="C36" s="164" t="s">
        <v>320</v>
      </c>
    </row>
    <row r="37" spans="1:3" ht="12.75" customHeight="1" x14ac:dyDescent="0.2">
      <c r="A37" s="170"/>
      <c r="B37" s="170"/>
      <c r="C37" s="164" t="s">
        <v>321</v>
      </c>
    </row>
    <row r="38" spans="1:3" ht="12.75" customHeight="1" x14ac:dyDescent="0.2">
      <c r="A38" s="171"/>
      <c r="B38" s="171"/>
      <c r="C38" s="166"/>
    </row>
    <row r="39" spans="1:3" ht="12.75" customHeight="1" x14ac:dyDescent="0.2">
      <c r="A39" s="169" t="s">
        <v>322</v>
      </c>
      <c r="B39" s="169" t="s">
        <v>323</v>
      </c>
      <c r="C39" s="164" t="s">
        <v>324</v>
      </c>
    </row>
    <row r="40" spans="1:3" ht="12.75" customHeight="1" x14ac:dyDescent="0.2">
      <c r="A40" s="170"/>
      <c r="B40" s="170"/>
      <c r="C40" s="164" t="s">
        <v>325</v>
      </c>
    </row>
    <row r="41" spans="1:3" ht="12.75" customHeight="1" x14ac:dyDescent="0.2">
      <c r="A41" s="170"/>
      <c r="B41" s="170"/>
      <c r="C41" s="164" t="s">
        <v>326</v>
      </c>
    </row>
    <row r="42" spans="1:3" ht="12.75" customHeight="1" x14ac:dyDescent="0.2">
      <c r="A42" s="171"/>
      <c r="B42" s="171"/>
      <c r="C42" s="166"/>
    </row>
    <row r="43" spans="1:3" ht="12.75" customHeight="1" x14ac:dyDescent="0.2">
      <c r="A43" s="169" t="s">
        <v>327</v>
      </c>
      <c r="B43" s="169" t="s">
        <v>328</v>
      </c>
      <c r="C43" s="164" t="s">
        <v>329</v>
      </c>
    </row>
    <row r="44" spans="1:3" ht="12.75" customHeight="1" x14ac:dyDescent="0.2">
      <c r="A44" s="170"/>
      <c r="B44" s="170"/>
      <c r="C44" s="164" t="s">
        <v>303</v>
      </c>
    </row>
    <row r="45" spans="1:3" ht="12.75" customHeight="1" x14ac:dyDescent="0.2">
      <c r="A45" s="170"/>
      <c r="B45" s="170"/>
      <c r="C45" s="164" t="s">
        <v>330</v>
      </c>
    </row>
    <row r="46" spans="1:3" ht="12.75" customHeight="1" x14ac:dyDescent="0.2">
      <c r="A46" s="171"/>
      <c r="B46" s="171"/>
      <c r="C46" s="165"/>
    </row>
  </sheetData>
  <mergeCells count="22">
    <mergeCell ref="A43:A46"/>
    <mergeCell ref="B43:B46"/>
    <mergeCell ref="A35:A38"/>
    <mergeCell ref="B35:B38"/>
    <mergeCell ref="A39:A42"/>
    <mergeCell ref="B39:B42"/>
    <mergeCell ref="A27:A30"/>
    <mergeCell ref="B27:B30"/>
    <mergeCell ref="A31:A34"/>
    <mergeCell ref="B31:B34"/>
    <mergeCell ref="A19:A22"/>
    <mergeCell ref="B19:B22"/>
    <mergeCell ref="A23:A26"/>
    <mergeCell ref="B23:B26"/>
    <mergeCell ref="A11:A14"/>
    <mergeCell ref="B11:B14"/>
    <mergeCell ref="A15:A18"/>
    <mergeCell ref="B15:B18"/>
    <mergeCell ref="A3:A6"/>
    <mergeCell ref="B3:B6"/>
    <mergeCell ref="A7:A10"/>
    <mergeCell ref="B7:B10"/>
  </mergeCells>
  <phoneticPr fontId="0" type="noConversion"/>
  <pageMargins left="0.75" right="0.75" top="1" bottom="1" header="0" footer="0"/>
  <pageSetup paperSize="9" orientation="portrait" horizontalDpi="4294967293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topLeftCell="A43" workbookViewId="0">
      <selection activeCell="A2" sqref="A2"/>
    </sheetView>
  </sheetViews>
  <sheetFormatPr defaultRowHeight="12.75" x14ac:dyDescent="0.2"/>
  <cols>
    <col min="5" max="5" width="14.85546875" customWidth="1"/>
    <col min="6" max="6" width="13.7109375" customWidth="1"/>
    <col min="7" max="7" width="10.7109375" customWidth="1"/>
  </cols>
  <sheetData>
    <row r="1" spans="1:6" ht="18" x14ac:dyDescent="0.25">
      <c r="A1" s="72" t="s">
        <v>279</v>
      </c>
      <c r="B1" s="73"/>
      <c r="C1" s="73"/>
    </row>
    <row r="3" spans="1:6" x14ac:dyDescent="0.2">
      <c r="A3" s="3" t="s">
        <v>353</v>
      </c>
    </row>
    <row r="4" spans="1:6" ht="13.5" thickBot="1" x14ac:dyDescent="0.25"/>
    <row r="5" spans="1:6" ht="16.5" thickBot="1" x14ac:dyDescent="0.3">
      <c r="A5" s="74"/>
      <c r="B5" s="75" t="s">
        <v>354</v>
      </c>
      <c r="C5" s="75"/>
      <c r="D5" s="75"/>
      <c r="E5" s="75"/>
      <c r="F5" s="76"/>
    </row>
    <row r="6" spans="1:6" x14ac:dyDescent="0.2">
      <c r="A6" s="77"/>
      <c r="B6" s="78"/>
      <c r="C6" s="78"/>
      <c r="D6" s="78"/>
      <c r="E6" s="79"/>
      <c r="F6" s="80" t="s">
        <v>83</v>
      </c>
    </row>
    <row r="7" spans="1:6" x14ac:dyDescent="0.2">
      <c r="A7" s="81" t="s">
        <v>101</v>
      </c>
      <c r="B7" s="51"/>
      <c r="C7" s="51"/>
      <c r="D7" s="51"/>
      <c r="E7" s="51"/>
      <c r="F7" s="82"/>
    </row>
    <row r="8" spans="1:6" x14ac:dyDescent="0.2">
      <c r="A8" s="63"/>
      <c r="B8" s="51" t="s">
        <v>38</v>
      </c>
      <c r="C8" s="51"/>
      <c r="D8" s="51"/>
      <c r="E8" s="51"/>
      <c r="F8" s="83">
        <v>5214560</v>
      </c>
    </row>
    <row r="9" spans="1:6" x14ac:dyDescent="0.2">
      <c r="A9" s="63"/>
      <c r="B9" s="84" t="s">
        <v>132</v>
      </c>
      <c r="C9" s="51"/>
      <c r="D9" s="51"/>
      <c r="E9" s="51"/>
      <c r="F9" s="83">
        <v>2989680</v>
      </c>
    </row>
    <row r="10" spans="1:6" x14ac:dyDescent="0.2">
      <c r="A10" s="81">
        <v>1</v>
      </c>
      <c r="B10" s="84" t="s">
        <v>133</v>
      </c>
      <c r="C10" s="51"/>
      <c r="D10" s="51"/>
      <c r="E10" s="51"/>
      <c r="F10" s="156">
        <f>F45</f>
        <v>612250</v>
      </c>
    </row>
    <row r="11" spans="1:6" x14ac:dyDescent="0.2">
      <c r="A11" s="81"/>
      <c r="B11" s="84" t="s">
        <v>134</v>
      </c>
      <c r="C11" s="51"/>
      <c r="D11" s="51"/>
      <c r="E11" s="85"/>
      <c r="F11" s="86">
        <f>F8-F9-F10</f>
        <v>1612630</v>
      </c>
    </row>
    <row r="12" spans="1:6" x14ac:dyDescent="0.2">
      <c r="A12" s="81">
        <v>2</v>
      </c>
      <c r="B12" s="84" t="s">
        <v>135</v>
      </c>
      <c r="C12" s="51"/>
      <c r="D12" s="51"/>
      <c r="E12" s="85"/>
      <c r="F12" s="83">
        <f>F50</f>
        <v>695430.9</v>
      </c>
    </row>
    <row r="13" spans="1:6" x14ac:dyDescent="0.2">
      <c r="A13" s="63"/>
      <c r="B13" s="84" t="s">
        <v>136</v>
      </c>
      <c r="C13" s="51"/>
      <c r="D13" s="51"/>
      <c r="E13" s="51"/>
      <c r="F13" s="156">
        <v>50000</v>
      </c>
    </row>
    <row r="14" spans="1:6" x14ac:dyDescent="0.2">
      <c r="A14" s="63"/>
      <c r="B14" s="84" t="s">
        <v>137</v>
      </c>
      <c r="C14" s="51"/>
      <c r="D14" s="51"/>
      <c r="E14" s="51"/>
      <c r="F14" s="86">
        <f>F11-F12-F13</f>
        <v>867199.1</v>
      </c>
    </row>
    <row r="15" spans="1:6" x14ac:dyDescent="0.2">
      <c r="A15" s="63"/>
      <c r="B15" s="84" t="s">
        <v>138</v>
      </c>
      <c r="C15" s="51"/>
      <c r="D15" s="51"/>
      <c r="E15" s="51"/>
      <c r="F15" s="156">
        <v>26210</v>
      </c>
    </row>
    <row r="16" spans="1:6" ht="13.5" thickBot="1" x14ac:dyDescent="0.25">
      <c r="A16" s="89"/>
      <c r="B16" s="90" t="s">
        <v>139</v>
      </c>
      <c r="C16" s="91"/>
      <c r="D16" s="91"/>
      <c r="E16" s="91"/>
      <c r="F16" s="88">
        <f>F14-F15</f>
        <v>840989.1</v>
      </c>
    </row>
    <row r="17" spans="1:7" x14ac:dyDescent="0.2">
      <c r="A17" s="51"/>
      <c r="B17" s="51"/>
      <c r="C17" s="51"/>
      <c r="D17" s="51"/>
      <c r="E17" s="51"/>
      <c r="F17" s="92"/>
    </row>
    <row r="18" spans="1:7" ht="13.5" thickBot="1" x14ac:dyDescent="0.25"/>
    <row r="19" spans="1:7" ht="16.5" thickBot="1" x14ac:dyDescent="0.3">
      <c r="A19" s="93"/>
      <c r="B19" s="94" t="s">
        <v>355</v>
      </c>
      <c r="C19" s="94"/>
      <c r="D19" s="94"/>
      <c r="E19" s="94"/>
      <c r="F19" s="95"/>
      <c r="G19" s="96"/>
    </row>
    <row r="20" spans="1:7" x14ac:dyDescent="0.2">
      <c r="A20" s="77"/>
      <c r="B20" s="78"/>
      <c r="C20" s="78"/>
      <c r="D20" s="78"/>
      <c r="E20" s="78"/>
      <c r="F20" s="97"/>
    </row>
    <row r="21" spans="1:7" ht="15.75" x14ac:dyDescent="0.25">
      <c r="A21" s="63"/>
      <c r="B21" s="98" t="s">
        <v>140</v>
      </c>
      <c r="C21" s="51"/>
      <c r="D21" s="51"/>
      <c r="E21" s="98" t="s">
        <v>141</v>
      </c>
      <c r="F21" s="82"/>
    </row>
    <row r="22" spans="1:7" x14ac:dyDescent="0.2">
      <c r="A22" s="81" t="s">
        <v>101</v>
      </c>
      <c r="B22" s="51"/>
      <c r="C22" s="51"/>
      <c r="D22" s="99" t="s">
        <v>83</v>
      </c>
      <c r="E22" s="51"/>
      <c r="F22" s="100" t="s">
        <v>83</v>
      </c>
      <c r="G22" s="101"/>
    </row>
    <row r="23" spans="1:7" x14ac:dyDescent="0.2">
      <c r="A23" s="63"/>
      <c r="B23" s="102" t="s">
        <v>60</v>
      </c>
      <c r="C23" s="102"/>
      <c r="D23" s="51"/>
      <c r="E23" s="102" t="s">
        <v>51</v>
      </c>
      <c r="F23" s="82"/>
    </row>
    <row r="24" spans="1:7" x14ac:dyDescent="0.2">
      <c r="A24" s="81">
        <v>3</v>
      </c>
      <c r="B24" s="51" t="s">
        <v>13</v>
      </c>
      <c r="C24" s="51"/>
      <c r="D24" s="157">
        <f>F54</f>
        <v>250000</v>
      </c>
      <c r="E24" s="51" t="s">
        <v>142</v>
      </c>
      <c r="F24" s="83">
        <v>169051</v>
      </c>
      <c r="G24" s="103"/>
    </row>
    <row r="25" spans="1:7" x14ac:dyDescent="0.2">
      <c r="A25" s="63"/>
      <c r="B25" s="51"/>
      <c r="C25" s="51"/>
      <c r="D25" s="85"/>
      <c r="E25" s="84" t="s">
        <v>143</v>
      </c>
      <c r="F25" s="158">
        <v>582200</v>
      </c>
      <c r="G25" s="85"/>
    </row>
    <row r="26" spans="1:7" x14ac:dyDescent="0.2">
      <c r="A26" s="63"/>
      <c r="B26" s="102" t="s">
        <v>63</v>
      </c>
      <c r="C26" s="102"/>
      <c r="D26" s="85"/>
      <c r="E26" s="51"/>
      <c r="F26" s="83">
        <f>F24-F25</f>
        <v>-413149</v>
      </c>
      <c r="G26" s="85"/>
    </row>
    <row r="27" spans="1:7" x14ac:dyDescent="0.2">
      <c r="A27" s="63"/>
      <c r="B27" s="51" t="s">
        <v>14</v>
      </c>
      <c r="C27" s="51"/>
      <c r="D27" s="85">
        <v>406290</v>
      </c>
      <c r="E27" s="84" t="s">
        <v>54</v>
      </c>
      <c r="F27" s="83">
        <f>F16</f>
        <v>840989.1</v>
      </c>
      <c r="G27" s="92"/>
    </row>
    <row r="28" spans="1:7" x14ac:dyDescent="0.2">
      <c r="A28" s="63"/>
      <c r="B28" s="51" t="s">
        <v>15</v>
      </c>
      <c r="C28" s="51"/>
      <c r="D28" s="85">
        <v>48210</v>
      </c>
      <c r="E28" s="51"/>
      <c r="F28" s="159">
        <f>F26+F27</f>
        <v>427840.1</v>
      </c>
      <c r="G28" s="92"/>
    </row>
    <row r="29" spans="1:7" x14ac:dyDescent="0.2">
      <c r="A29" s="63"/>
      <c r="B29" s="51" t="s">
        <v>144</v>
      </c>
      <c r="C29" s="51"/>
      <c r="D29" s="85">
        <v>20000</v>
      </c>
      <c r="E29" s="102" t="s">
        <v>145</v>
      </c>
      <c r="F29" s="83"/>
      <c r="G29" s="92"/>
    </row>
    <row r="30" spans="1:7" x14ac:dyDescent="0.2">
      <c r="A30" s="63"/>
      <c r="B30" s="51" t="s">
        <v>17</v>
      </c>
      <c r="C30" s="51"/>
      <c r="D30" s="85">
        <v>7190</v>
      </c>
      <c r="E30" s="51" t="s">
        <v>20</v>
      </c>
      <c r="F30" s="83">
        <v>127230</v>
      </c>
      <c r="G30" s="103"/>
    </row>
    <row r="31" spans="1:7" x14ac:dyDescent="0.2">
      <c r="A31" s="63"/>
      <c r="B31" s="51"/>
      <c r="C31" s="51"/>
      <c r="D31" s="161">
        <f>SUM(D27:D30)</f>
        <v>481690</v>
      </c>
      <c r="E31" s="51" t="s">
        <v>99</v>
      </c>
      <c r="F31" s="83">
        <v>89450</v>
      </c>
      <c r="G31" s="103"/>
    </row>
    <row r="32" spans="1:7" x14ac:dyDescent="0.2">
      <c r="A32" s="63"/>
      <c r="B32" s="51"/>
      <c r="C32" s="51"/>
      <c r="D32" s="51"/>
      <c r="E32" s="51" t="s">
        <v>146</v>
      </c>
      <c r="F32" s="83">
        <v>1700</v>
      </c>
      <c r="G32" s="103"/>
    </row>
    <row r="33" spans="1:7" x14ac:dyDescent="0.2">
      <c r="A33" s="63"/>
      <c r="B33" s="51"/>
      <c r="C33" s="51"/>
      <c r="D33" s="51"/>
      <c r="E33" s="51" t="s">
        <v>147</v>
      </c>
      <c r="F33" s="83">
        <v>4800</v>
      </c>
      <c r="G33" s="103"/>
    </row>
    <row r="34" spans="1:7" x14ac:dyDescent="0.2">
      <c r="A34" s="63"/>
      <c r="B34" s="51"/>
      <c r="C34" s="51"/>
      <c r="D34" s="51"/>
      <c r="E34" s="51" t="s">
        <v>148</v>
      </c>
      <c r="F34" s="83">
        <v>25020</v>
      </c>
      <c r="G34" s="103"/>
    </row>
    <row r="35" spans="1:7" x14ac:dyDescent="0.2">
      <c r="A35" s="63"/>
      <c r="B35" s="51"/>
      <c r="C35" s="51"/>
      <c r="D35" s="51"/>
      <c r="E35" s="51" t="s">
        <v>149</v>
      </c>
      <c r="F35" s="83">
        <v>31300</v>
      </c>
      <c r="G35" s="103"/>
    </row>
    <row r="36" spans="1:7" x14ac:dyDescent="0.2">
      <c r="A36" s="63"/>
      <c r="B36" s="51"/>
      <c r="C36" s="51"/>
      <c r="D36" s="51"/>
      <c r="E36" s="51" t="s">
        <v>24</v>
      </c>
      <c r="F36" s="83">
        <v>24350</v>
      </c>
      <c r="G36" s="92"/>
    </row>
    <row r="37" spans="1:7" x14ac:dyDescent="0.2">
      <c r="A37" s="63"/>
      <c r="B37" s="51"/>
      <c r="C37" s="51"/>
      <c r="D37" s="162"/>
      <c r="E37" s="51"/>
      <c r="F37" s="160">
        <f>SUM(F30:F36)</f>
        <v>303850</v>
      </c>
      <c r="G37" s="107"/>
    </row>
    <row r="38" spans="1:7" ht="13.5" thickBot="1" x14ac:dyDescent="0.25">
      <c r="A38" s="89"/>
      <c r="B38" s="91" t="s">
        <v>150</v>
      </c>
      <c r="C38" s="91"/>
      <c r="D38" s="105">
        <f>D24+D31</f>
        <v>731690</v>
      </c>
      <c r="E38" s="91" t="s">
        <v>151</v>
      </c>
      <c r="F38" s="106">
        <f>F28+F37</f>
        <v>731690.1</v>
      </c>
      <c r="G38" s="107"/>
    </row>
    <row r="39" spans="1:7" ht="13.5" thickBot="1" x14ac:dyDescent="0.25">
      <c r="G39" s="108"/>
    </row>
    <row r="40" spans="1:7" ht="16.5" thickBot="1" x14ac:dyDescent="0.3">
      <c r="A40" s="109"/>
      <c r="B40" s="110" t="s">
        <v>152</v>
      </c>
      <c r="C40" s="110"/>
      <c r="D40" s="110"/>
      <c r="E40" s="110"/>
      <c r="F40" s="76"/>
    </row>
    <row r="41" spans="1:7" x14ac:dyDescent="0.2">
      <c r="A41" s="77" t="s">
        <v>153</v>
      </c>
      <c r="B41" s="78" t="s">
        <v>154</v>
      </c>
      <c r="C41" s="78"/>
      <c r="D41" s="78"/>
      <c r="E41" s="78"/>
      <c r="F41" s="97"/>
    </row>
    <row r="42" spans="1:7" x14ac:dyDescent="0.2">
      <c r="A42" s="63"/>
      <c r="B42" s="51" t="s">
        <v>155</v>
      </c>
      <c r="C42" s="51"/>
      <c r="D42" s="51"/>
      <c r="E42" s="85">
        <v>214850</v>
      </c>
      <c r="F42" s="82"/>
    </row>
    <row r="43" spans="1:7" x14ac:dyDescent="0.2">
      <c r="A43" s="63"/>
      <c r="B43" s="51" t="s">
        <v>9</v>
      </c>
      <c r="C43" s="51"/>
      <c r="D43" s="51"/>
      <c r="E43" s="85">
        <v>256400</v>
      </c>
      <c r="F43" s="82"/>
    </row>
    <row r="44" spans="1:7" x14ac:dyDescent="0.2">
      <c r="A44" s="63"/>
      <c r="B44" s="51" t="s">
        <v>156</v>
      </c>
      <c r="C44" s="51"/>
      <c r="D44" s="51"/>
      <c r="E44" s="85">
        <v>260</v>
      </c>
      <c r="F44" s="82"/>
    </row>
    <row r="45" spans="1:7" ht="13.5" thickBot="1" x14ac:dyDescent="0.25">
      <c r="A45" s="63"/>
      <c r="B45" s="51" t="s">
        <v>10</v>
      </c>
      <c r="C45" s="51"/>
      <c r="D45" s="51"/>
      <c r="E45" s="104">
        <v>140740</v>
      </c>
      <c r="F45" s="88">
        <f>SUM(E42:E45)</f>
        <v>612250</v>
      </c>
    </row>
    <row r="46" spans="1:7" x14ac:dyDescent="0.2">
      <c r="A46" s="63"/>
      <c r="B46" s="51"/>
      <c r="C46" s="51"/>
      <c r="D46" s="51"/>
      <c r="E46" s="51"/>
      <c r="F46" s="82"/>
    </row>
    <row r="47" spans="1:7" x14ac:dyDescent="0.2">
      <c r="A47" s="63" t="s">
        <v>157</v>
      </c>
      <c r="B47" s="51" t="s">
        <v>158</v>
      </c>
      <c r="C47" s="51"/>
      <c r="D47" s="51"/>
      <c r="E47" s="51"/>
      <c r="F47" s="82"/>
    </row>
    <row r="48" spans="1:7" x14ac:dyDescent="0.2">
      <c r="A48" s="63"/>
      <c r="B48" s="51" t="s">
        <v>47</v>
      </c>
      <c r="C48" s="51"/>
      <c r="D48" s="51"/>
      <c r="E48" s="85">
        <v>631210</v>
      </c>
      <c r="F48" s="82"/>
    </row>
    <row r="49" spans="1:6" x14ac:dyDescent="0.2">
      <c r="A49" s="63"/>
      <c r="B49" s="51" t="s">
        <v>11</v>
      </c>
      <c r="C49" s="51"/>
      <c r="D49" s="51"/>
      <c r="E49" s="85">
        <v>6800</v>
      </c>
      <c r="F49" s="82"/>
    </row>
    <row r="50" spans="1:6" ht="13.5" thickBot="1" x14ac:dyDescent="0.25">
      <c r="A50" s="63"/>
      <c r="B50" s="51" t="s">
        <v>159</v>
      </c>
      <c r="C50" s="51"/>
      <c r="D50" s="51"/>
      <c r="E50" s="104">
        <f>(E48+E49)*0.09</f>
        <v>57420.9</v>
      </c>
      <c r="F50" s="106">
        <f>SUM(E48:E50)</f>
        <v>695430.9</v>
      </c>
    </row>
    <row r="51" spans="1:6" x14ac:dyDescent="0.2">
      <c r="A51" s="63"/>
      <c r="B51" s="51"/>
      <c r="C51" s="51"/>
      <c r="D51" s="51"/>
      <c r="E51" s="51"/>
      <c r="F51" s="82"/>
    </row>
    <row r="52" spans="1:6" x14ac:dyDescent="0.2">
      <c r="A52" s="63" t="s">
        <v>160</v>
      </c>
      <c r="B52" s="51" t="s">
        <v>161</v>
      </c>
      <c r="C52" s="51"/>
      <c r="D52" s="51"/>
      <c r="E52" s="51"/>
      <c r="F52" s="82"/>
    </row>
    <row r="53" spans="1:6" x14ac:dyDescent="0.2">
      <c r="A53" s="63"/>
      <c r="B53" s="51" t="s">
        <v>162</v>
      </c>
      <c r="C53" s="51"/>
      <c r="D53" s="51"/>
      <c r="E53" s="85">
        <v>350000</v>
      </c>
      <c r="F53" s="83"/>
    </row>
    <row r="54" spans="1:6" ht="13.5" thickBot="1" x14ac:dyDescent="0.25">
      <c r="A54" s="89"/>
      <c r="B54" s="90" t="s">
        <v>163</v>
      </c>
      <c r="C54" s="91"/>
      <c r="D54" s="91"/>
      <c r="E54" s="104">
        <v>100000</v>
      </c>
      <c r="F54" s="111">
        <f>E53-E54</f>
        <v>250000</v>
      </c>
    </row>
    <row r="55" spans="1:6" ht="15.75" x14ac:dyDescent="0.25">
      <c r="A55" s="112"/>
      <c r="B55" s="113"/>
      <c r="C55" s="113"/>
      <c r="D55" s="51"/>
      <c r="E55" s="51"/>
      <c r="F55" s="92"/>
    </row>
    <row r="56" spans="1:6" x14ac:dyDescent="0.2">
      <c r="A56" s="51"/>
      <c r="B56" s="84"/>
      <c r="C56" s="51"/>
      <c r="D56" s="51"/>
      <c r="E56" s="85"/>
      <c r="F56" s="92"/>
    </row>
    <row r="57" spans="1:6" x14ac:dyDescent="0.2">
      <c r="A57" s="27" t="s">
        <v>261</v>
      </c>
      <c r="F57" s="108"/>
    </row>
    <row r="58" spans="1:6" x14ac:dyDescent="0.2">
      <c r="A58" s="27"/>
    </row>
    <row r="59" spans="1:6" x14ac:dyDescent="0.2">
      <c r="A59" s="27" t="s">
        <v>356</v>
      </c>
    </row>
    <row r="62" spans="1:6" x14ac:dyDescent="0.2">
      <c r="A62" s="101">
        <v>0</v>
      </c>
      <c r="B62" t="s">
        <v>164</v>
      </c>
    </row>
    <row r="63" spans="1:6" x14ac:dyDescent="0.2">
      <c r="A63" s="101"/>
      <c r="B63" t="s">
        <v>165</v>
      </c>
      <c r="E63" s="103">
        <v>20000</v>
      </c>
    </row>
    <row r="65" spans="1:5" x14ac:dyDescent="0.2">
      <c r="A65" s="101">
        <v>1</v>
      </c>
      <c r="B65" t="s">
        <v>166</v>
      </c>
      <c r="E65" s="103">
        <v>3756220</v>
      </c>
    </row>
    <row r="66" spans="1:5" ht="13.5" thickBot="1" x14ac:dyDescent="0.25">
      <c r="A66" s="101"/>
      <c r="B66" s="29" t="s">
        <v>167</v>
      </c>
      <c r="E66" s="104">
        <f>E65*0.25</f>
        <v>939055</v>
      </c>
    </row>
    <row r="67" spans="1:5" ht="13.5" thickBot="1" x14ac:dyDescent="0.25">
      <c r="A67" s="101"/>
      <c r="B67" t="s">
        <v>168</v>
      </c>
      <c r="E67" s="104">
        <f>E65+E66</f>
        <v>4695275</v>
      </c>
    </row>
    <row r="68" spans="1:5" x14ac:dyDescent="0.2">
      <c r="A68" s="101"/>
      <c r="E68" s="103"/>
    </row>
    <row r="69" spans="1:5" x14ac:dyDescent="0.2">
      <c r="A69" s="101">
        <v>2</v>
      </c>
      <c r="B69" t="s">
        <v>169</v>
      </c>
      <c r="E69" s="103">
        <v>1604100</v>
      </c>
    </row>
    <row r="70" spans="1:5" ht="13.5" thickBot="1" x14ac:dyDescent="0.25">
      <c r="A70" s="101"/>
      <c r="B70" s="29" t="s">
        <v>167</v>
      </c>
      <c r="E70" s="104">
        <f>0.25*E69</f>
        <v>401025</v>
      </c>
    </row>
    <row r="71" spans="1:5" ht="13.5" thickBot="1" x14ac:dyDescent="0.25">
      <c r="A71" s="101"/>
      <c r="B71" t="s">
        <v>168</v>
      </c>
      <c r="E71" s="104">
        <f>SUM(E69:E70)</f>
        <v>2005125</v>
      </c>
    </row>
    <row r="72" spans="1:5" x14ac:dyDescent="0.2">
      <c r="A72" s="101"/>
      <c r="E72" s="103"/>
    </row>
    <row r="73" spans="1:5" x14ac:dyDescent="0.2">
      <c r="A73" s="101">
        <v>3</v>
      </c>
      <c r="B73" t="s">
        <v>170</v>
      </c>
      <c r="E73" s="103">
        <v>3214780</v>
      </c>
    </row>
    <row r="74" spans="1:5" ht="13.5" thickBot="1" x14ac:dyDescent="0.25">
      <c r="A74" s="101"/>
      <c r="B74" s="29" t="s">
        <v>167</v>
      </c>
      <c r="E74" s="104">
        <f>0.25*E73</f>
        <v>803695</v>
      </c>
    </row>
    <row r="75" spans="1:5" ht="13.5" thickBot="1" x14ac:dyDescent="0.25">
      <c r="A75" s="101"/>
      <c r="B75" t="s">
        <v>168</v>
      </c>
      <c r="E75" s="104">
        <f>SUM(E73:E74)</f>
        <v>4018475</v>
      </c>
    </row>
    <row r="76" spans="1:5" x14ac:dyDescent="0.2">
      <c r="A76" s="101"/>
      <c r="E76" s="103"/>
    </row>
    <row r="77" spans="1:5" x14ac:dyDescent="0.2">
      <c r="A77" s="101">
        <v>4</v>
      </c>
      <c r="B77" t="s">
        <v>171</v>
      </c>
      <c r="E77" s="103"/>
    </row>
    <row r="78" spans="1:5" x14ac:dyDescent="0.2">
      <c r="A78" s="101"/>
      <c r="B78" t="s">
        <v>172</v>
      </c>
      <c r="E78" s="103">
        <v>4002320</v>
      </c>
    </row>
    <row r="79" spans="1:5" x14ac:dyDescent="0.2">
      <c r="A79" s="101"/>
      <c r="E79" s="103"/>
    </row>
    <row r="80" spans="1:5" x14ac:dyDescent="0.2">
      <c r="A80" s="101">
        <v>5</v>
      </c>
      <c r="B80" t="s">
        <v>173</v>
      </c>
      <c r="E80" s="103">
        <v>315200</v>
      </c>
    </row>
    <row r="81" spans="1:5" ht="13.5" thickBot="1" x14ac:dyDescent="0.25">
      <c r="A81" s="101"/>
      <c r="B81" s="29" t="s">
        <v>167</v>
      </c>
      <c r="E81" s="104">
        <f>0.25*E80</f>
        <v>78800</v>
      </c>
    </row>
    <row r="82" spans="1:5" ht="13.5" thickBot="1" x14ac:dyDescent="0.25">
      <c r="A82" s="101"/>
      <c r="B82" t="s">
        <v>168</v>
      </c>
      <c r="E82" s="104">
        <f>SUM(E80:E81)</f>
        <v>394000</v>
      </c>
    </row>
    <row r="83" spans="1:5" x14ac:dyDescent="0.2">
      <c r="A83" s="101"/>
      <c r="B83" t="s">
        <v>174</v>
      </c>
      <c r="E83" s="103"/>
    </row>
    <row r="84" spans="1:5" x14ac:dyDescent="0.2">
      <c r="A84" s="101"/>
      <c r="E84" s="103"/>
    </row>
    <row r="85" spans="1:5" x14ac:dyDescent="0.2">
      <c r="A85" s="101">
        <v>6</v>
      </c>
      <c r="B85" t="s">
        <v>175</v>
      </c>
      <c r="E85" s="103">
        <v>240000</v>
      </c>
    </row>
    <row r="86" spans="1:5" x14ac:dyDescent="0.2">
      <c r="A86" s="101"/>
      <c r="B86" t="s">
        <v>174</v>
      </c>
      <c r="E86" s="103"/>
    </row>
    <row r="87" spans="1:5" x14ac:dyDescent="0.2">
      <c r="A87" s="101"/>
      <c r="E87" s="103"/>
    </row>
    <row r="88" spans="1:5" x14ac:dyDescent="0.2">
      <c r="A88" s="101">
        <v>7</v>
      </c>
      <c r="B88" t="s">
        <v>176</v>
      </c>
      <c r="E88" s="103">
        <v>50120</v>
      </c>
    </row>
    <row r="89" spans="1:5" ht="13.5" thickBot="1" x14ac:dyDescent="0.25">
      <c r="A89" s="101"/>
      <c r="B89" s="29" t="s">
        <v>177</v>
      </c>
      <c r="E89" s="104">
        <f>0.25*E88</f>
        <v>12530</v>
      </c>
    </row>
    <row r="90" spans="1:5" ht="13.5" thickBot="1" x14ac:dyDescent="0.25">
      <c r="A90" s="101"/>
      <c r="B90" t="s">
        <v>168</v>
      </c>
      <c r="E90" s="104">
        <f>SUM(E88:E89)</f>
        <v>62650</v>
      </c>
    </row>
    <row r="91" spans="1:5" x14ac:dyDescent="0.2">
      <c r="A91" s="101"/>
      <c r="B91" t="s">
        <v>174</v>
      </c>
      <c r="E91" s="103"/>
    </row>
    <row r="92" spans="1:5" x14ac:dyDescent="0.2">
      <c r="A92" s="101"/>
      <c r="E92" s="103"/>
    </row>
    <row r="93" spans="1:5" x14ac:dyDescent="0.2">
      <c r="A93" s="101">
        <v>8</v>
      </c>
      <c r="B93" t="s">
        <v>178</v>
      </c>
      <c r="E93" s="103">
        <v>40000</v>
      </c>
    </row>
    <row r="94" spans="1:5" ht="13.5" thickBot="1" x14ac:dyDescent="0.25">
      <c r="B94" s="29" t="s">
        <v>167</v>
      </c>
      <c r="E94" s="104">
        <f>0.25*E93</f>
        <v>10000</v>
      </c>
    </row>
    <row r="95" spans="1:5" ht="13.5" thickBot="1" x14ac:dyDescent="0.25">
      <c r="E95" s="104">
        <f>SUM(E93:E94)</f>
        <v>50000</v>
      </c>
    </row>
    <row r="96" spans="1:5" x14ac:dyDescent="0.2">
      <c r="A96" s="101"/>
      <c r="E96" s="103"/>
    </row>
    <row r="97" spans="1:5" x14ac:dyDescent="0.2">
      <c r="A97" s="101">
        <v>9</v>
      </c>
      <c r="B97" t="s">
        <v>179</v>
      </c>
      <c r="E97" s="103"/>
    </row>
    <row r="98" spans="1:5" x14ac:dyDescent="0.2">
      <c r="A98" s="101"/>
      <c r="B98" t="s">
        <v>180</v>
      </c>
      <c r="E98" s="103">
        <v>555</v>
      </c>
    </row>
    <row r="99" spans="1:5" x14ac:dyDescent="0.2">
      <c r="A99" s="101"/>
      <c r="E99" s="103"/>
    </row>
    <row r="100" spans="1:5" x14ac:dyDescent="0.2">
      <c r="A100" s="101">
        <v>10</v>
      </c>
      <c r="B100" t="s">
        <v>181</v>
      </c>
      <c r="E100" s="103"/>
    </row>
    <row r="101" spans="1:5" x14ac:dyDescent="0.2">
      <c r="A101" s="101"/>
      <c r="B101" t="s">
        <v>182</v>
      </c>
      <c r="E101" s="103">
        <v>56780</v>
      </c>
    </row>
    <row r="102" spans="1:5" ht="13.5" thickBot="1" x14ac:dyDescent="0.25">
      <c r="A102" s="101"/>
      <c r="B102" s="29" t="s">
        <v>167</v>
      </c>
      <c r="E102" s="104">
        <f>0.25*E101</f>
        <v>14195</v>
      </c>
    </row>
    <row r="103" spans="1:5" ht="13.5" thickBot="1" x14ac:dyDescent="0.25">
      <c r="A103" s="101"/>
      <c r="B103" t="s">
        <v>168</v>
      </c>
      <c r="E103" s="104">
        <f>SUM(E101:E102)</f>
        <v>70975</v>
      </c>
    </row>
    <row r="104" spans="1:5" x14ac:dyDescent="0.2">
      <c r="A104" s="101"/>
      <c r="E104" s="103"/>
    </row>
    <row r="105" spans="1:5" x14ac:dyDescent="0.2">
      <c r="A105" s="101">
        <v>11</v>
      </c>
      <c r="B105" t="s">
        <v>183</v>
      </c>
      <c r="E105" s="103">
        <v>14560</v>
      </c>
    </row>
    <row r="106" spans="1:5" ht="13.5" thickBot="1" x14ac:dyDescent="0.25">
      <c r="A106" s="101"/>
      <c r="B106" s="29" t="s">
        <v>167</v>
      </c>
      <c r="E106" s="104">
        <f>E105*0.25</f>
        <v>3640</v>
      </c>
    </row>
    <row r="107" spans="1:5" ht="13.5" thickBot="1" x14ac:dyDescent="0.25">
      <c r="A107" s="101"/>
      <c r="B107" t="s">
        <v>168</v>
      </c>
      <c r="E107" s="114">
        <f>SUM(E105:E106)</f>
        <v>18200</v>
      </c>
    </row>
    <row r="108" spans="1:5" x14ac:dyDescent="0.2">
      <c r="A108" s="101"/>
      <c r="B108" t="s">
        <v>174</v>
      </c>
    </row>
    <row r="109" spans="1:5" x14ac:dyDescent="0.2">
      <c r="A109" s="101"/>
    </row>
    <row r="110" spans="1:5" x14ac:dyDescent="0.2">
      <c r="A110" s="101">
        <v>12</v>
      </c>
      <c r="B110" t="s">
        <v>184</v>
      </c>
      <c r="E110" s="103">
        <v>5620</v>
      </c>
    </row>
    <row r="111" spans="1:5" x14ac:dyDescent="0.2">
      <c r="A111" s="101"/>
      <c r="B111" t="s">
        <v>185</v>
      </c>
      <c r="E111" s="103"/>
    </row>
    <row r="112" spans="1:5" x14ac:dyDescent="0.2">
      <c r="A112" s="101"/>
      <c r="E112" s="103"/>
    </row>
    <row r="113" spans="1:6" x14ac:dyDescent="0.2">
      <c r="A113" s="101">
        <v>13</v>
      </c>
      <c r="B113" t="s">
        <v>186</v>
      </c>
      <c r="E113" s="103"/>
    </row>
    <row r="114" spans="1:6" x14ac:dyDescent="0.2">
      <c r="A114" s="101"/>
      <c r="B114" t="s">
        <v>187</v>
      </c>
      <c r="E114" s="103">
        <v>24890</v>
      </c>
    </row>
    <row r="115" spans="1:6" x14ac:dyDescent="0.2">
      <c r="A115" s="101"/>
      <c r="E115" s="103"/>
    </row>
    <row r="116" spans="1:6" x14ac:dyDescent="0.2">
      <c r="A116" s="101">
        <v>14</v>
      </c>
      <c r="B116" t="s">
        <v>188</v>
      </c>
      <c r="E116" s="103">
        <v>20000</v>
      </c>
      <c r="F116" s="51"/>
    </row>
    <row r="117" spans="1:6" ht="13.5" thickBot="1" x14ac:dyDescent="0.25">
      <c r="A117" s="101"/>
      <c r="B117" s="29" t="s">
        <v>167</v>
      </c>
      <c r="E117" s="104">
        <f>E116*0.25</f>
        <v>5000</v>
      </c>
    </row>
    <row r="118" spans="1:6" ht="13.5" thickBot="1" x14ac:dyDescent="0.25">
      <c r="A118" s="101"/>
      <c r="B118" t="s">
        <v>168</v>
      </c>
      <c r="E118" s="104">
        <f>SUM(E116:E117)</f>
        <v>25000</v>
      </c>
    </row>
    <row r="119" spans="1:6" x14ac:dyDescent="0.2">
      <c r="A119" s="101"/>
      <c r="B119" t="s">
        <v>174</v>
      </c>
      <c r="E119" s="85"/>
    </row>
    <row r="120" spans="1:6" x14ac:dyDescent="0.2">
      <c r="A120" s="101"/>
      <c r="E120" s="103"/>
    </row>
    <row r="121" spans="1:6" x14ac:dyDescent="0.2">
      <c r="A121" s="101">
        <v>15</v>
      </c>
      <c r="B121" t="s">
        <v>189</v>
      </c>
      <c r="E121" s="103">
        <v>15200</v>
      </c>
    </row>
    <row r="122" spans="1:6" x14ac:dyDescent="0.2">
      <c r="A122" s="101"/>
      <c r="B122" t="s">
        <v>190</v>
      </c>
      <c r="E122" s="103"/>
    </row>
    <row r="123" spans="1:6" x14ac:dyDescent="0.2">
      <c r="A123" s="101"/>
      <c r="E123" s="103"/>
    </row>
    <row r="124" spans="1:6" x14ac:dyDescent="0.2">
      <c r="A124" s="101">
        <v>16</v>
      </c>
      <c r="B124" t="s">
        <v>191</v>
      </c>
      <c r="E124" s="103">
        <v>600000</v>
      </c>
    </row>
    <row r="125" spans="1:6" x14ac:dyDescent="0.2">
      <c r="A125" s="101"/>
      <c r="E125" s="103"/>
    </row>
    <row r="126" spans="1:6" x14ac:dyDescent="0.2">
      <c r="A126" s="101">
        <v>17</v>
      </c>
      <c r="B126" t="s">
        <v>192</v>
      </c>
      <c r="E126" s="103">
        <v>696000</v>
      </c>
    </row>
    <row r="127" spans="1:6" ht="13.5" thickBot="1" x14ac:dyDescent="0.25">
      <c r="A127" s="101"/>
      <c r="B127" s="29" t="s">
        <v>193</v>
      </c>
      <c r="E127" s="104">
        <v>2400</v>
      </c>
      <c r="F127" t="s">
        <v>262</v>
      </c>
    </row>
    <row r="128" spans="1:6" x14ac:dyDescent="0.2">
      <c r="A128" s="101"/>
      <c r="B128" t="s">
        <v>194</v>
      </c>
      <c r="E128" s="103">
        <f>E126-E127</f>
        <v>693600</v>
      </c>
    </row>
    <row r="129" spans="1:6" ht="13.5" thickBot="1" x14ac:dyDescent="0.25">
      <c r="A129" s="101"/>
      <c r="B129" s="29" t="s">
        <v>195</v>
      </c>
      <c r="E129" s="104">
        <f>E128*0.08</f>
        <v>55488</v>
      </c>
      <c r="F129" t="s">
        <v>263</v>
      </c>
    </row>
    <row r="130" spans="1:6" x14ac:dyDescent="0.2">
      <c r="A130" s="101"/>
      <c r="B130" t="s">
        <v>196</v>
      </c>
      <c r="E130" s="103">
        <f>E128-E129</f>
        <v>638112</v>
      </c>
      <c r="F130" t="s">
        <v>264</v>
      </c>
    </row>
    <row r="131" spans="1:6" ht="13.5" thickBot="1" x14ac:dyDescent="0.25">
      <c r="A131" s="101"/>
      <c r="B131" s="29" t="s">
        <v>197</v>
      </c>
      <c r="E131" s="104">
        <v>231450</v>
      </c>
      <c r="F131" s="51" t="s">
        <v>265</v>
      </c>
    </row>
    <row r="132" spans="1:6" ht="13.5" thickBot="1" x14ac:dyDescent="0.25">
      <c r="A132" s="101"/>
      <c r="B132" t="s">
        <v>198</v>
      </c>
      <c r="E132" s="104">
        <f>E130-E131</f>
        <v>406662</v>
      </c>
      <c r="F132" s="115" t="s">
        <v>266</v>
      </c>
    </row>
    <row r="133" spans="1:6" x14ac:dyDescent="0.2">
      <c r="A133" s="101"/>
      <c r="E133" s="103"/>
    </row>
    <row r="134" spans="1:6" x14ac:dyDescent="0.2">
      <c r="A134" s="101">
        <v>18</v>
      </c>
      <c r="B134" t="s">
        <v>199</v>
      </c>
      <c r="E134" s="103">
        <v>4800</v>
      </c>
    </row>
    <row r="135" spans="1:6" x14ac:dyDescent="0.2">
      <c r="A135" s="101"/>
      <c r="E135" s="103"/>
    </row>
    <row r="136" spans="1:6" x14ac:dyDescent="0.2">
      <c r="A136" s="101">
        <v>19</v>
      </c>
      <c r="B136" t="s">
        <v>200</v>
      </c>
      <c r="E136" s="103"/>
    </row>
    <row r="137" spans="1:6" x14ac:dyDescent="0.2">
      <c r="A137" s="101"/>
      <c r="B137" t="s">
        <v>201</v>
      </c>
      <c r="E137" s="103">
        <v>7100</v>
      </c>
    </row>
    <row r="138" spans="1:6" x14ac:dyDescent="0.2">
      <c r="A138" s="101"/>
      <c r="E138" s="103"/>
    </row>
    <row r="139" spans="1:6" x14ac:dyDescent="0.2">
      <c r="A139" s="101">
        <v>20</v>
      </c>
      <c r="B139" t="s">
        <v>202</v>
      </c>
      <c r="E139" s="103"/>
    </row>
    <row r="140" spans="1:6" x14ac:dyDescent="0.2">
      <c r="A140" s="101"/>
      <c r="B140" t="s">
        <v>203</v>
      </c>
      <c r="E140" s="103">
        <v>54520</v>
      </c>
    </row>
    <row r="141" spans="1:6" x14ac:dyDescent="0.2">
      <c r="A141" s="101"/>
      <c r="E141" s="103"/>
    </row>
    <row r="142" spans="1:6" x14ac:dyDescent="0.2">
      <c r="A142" s="101">
        <v>21</v>
      </c>
      <c r="B142" t="s">
        <v>204</v>
      </c>
      <c r="E142" s="103">
        <v>230750</v>
      </c>
    </row>
    <row r="143" spans="1:6" x14ac:dyDescent="0.2">
      <c r="A143" s="101"/>
      <c r="B143" t="s">
        <v>172</v>
      </c>
      <c r="E143" s="103"/>
    </row>
    <row r="144" spans="1:6" x14ac:dyDescent="0.2">
      <c r="A144" s="101"/>
      <c r="E144" s="103"/>
    </row>
    <row r="145" spans="1:5" x14ac:dyDescent="0.2">
      <c r="A145" s="101">
        <v>22</v>
      </c>
      <c r="B145" t="s">
        <v>205</v>
      </c>
      <c r="E145" s="103">
        <v>417500</v>
      </c>
    </row>
    <row r="146" spans="1:5" x14ac:dyDescent="0.2">
      <c r="A146" s="101"/>
      <c r="E146" s="103"/>
    </row>
    <row r="147" spans="1:5" x14ac:dyDescent="0.2">
      <c r="A147" s="101">
        <v>23</v>
      </c>
      <c r="B147" t="s">
        <v>206</v>
      </c>
      <c r="E147" s="103"/>
    </row>
    <row r="148" spans="1:5" x14ac:dyDescent="0.2">
      <c r="A148" s="101"/>
      <c r="B148" t="s">
        <v>172</v>
      </c>
      <c r="E148" s="103">
        <v>120320</v>
      </c>
    </row>
    <row r="149" spans="1:5" x14ac:dyDescent="0.2">
      <c r="A149" s="101"/>
      <c r="E149" s="103"/>
    </row>
    <row r="150" spans="1:5" x14ac:dyDescent="0.2">
      <c r="A150" s="101">
        <v>24</v>
      </c>
      <c r="B150" t="s">
        <v>207</v>
      </c>
      <c r="E150" s="103"/>
    </row>
    <row r="151" spans="1:5" x14ac:dyDescent="0.2">
      <c r="A151" s="101"/>
      <c r="B151" t="s">
        <v>208</v>
      </c>
      <c r="E151" s="103">
        <v>4070120</v>
      </c>
    </row>
    <row r="152" spans="1:5" x14ac:dyDescent="0.2">
      <c r="A152" s="101"/>
      <c r="E152" s="103"/>
    </row>
    <row r="153" spans="1:5" x14ac:dyDescent="0.2">
      <c r="A153" s="101">
        <v>25</v>
      </c>
      <c r="B153" t="s">
        <v>209</v>
      </c>
      <c r="E153" s="103"/>
    </row>
    <row r="154" spans="1:5" x14ac:dyDescent="0.2">
      <c r="A154" s="101"/>
      <c r="B154" t="s">
        <v>210</v>
      </c>
      <c r="E154" s="103">
        <v>2001560</v>
      </c>
    </row>
    <row r="155" spans="1:5" x14ac:dyDescent="0.2">
      <c r="A155" s="101"/>
      <c r="E155" s="103"/>
    </row>
    <row r="156" spans="1:5" x14ac:dyDescent="0.2">
      <c r="A156" s="101">
        <v>26</v>
      </c>
      <c r="B156" t="s">
        <v>338</v>
      </c>
      <c r="E156" s="103"/>
    </row>
    <row r="157" spans="1:5" x14ac:dyDescent="0.2">
      <c r="B157" t="s">
        <v>211</v>
      </c>
    </row>
    <row r="158" spans="1:5" x14ac:dyDescent="0.2">
      <c r="B158" t="s">
        <v>212</v>
      </c>
    </row>
    <row r="160" spans="1:5" x14ac:dyDescent="0.2">
      <c r="A160" s="27" t="s">
        <v>268</v>
      </c>
    </row>
    <row r="163" spans="1:5" x14ac:dyDescent="0.2">
      <c r="A163" t="s">
        <v>213</v>
      </c>
    </row>
    <row r="165" spans="1:5" x14ac:dyDescent="0.2">
      <c r="A165" s="101">
        <v>1</v>
      </c>
      <c r="B165" t="s">
        <v>214</v>
      </c>
      <c r="E165" s="103">
        <v>425125</v>
      </c>
    </row>
    <row r="166" spans="1:5" x14ac:dyDescent="0.2">
      <c r="A166" s="101"/>
      <c r="B166" t="s">
        <v>215</v>
      </c>
      <c r="E166" s="103"/>
    </row>
    <row r="167" spans="1:5" x14ac:dyDescent="0.2">
      <c r="A167" s="101"/>
      <c r="B167" t="s">
        <v>216</v>
      </c>
      <c r="E167" s="103"/>
    </row>
    <row r="168" spans="1:5" x14ac:dyDescent="0.2">
      <c r="A168" s="101"/>
      <c r="E168" s="103"/>
    </row>
    <row r="169" spans="1:5" x14ac:dyDescent="0.2">
      <c r="A169" s="101">
        <v>2</v>
      </c>
      <c r="B169" t="s">
        <v>217</v>
      </c>
      <c r="E169" s="103">
        <v>20000</v>
      </c>
    </row>
    <row r="170" spans="1:5" x14ac:dyDescent="0.2">
      <c r="A170" s="101"/>
      <c r="B170" t="s">
        <v>218</v>
      </c>
      <c r="E170" s="103"/>
    </row>
    <row r="171" spans="1:5" x14ac:dyDescent="0.2">
      <c r="A171" s="101"/>
      <c r="E171" s="103"/>
    </row>
    <row r="172" spans="1:5" x14ac:dyDescent="0.2">
      <c r="A172" s="101">
        <v>3</v>
      </c>
      <c r="B172" t="s">
        <v>219</v>
      </c>
      <c r="E172" s="103"/>
    </row>
    <row r="173" spans="1:5" x14ac:dyDescent="0.2">
      <c r="A173" s="101"/>
      <c r="B173" t="s">
        <v>220</v>
      </c>
      <c r="E173" s="103">
        <v>12000</v>
      </c>
    </row>
    <row r="174" spans="1:5" x14ac:dyDescent="0.2">
      <c r="A174" s="101"/>
      <c r="E174" s="103"/>
    </row>
    <row r="175" spans="1:5" x14ac:dyDescent="0.2">
      <c r="A175" s="101">
        <v>4</v>
      </c>
      <c r="B175" t="s">
        <v>221</v>
      </c>
      <c r="E175" s="103"/>
    </row>
    <row r="176" spans="1:5" x14ac:dyDescent="0.2">
      <c r="A176" s="101"/>
      <c r="B176" t="s">
        <v>222</v>
      </c>
      <c r="E176" s="103">
        <v>21000</v>
      </c>
    </row>
    <row r="177" spans="1:5" x14ac:dyDescent="0.2">
      <c r="A177" s="101"/>
      <c r="E177" s="103"/>
    </row>
    <row r="178" spans="1:5" x14ac:dyDescent="0.2">
      <c r="A178" s="101">
        <v>5</v>
      </c>
      <c r="B178" t="s">
        <v>223</v>
      </c>
      <c r="E178" s="103"/>
    </row>
    <row r="179" spans="1:5" x14ac:dyDescent="0.2">
      <c r="A179" s="101"/>
      <c r="B179" t="s">
        <v>224</v>
      </c>
      <c r="E179" s="103">
        <v>60000</v>
      </c>
    </row>
    <row r="180" spans="1:5" x14ac:dyDescent="0.2">
      <c r="A180" s="101"/>
    </row>
    <row r="181" spans="1:5" x14ac:dyDescent="0.2">
      <c r="A181" s="101">
        <v>6</v>
      </c>
      <c r="B181" t="s">
        <v>225</v>
      </c>
    </row>
    <row r="182" spans="1:5" x14ac:dyDescent="0.2">
      <c r="A182" s="101"/>
      <c r="B182" t="s">
        <v>226</v>
      </c>
    </row>
    <row r="183" spans="1:5" x14ac:dyDescent="0.2">
      <c r="A183" s="101"/>
    </row>
    <row r="184" spans="1:5" x14ac:dyDescent="0.2">
      <c r="A184" s="101"/>
    </row>
    <row r="185" spans="1:5" x14ac:dyDescent="0.2">
      <c r="A185" s="235" t="s">
        <v>267</v>
      </c>
      <c r="B185" s="116"/>
      <c r="C185" s="116"/>
      <c r="D185" s="116"/>
      <c r="E185" s="116"/>
    </row>
    <row r="186" spans="1:5" x14ac:dyDescent="0.2">
      <c r="A186" s="27"/>
    </row>
    <row r="187" spans="1:5" x14ac:dyDescent="0.2">
      <c r="A187" s="27" t="s">
        <v>269</v>
      </c>
    </row>
    <row r="188" spans="1:5" x14ac:dyDescent="0.2">
      <c r="A188" s="27" t="s">
        <v>270</v>
      </c>
    </row>
  </sheetData>
  <phoneticPr fontId="0" type="noConversion"/>
  <printOptions headings="1" gridLines="1"/>
  <pageMargins left="0.74803149606299213" right="0.74803149606299213" top="0.67" bottom="0.52" header="0.51181102362204722" footer="0.28999999999999998"/>
  <pageSetup paperSize="9" orientation="portrait" horizontalDpi="4294967292" verticalDpi="0" r:id="rId1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workbookViewId="0">
      <selection activeCell="A2" sqref="A2"/>
    </sheetView>
  </sheetViews>
  <sheetFormatPr defaultColWidth="13.7109375" defaultRowHeight="12.75" x14ac:dyDescent="0.2"/>
  <sheetData>
    <row r="1" spans="1:6" ht="18" x14ac:dyDescent="0.25">
      <c r="A1" s="72" t="s">
        <v>271</v>
      </c>
    </row>
    <row r="2" spans="1:6" ht="13.5" thickBot="1" x14ac:dyDescent="0.25">
      <c r="A2" s="91"/>
      <c r="B2" s="91"/>
    </row>
    <row r="3" spans="1:6" ht="13.5" thickBot="1" x14ac:dyDescent="0.25">
      <c r="A3" s="117" t="s">
        <v>227</v>
      </c>
      <c r="B3" s="118"/>
      <c r="C3" s="117" t="s">
        <v>228</v>
      </c>
      <c r="D3" s="118"/>
      <c r="E3" s="117" t="s">
        <v>272</v>
      </c>
      <c r="F3" s="118"/>
    </row>
    <row r="4" spans="1:6" ht="13.5" thickBot="1" x14ac:dyDescent="0.25">
      <c r="A4" s="119" t="s">
        <v>229</v>
      </c>
      <c r="B4" s="120" t="s">
        <v>230</v>
      </c>
      <c r="C4" s="119" t="s">
        <v>229</v>
      </c>
      <c r="D4" s="120" t="s">
        <v>230</v>
      </c>
      <c r="E4" s="119" t="s">
        <v>229</v>
      </c>
      <c r="F4" s="120" t="s">
        <v>230</v>
      </c>
    </row>
    <row r="5" spans="1:6" x14ac:dyDescent="0.2">
      <c r="A5" s="121"/>
      <c r="B5" s="83"/>
      <c r="C5" s="121"/>
      <c r="D5" s="83"/>
      <c r="E5" s="121"/>
      <c r="F5" s="83"/>
    </row>
    <row r="6" spans="1:6" x14ac:dyDescent="0.2">
      <c r="A6" s="122"/>
      <c r="B6" s="83"/>
      <c r="C6" s="122"/>
      <c r="D6" s="83"/>
      <c r="E6" s="122"/>
      <c r="F6" s="83"/>
    </row>
    <row r="7" spans="1:6" x14ac:dyDescent="0.2">
      <c r="A7" s="122"/>
      <c r="B7" s="83"/>
      <c r="C7" s="122"/>
      <c r="D7" s="83"/>
      <c r="E7" s="122"/>
      <c r="F7" s="83"/>
    </row>
    <row r="8" spans="1:6" x14ac:dyDescent="0.2">
      <c r="A8" s="122"/>
      <c r="B8" s="83"/>
      <c r="C8" s="122"/>
      <c r="D8" s="83"/>
      <c r="E8" s="122"/>
      <c r="F8" s="83"/>
    </row>
    <row r="9" spans="1:6" x14ac:dyDescent="0.2">
      <c r="A9" s="122"/>
      <c r="B9" s="83"/>
      <c r="C9" s="122"/>
      <c r="D9" s="83"/>
      <c r="E9" s="122"/>
      <c r="F9" s="83"/>
    </row>
    <row r="10" spans="1:6" x14ac:dyDescent="0.2">
      <c r="A10" s="122"/>
      <c r="B10" s="83"/>
      <c r="C10" s="122"/>
      <c r="D10" s="83"/>
      <c r="E10" s="122"/>
      <c r="F10" s="83"/>
    </row>
    <row r="11" spans="1:6" x14ac:dyDescent="0.2">
      <c r="A11" s="122"/>
      <c r="B11" s="83"/>
      <c r="C11" s="122"/>
      <c r="D11" s="83"/>
      <c r="E11" s="122"/>
      <c r="F11" s="83"/>
    </row>
    <row r="12" spans="1:6" x14ac:dyDescent="0.2">
      <c r="A12" s="122"/>
      <c r="B12" s="83"/>
      <c r="C12" s="122"/>
      <c r="D12" s="83"/>
      <c r="E12" s="122"/>
      <c r="F12" s="83"/>
    </row>
    <row r="13" spans="1:6" ht="13.5" thickBot="1" x14ac:dyDescent="0.25">
      <c r="A13" s="122"/>
      <c r="B13" s="83"/>
      <c r="C13" s="122"/>
      <c r="D13" s="83"/>
      <c r="E13" s="122"/>
      <c r="F13" s="83"/>
    </row>
    <row r="14" spans="1:6" ht="13.5" thickBot="1" x14ac:dyDescent="0.25">
      <c r="A14" s="123">
        <f t="shared" ref="A14:F14" si="0">SUM(A5:A13)</f>
        <v>0</v>
      </c>
      <c r="B14" s="123">
        <f t="shared" si="0"/>
        <v>0</v>
      </c>
      <c r="C14" s="123">
        <f t="shared" si="0"/>
        <v>0</v>
      </c>
      <c r="D14" s="123">
        <f t="shared" si="0"/>
        <v>0</v>
      </c>
      <c r="E14" s="123">
        <f t="shared" si="0"/>
        <v>0</v>
      </c>
      <c r="F14" s="123">
        <f t="shared" si="0"/>
        <v>0</v>
      </c>
    </row>
    <row r="15" spans="1:6" ht="13.5" thickBot="1" x14ac:dyDescent="0.25"/>
    <row r="16" spans="1:6" ht="13.5" thickBot="1" x14ac:dyDescent="0.25">
      <c r="A16" s="117" t="s">
        <v>273</v>
      </c>
      <c r="B16" s="118"/>
      <c r="C16" s="117" t="s">
        <v>231</v>
      </c>
      <c r="D16" s="118"/>
      <c r="E16" s="117" t="s">
        <v>277</v>
      </c>
      <c r="F16" s="118"/>
    </row>
    <row r="17" spans="1:6" ht="13.5" thickBot="1" x14ac:dyDescent="0.25">
      <c r="A17" s="119" t="s">
        <v>229</v>
      </c>
      <c r="B17" s="120" t="s">
        <v>230</v>
      </c>
      <c r="C17" s="119" t="s">
        <v>229</v>
      </c>
      <c r="D17" s="120" t="s">
        <v>230</v>
      </c>
      <c r="E17" s="119" t="s">
        <v>229</v>
      </c>
      <c r="F17" s="120" t="s">
        <v>230</v>
      </c>
    </row>
    <row r="18" spans="1:6" x14ac:dyDescent="0.2">
      <c r="A18" s="121"/>
      <c r="B18" s="83"/>
      <c r="C18" s="121"/>
      <c r="D18" s="83"/>
      <c r="E18" s="121"/>
      <c r="F18" s="83"/>
    </row>
    <row r="19" spans="1:6" x14ac:dyDescent="0.2">
      <c r="A19" s="122"/>
      <c r="B19" s="83"/>
      <c r="C19" s="122"/>
      <c r="D19" s="83"/>
      <c r="E19" s="122"/>
      <c r="F19" s="83"/>
    </row>
    <row r="20" spans="1:6" x14ac:dyDescent="0.2">
      <c r="A20" s="122"/>
      <c r="B20" s="83"/>
      <c r="C20" s="122"/>
      <c r="D20" s="83"/>
      <c r="E20" s="122"/>
      <c r="F20" s="83"/>
    </row>
    <row r="21" spans="1:6" x14ac:dyDescent="0.2">
      <c r="A21" s="122"/>
      <c r="B21" s="83"/>
      <c r="C21" s="122"/>
      <c r="D21" s="83"/>
      <c r="E21" s="122"/>
      <c r="F21" s="83"/>
    </row>
    <row r="22" spans="1:6" x14ac:dyDescent="0.2">
      <c r="A22" s="122"/>
      <c r="B22" s="83"/>
      <c r="C22" s="122"/>
      <c r="D22" s="83"/>
      <c r="E22" s="122"/>
      <c r="F22" s="83"/>
    </row>
    <row r="23" spans="1:6" x14ac:dyDescent="0.2">
      <c r="A23" s="122"/>
      <c r="B23" s="83"/>
      <c r="C23" s="122"/>
      <c r="D23" s="83"/>
      <c r="E23" s="122"/>
      <c r="F23" s="83"/>
    </row>
    <row r="24" spans="1:6" x14ac:dyDescent="0.2">
      <c r="A24" s="122"/>
      <c r="B24" s="83"/>
      <c r="C24" s="122"/>
      <c r="D24" s="83"/>
      <c r="E24" s="122"/>
      <c r="F24" s="83"/>
    </row>
    <row r="25" spans="1:6" x14ac:dyDescent="0.2">
      <c r="A25" s="122"/>
      <c r="B25" s="83"/>
      <c r="C25" s="122"/>
      <c r="D25" s="83"/>
      <c r="E25" s="122"/>
      <c r="F25" s="83"/>
    </row>
    <row r="26" spans="1:6" ht="13.5" thickBot="1" x14ac:dyDescent="0.25">
      <c r="A26" s="122"/>
      <c r="B26" s="83"/>
      <c r="C26" s="122"/>
      <c r="D26" s="83"/>
      <c r="E26" s="122"/>
      <c r="F26" s="83"/>
    </row>
    <row r="27" spans="1:6" ht="13.5" thickBot="1" x14ac:dyDescent="0.25">
      <c r="A27" s="123">
        <f t="shared" ref="A27:F27" si="1">SUM(A18:A26)</f>
        <v>0</v>
      </c>
      <c r="B27" s="124">
        <f t="shared" si="1"/>
        <v>0</v>
      </c>
      <c r="C27" s="123">
        <f t="shared" si="1"/>
        <v>0</v>
      </c>
      <c r="D27" s="124">
        <f t="shared" si="1"/>
        <v>0</v>
      </c>
      <c r="E27" s="123">
        <f t="shared" si="1"/>
        <v>0</v>
      </c>
      <c r="F27" s="124">
        <f t="shared" si="1"/>
        <v>0</v>
      </c>
    </row>
    <row r="28" spans="1:6" ht="13.5" thickBot="1" x14ac:dyDescent="0.25"/>
    <row r="29" spans="1:6" ht="13.5" thickBot="1" x14ac:dyDescent="0.25">
      <c r="A29" s="117" t="s">
        <v>232</v>
      </c>
      <c r="B29" s="118"/>
      <c r="C29" s="117" t="s">
        <v>274</v>
      </c>
      <c r="D29" s="118"/>
      <c r="E29" s="117" t="s">
        <v>233</v>
      </c>
      <c r="F29" s="118"/>
    </row>
    <row r="30" spans="1:6" ht="13.5" thickBot="1" x14ac:dyDescent="0.25">
      <c r="A30" s="119" t="s">
        <v>229</v>
      </c>
      <c r="B30" s="120" t="s">
        <v>230</v>
      </c>
      <c r="C30" s="119" t="s">
        <v>229</v>
      </c>
      <c r="D30" s="120" t="s">
        <v>230</v>
      </c>
      <c r="E30" s="119" t="s">
        <v>229</v>
      </c>
      <c r="F30" s="120" t="s">
        <v>230</v>
      </c>
    </row>
    <row r="31" spans="1:6" x14ac:dyDescent="0.2">
      <c r="A31" s="121"/>
      <c r="B31" s="83"/>
      <c r="C31" s="121"/>
      <c r="D31" s="83"/>
      <c r="E31" s="121"/>
      <c r="F31" s="83"/>
    </row>
    <row r="32" spans="1:6" x14ac:dyDescent="0.2">
      <c r="A32" s="122"/>
      <c r="B32" s="83"/>
      <c r="C32" s="122"/>
      <c r="D32" s="83"/>
      <c r="E32" s="122"/>
      <c r="F32" s="83"/>
    </row>
    <row r="33" spans="1:6" x14ac:dyDescent="0.2">
      <c r="A33" s="122"/>
      <c r="B33" s="83"/>
      <c r="C33" s="122"/>
      <c r="D33" s="83"/>
      <c r="E33" s="122"/>
      <c r="F33" s="83"/>
    </row>
    <row r="34" spans="1:6" x14ac:dyDescent="0.2">
      <c r="A34" s="122"/>
      <c r="B34" s="83"/>
      <c r="C34" s="122"/>
      <c r="D34" s="83"/>
      <c r="E34" s="122"/>
      <c r="F34" s="83"/>
    </row>
    <row r="35" spans="1:6" x14ac:dyDescent="0.2">
      <c r="A35" s="122"/>
      <c r="B35" s="83"/>
      <c r="C35" s="122"/>
      <c r="D35" s="83"/>
      <c r="E35" s="122"/>
      <c r="F35" s="83"/>
    </row>
    <row r="36" spans="1:6" x14ac:dyDescent="0.2">
      <c r="A36" s="122"/>
      <c r="B36" s="83"/>
      <c r="C36" s="122"/>
      <c r="D36" s="83"/>
      <c r="E36" s="122"/>
      <c r="F36" s="83"/>
    </row>
    <row r="37" spans="1:6" x14ac:dyDescent="0.2">
      <c r="A37" s="122"/>
      <c r="B37" s="83"/>
      <c r="C37" s="122"/>
      <c r="D37" s="83"/>
      <c r="E37" s="122"/>
      <c r="F37" s="83"/>
    </row>
    <row r="38" spans="1:6" x14ac:dyDescent="0.2">
      <c r="A38" s="122"/>
      <c r="B38" s="83"/>
      <c r="C38" s="122"/>
      <c r="D38" s="83"/>
      <c r="E38" s="122"/>
      <c r="F38" s="83"/>
    </row>
    <row r="39" spans="1:6" ht="13.5" thickBot="1" x14ac:dyDescent="0.25">
      <c r="A39" s="122"/>
      <c r="B39" s="83"/>
      <c r="C39" s="122"/>
      <c r="D39" s="83"/>
      <c r="E39" s="122"/>
      <c r="F39" s="83"/>
    </row>
    <row r="40" spans="1:6" ht="13.5" thickBot="1" x14ac:dyDescent="0.25">
      <c r="A40" s="123">
        <f t="shared" ref="A40:F40" si="2">SUM(A31:A39)</f>
        <v>0</v>
      </c>
      <c r="B40" s="123">
        <f t="shared" si="2"/>
        <v>0</v>
      </c>
      <c r="C40" s="123">
        <f t="shared" si="2"/>
        <v>0</v>
      </c>
      <c r="D40" s="123">
        <f t="shared" si="2"/>
        <v>0</v>
      </c>
      <c r="E40" s="123">
        <f t="shared" si="2"/>
        <v>0</v>
      </c>
      <c r="F40" s="123">
        <f t="shared" si="2"/>
        <v>0</v>
      </c>
    </row>
    <row r="41" spans="1:6" ht="13.5" thickBot="1" x14ac:dyDescent="0.25"/>
    <row r="42" spans="1:6" ht="13.5" thickBot="1" x14ac:dyDescent="0.25">
      <c r="A42" s="117" t="s">
        <v>275</v>
      </c>
      <c r="B42" s="118"/>
      <c r="C42" s="117" t="s">
        <v>234</v>
      </c>
      <c r="D42" s="118"/>
      <c r="E42" s="117" t="s">
        <v>235</v>
      </c>
      <c r="F42" s="118"/>
    </row>
    <row r="43" spans="1:6" ht="13.5" thickBot="1" x14ac:dyDescent="0.25">
      <c r="A43" s="119" t="s">
        <v>229</v>
      </c>
      <c r="B43" s="120" t="s">
        <v>230</v>
      </c>
      <c r="C43" s="119" t="s">
        <v>229</v>
      </c>
      <c r="D43" s="120" t="s">
        <v>230</v>
      </c>
      <c r="E43" s="119" t="s">
        <v>229</v>
      </c>
      <c r="F43" s="120" t="s">
        <v>230</v>
      </c>
    </row>
    <row r="44" spans="1:6" x14ac:dyDescent="0.2">
      <c r="A44" s="121"/>
      <c r="B44" s="83"/>
      <c r="C44" s="121"/>
      <c r="D44" s="83"/>
      <c r="E44" s="121"/>
      <c r="F44" s="83"/>
    </row>
    <row r="45" spans="1:6" x14ac:dyDescent="0.2">
      <c r="A45" s="122"/>
      <c r="B45" s="83"/>
      <c r="C45" s="122"/>
      <c r="D45" s="83"/>
      <c r="E45" s="122"/>
      <c r="F45" s="83"/>
    </row>
    <row r="46" spans="1:6" x14ac:dyDescent="0.2">
      <c r="A46" s="122"/>
      <c r="B46" s="83"/>
      <c r="C46" s="122"/>
      <c r="D46" s="83"/>
      <c r="E46" s="122"/>
      <c r="F46" s="83"/>
    </row>
    <row r="47" spans="1:6" x14ac:dyDescent="0.2">
      <c r="A47" s="122"/>
      <c r="B47" s="83"/>
      <c r="C47" s="122"/>
      <c r="D47" s="83"/>
      <c r="E47" s="122"/>
      <c r="F47" s="83"/>
    </row>
    <row r="48" spans="1:6" x14ac:dyDescent="0.2">
      <c r="A48" s="122"/>
      <c r="B48" s="83"/>
      <c r="C48" s="122"/>
      <c r="D48" s="83"/>
      <c r="E48" s="122"/>
      <c r="F48" s="83"/>
    </row>
    <row r="49" spans="1:6" x14ac:dyDescent="0.2">
      <c r="A49" s="122"/>
      <c r="B49" s="83"/>
      <c r="C49" s="122"/>
      <c r="D49" s="83"/>
      <c r="E49" s="122"/>
      <c r="F49" s="83"/>
    </row>
    <row r="50" spans="1:6" x14ac:dyDescent="0.2">
      <c r="A50" s="122"/>
      <c r="B50" s="83"/>
      <c r="C50" s="122"/>
      <c r="D50" s="83"/>
      <c r="E50" s="122"/>
      <c r="F50" s="83"/>
    </row>
    <row r="51" spans="1:6" x14ac:dyDescent="0.2">
      <c r="A51" s="122"/>
      <c r="B51" s="83"/>
      <c r="C51" s="122"/>
      <c r="D51" s="83"/>
      <c r="E51" s="122"/>
      <c r="F51" s="83"/>
    </row>
    <row r="52" spans="1:6" ht="13.5" thickBot="1" x14ac:dyDescent="0.25">
      <c r="A52" s="122"/>
      <c r="B52" s="83"/>
      <c r="C52" s="122"/>
      <c r="D52" s="83"/>
      <c r="E52" s="122"/>
      <c r="F52" s="83"/>
    </row>
    <row r="53" spans="1:6" ht="13.5" thickBot="1" x14ac:dyDescent="0.25">
      <c r="A53" s="123">
        <f t="shared" ref="A53:F53" si="3">SUM(A44:A52)</f>
        <v>0</v>
      </c>
      <c r="B53" s="123">
        <f t="shared" si="3"/>
        <v>0</v>
      </c>
      <c r="C53" s="123">
        <f t="shared" si="3"/>
        <v>0</v>
      </c>
      <c r="D53" s="123">
        <f t="shared" si="3"/>
        <v>0</v>
      </c>
      <c r="E53" s="123">
        <f t="shared" si="3"/>
        <v>0</v>
      </c>
      <c r="F53" s="123">
        <f t="shared" si="3"/>
        <v>0</v>
      </c>
    </row>
    <row r="55" spans="1:6" ht="13.5" thickBot="1" x14ac:dyDescent="0.25"/>
    <row r="56" spans="1:6" ht="13.5" thickBot="1" x14ac:dyDescent="0.25">
      <c r="A56" s="117" t="s">
        <v>236</v>
      </c>
      <c r="B56" s="118"/>
      <c r="C56" s="117" t="s">
        <v>237</v>
      </c>
      <c r="D56" s="118"/>
      <c r="E56" s="117" t="s">
        <v>238</v>
      </c>
      <c r="F56" s="118"/>
    </row>
    <row r="57" spans="1:6" ht="13.5" thickBot="1" x14ac:dyDescent="0.25">
      <c r="A57" s="119" t="s">
        <v>229</v>
      </c>
      <c r="B57" s="120" t="s">
        <v>230</v>
      </c>
      <c r="C57" s="119" t="s">
        <v>229</v>
      </c>
      <c r="D57" s="120" t="s">
        <v>230</v>
      </c>
      <c r="E57" s="119" t="s">
        <v>229</v>
      </c>
      <c r="F57" s="120" t="s">
        <v>230</v>
      </c>
    </row>
    <row r="58" spans="1:6" x14ac:dyDescent="0.2">
      <c r="A58" s="121"/>
      <c r="B58" s="83"/>
      <c r="C58" s="121"/>
      <c r="D58" s="83"/>
      <c r="E58" s="121"/>
      <c r="F58" s="83"/>
    </row>
    <row r="59" spans="1:6" x14ac:dyDescent="0.2">
      <c r="A59" s="122"/>
      <c r="B59" s="83"/>
      <c r="C59" s="122"/>
      <c r="D59" s="83"/>
      <c r="E59" s="122"/>
      <c r="F59" s="83"/>
    </row>
    <row r="60" spans="1:6" x14ac:dyDescent="0.2">
      <c r="A60" s="122"/>
      <c r="B60" s="83"/>
      <c r="C60" s="122"/>
      <c r="D60" s="83"/>
      <c r="E60" s="122"/>
      <c r="F60" s="83"/>
    </row>
    <row r="61" spans="1:6" x14ac:dyDescent="0.2">
      <c r="A61" s="122"/>
      <c r="B61" s="83"/>
      <c r="C61" s="122"/>
      <c r="D61" s="83"/>
      <c r="E61" s="122"/>
      <c r="F61" s="83"/>
    </row>
    <row r="62" spans="1:6" x14ac:dyDescent="0.2">
      <c r="A62" s="122"/>
      <c r="B62" s="83"/>
      <c r="C62" s="122"/>
      <c r="D62" s="83"/>
      <c r="E62" s="122"/>
      <c r="F62" s="83"/>
    </row>
    <row r="63" spans="1:6" x14ac:dyDescent="0.2">
      <c r="A63" s="122"/>
      <c r="B63" s="83"/>
      <c r="C63" s="122"/>
      <c r="D63" s="83"/>
      <c r="E63" s="122"/>
      <c r="F63" s="83"/>
    </row>
    <row r="64" spans="1:6" x14ac:dyDescent="0.2">
      <c r="A64" s="122"/>
      <c r="B64" s="83"/>
      <c r="C64" s="122"/>
      <c r="D64" s="83"/>
      <c r="E64" s="122"/>
      <c r="F64" s="83"/>
    </row>
    <row r="65" spans="1:6" x14ac:dyDescent="0.2">
      <c r="A65" s="122"/>
      <c r="B65" s="83"/>
      <c r="C65" s="122"/>
      <c r="D65" s="83"/>
      <c r="E65" s="122"/>
      <c r="F65" s="83"/>
    </row>
    <row r="66" spans="1:6" ht="13.5" thickBot="1" x14ac:dyDescent="0.25">
      <c r="A66" s="122"/>
      <c r="B66" s="83"/>
      <c r="C66" s="122"/>
      <c r="D66" s="83"/>
      <c r="E66" s="122"/>
      <c r="F66" s="83"/>
    </row>
    <row r="67" spans="1:6" ht="13.5" thickBot="1" x14ac:dyDescent="0.25">
      <c r="A67" s="123">
        <f t="shared" ref="A67:F67" si="4">SUM(A58:A66)</f>
        <v>0</v>
      </c>
      <c r="B67" s="123">
        <f t="shared" si="4"/>
        <v>0</v>
      </c>
      <c r="C67" s="123">
        <f t="shared" si="4"/>
        <v>0</v>
      </c>
      <c r="D67" s="123">
        <f t="shared" si="4"/>
        <v>0</v>
      </c>
      <c r="E67" s="123">
        <f t="shared" si="4"/>
        <v>0</v>
      </c>
      <c r="F67" s="123">
        <f t="shared" si="4"/>
        <v>0</v>
      </c>
    </row>
    <row r="68" spans="1:6" ht="13.5" thickBot="1" x14ac:dyDescent="0.25"/>
    <row r="69" spans="1:6" ht="13.5" thickBot="1" x14ac:dyDescent="0.25">
      <c r="A69" s="117" t="s">
        <v>239</v>
      </c>
      <c r="B69" s="118"/>
      <c r="C69" s="117" t="s">
        <v>240</v>
      </c>
      <c r="D69" s="118"/>
      <c r="E69" s="117" t="s">
        <v>276</v>
      </c>
      <c r="F69" s="118"/>
    </row>
    <row r="70" spans="1:6" ht="13.5" thickBot="1" x14ac:dyDescent="0.25">
      <c r="A70" s="119" t="s">
        <v>229</v>
      </c>
      <c r="B70" s="120" t="s">
        <v>230</v>
      </c>
      <c r="C70" s="119" t="s">
        <v>229</v>
      </c>
      <c r="D70" s="120" t="s">
        <v>230</v>
      </c>
      <c r="E70" s="119" t="s">
        <v>229</v>
      </c>
      <c r="F70" s="120" t="s">
        <v>230</v>
      </c>
    </row>
    <row r="71" spans="1:6" x14ac:dyDescent="0.2">
      <c r="A71" s="121"/>
      <c r="B71" s="83"/>
      <c r="C71" s="121"/>
      <c r="D71" s="83"/>
      <c r="E71" s="121"/>
      <c r="F71" s="83"/>
    </row>
    <row r="72" spans="1:6" x14ac:dyDescent="0.2">
      <c r="A72" s="122"/>
      <c r="B72" s="83"/>
      <c r="C72" s="122"/>
      <c r="D72" s="83"/>
      <c r="E72" s="122"/>
      <c r="F72" s="83"/>
    </row>
    <row r="73" spans="1:6" x14ac:dyDescent="0.2">
      <c r="A73" s="122"/>
      <c r="B73" s="83"/>
      <c r="C73" s="122"/>
      <c r="D73" s="83"/>
      <c r="E73" s="122"/>
      <c r="F73" s="83"/>
    </row>
    <row r="74" spans="1:6" x14ac:dyDescent="0.2">
      <c r="A74" s="122"/>
      <c r="B74" s="83"/>
      <c r="C74" s="122"/>
      <c r="D74" s="83"/>
      <c r="E74" s="122"/>
      <c r="F74" s="83"/>
    </row>
    <row r="75" spans="1:6" x14ac:dyDescent="0.2">
      <c r="A75" s="122"/>
      <c r="B75" s="83"/>
      <c r="C75" s="122"/>
      <c r="D75" s="83"/>
      <c r="E75" s="122"/>
      <c r="F75" s="83"/>
    </row>
    <row r="76" spans="1:6" x14ac:dyDescent="0.2">
      <c r="A76" s="122"/>
      <c r="B76" s="83"/>
      <c r="C76" s="122"/>
      <c r="D76" s="83"/>
      <c r="E76" s="122"/>
      <c r="F76" s="83"/>
    </row>
    <row r="77" spans="1:6" x14ac:dyDescent="0.2">
      <c r="A77" s="122"/>
      <c r="B77" s="83"/>
      <c r="C77" s="122"/>
      <c r="D77" s="83"/>
      <c r="E77" s="122"/>
      <c r="F77" s="83"/>
    </row>
    <row r="78" spans="1:6" x14ac:dyDescent="0.2">
      <c r="A78" s="122"/>
      <c r="B78" s="83"/>
      <c r="C78" s="122"/>
      <c r="D78" s="83"/>
      <c r="E78" s="122"/>
      <c r="F78" s="83"/>
    </row>
    <row r="79" spans="1:6" ht="13.5" thickBot="1" x14ac:dyDescent="0.25">
      <c r="A79" s="122"/>
      <c r="B79" s="83"/>
      <c r="C79" s="122"/>
      <c r="D79" s="83"/>
      <c r="E79" s="122"/>
      <c r="F79" s="83"/>
    </row>
    <row r="80" spans="1:6" ht="13.5" thickBot="1" x14ac:dyDescent="0.25">
      <c r="A80" s="123">
        <f t="shared" ref="A80:F80" si="5">SUM(A71:A79)</f>
        <v>0</v>
      </c>
      <c r="B80" s="123">
        <f t="shared" si="5"/>
        <v>0</v>
      </c>
      <c r="C80" s="123">
        <f t="shared" si="5"/>
        <v>0</v>
      </c>
      <c r="D80" s="123">
        <f t="shared" si="5"/>
        <v>0</v>
      </c>
      <c r="E80" s="123">
        <f t="shared" si="5"/>
        <v>0</v>
      </c>
      <c r="F80" s="123">
        <f t="shared" si="5"/>
        <v>0</v>
      </c>
    </row>
    <row r="81" spans="1:6" ht="13.5" thickBot="1" x14ac:dyDescent="0.25"/>
    <row r="82" spans="1:6" ht="13.5" thickBot="1" x14ac:dyDescent="0.25">
      <c r="A82" s="117" t="s">
        <v>241</v>
      </c>
      <c r="B82" s="118"/>
      <c r="C82" s="117" t="s">
        <v>242</v>
      </c>
      <c r="D82" s="118"/>
      <c r="E82" s="117" t="s">
        <v>243</v>
      </c>
      <c r="F82" s="118"/>
    </row>
    <row r="83" spans="1:6" ht="13.5" thickBot="1" x14ac:dyDescent="0.25">
      <c r="A83" s="119" t="s">
        <v>229</v>
      </c>
      <c r="B83" s="120" t="s">
        <v>230</v>
      </c>
      <c r="C83" s="119" t="s">
        <v>229</v>
      </c>
      <c r="D83" s="120" t="s">
        <v>230</v>
      </c>
      <c r="E83" s="119" t="s">
        <v>229</v>
      </c>
      <c r="F83" s="120" t="s">
        <v>230</v>
      </c>
    </row>
    <row r="84" spans="1:6" x14ac:dyDescent="0.2">
      <c r="A84" s="121"/>
      <c r="B84" s="83"/>
      <c r="C84" s="121"/>
      <c r="D84" s="85"/>
      <c r="E84" s="121"/>
      <c r="F84" s="83"/>
    </row>
    <row r="85" spans="1:6" x14ac:dyDescent="0.2">
      <c r="A85" s="122"/>
      <c r="B85" s="83"/>
      <c r="C85" s="122"/>
      <c r="D85" s="122"/>
      <c r="E85" s="122"/>
      <c r="F85" s="83"/>
    </row>
    <row r="86" spans="1:6" x14ac:dyDescent="0.2">
      <c r="A86" s="122"/>
      <c r="B86" s="83"/>
      <c r="C86" s="122"/>
      <c r="D86" s="122"/>
      <c r="E86" s="122"/>
      <c r="F86" s="83"/>
    </row>
    <row r="87" spans="1:6" x14ac:dyDescent="0.2">
      <c r="A87" s="122"/>
      <c r="B87" s="83"/>
      <c r="C87" s="122"/>
      <c r="D87" s="122"/>
      <c r="E87" s="122"/>
      <c r="F87" s="83"/>
    </row>
    <row r="88" spans="1:6" x14ac:dyDescent="0.2">
      <c r="A88" s="122"/>
      <c r="B88" s="83"/>
      <c r="C88" s="122"/>
      <c r="D88" s="122"/>
      <c r="E88" s="122"/>
      <c r="F88" s="83"/>
    </row>
    <row r="89" spans="1:6" x14ac:dyDescent="0.2">
      <c r="A89" s="122"/>
      <c r="B89" s="83"/>
      <c r="C89" s="122"/>
      <c r="D89" s="122"/>
      <c r="E89" s="122"/>
      <c r="F89" s="83"/>
    </row>
    <row r="90" spans="1:6" x14ac:dyDescent="0.2">
      <c r="A90" s="122"/>
      <c r="B90" s="83"/>
      <c r="C90" s="122"/>
      <c r="D90" s="122"/>
      <c r="E90" s="122"/>
      <c r="F90" s="83"/>
    </row>
    <row r="91" spans="1:6" x14ac:dyDescent="0.2">
      <c r="A91" s="122"/>
      <c r="B91" s="83"/>
      <c r="C91" s="122"/>
      <c r="D91" s="122"/>
      <c r="E91" s="122"/>
      <c r="F91" s="83"/>
    </row>
    <row r="92" spans="1:6" ht="13.5" thickBot="1" x14ac:dyDescent="0.25">
      <c r="A92" s="122"/>
      <c r="B92" s="83"/>
      <c r="C92" s="122"/>
      <c r="D92" s="122"/>
      <c r="E92" s="122"/>
      <c r="F92" s="83"/>
    </row>
    <row r="93" spans="1:6" ht="13.5" thickBot="1" x14ac:dyDescent="0.25">
      <c r="A93" s="123">
        <f>SUM(A84:A92)</f>
        <v>0</v>
      </c>
      <c r="B93" s="123">
        <f>SUM(B84:B92)</f>
        <v>0</v>
      </c>
      <c r="C93" s="122"/>
      <c r="D93" s="122"/>
      <c r="E93" s="123">
        <f>SUM(E84:E92)</f>
        <v>0</v>
      </c>
      <c r="F93" s="123">
        <f>SUM(F84:F92)</f>
        <v>0</v>
      </c>
    </row>
    <row r="94" spans="1:6" x14ac:dyDescent="0.2">
      <c r="A94" s="103"/>
      <c r="B94" s="103"/>
      <c r="C94" s="122"/>
      <c r="D94" s="122"/>
      <c r="E94" s="103"/>
      <c r="F94" s="103"/>
    </row>
    <row r="95" spans="1:6" ht="13.5" thickBot="1" x14ac:dyDescent="0.25">
      <c r="A95" s="103"/>
      <c r="B95" s="103"/>
      <c r="C95" s="122"/>
      <c r="D95" s="122"/>
      <c r="E95" s="103"/>
      <c r="F95" s="103"/>
    </row>
    <row r="96" spans="1:6" ht="13.5" thickBot="1" x14ac:dyDescent="0.25">
      <c r="A96" s="172" t="s">
        <v>244</v>
      </c>
      <c r="B96" s="173"/>
      <c r="C96" s="126"/>
      <c r="D96" s="127"/>
      <c r="E96" s="117" t="s">
        <v>245</v>
      </c>
      <c r="F96" s="118"/>
    </row>
    <row r="97" spans="1:6" ht="13.5" thickBot="1" x14ac:dyDescent="0.25">
      <c r="A97" s="119" t="s">
        <v>229</v>
      </c>
      <c r="B97" s="120" t="s">
        <v>230</v>
      </c>
      <c r="C97" s="128"/>
      <c r="D97" s="129"/>
      <c r="E97" s="119" t="s">
        <v>229</v>
      </c>
      <c r="F97" s="120" t="s">
        <v>230</v>
      </c>
    </row>
    <row r="98" spans="1:6" x14ac:dyDescent="0.2">
      <c r="A98" s="121"/>
      <c r="B98" s="83"/>
      <c r="C98" s="122"/>
      <c r="D98" s="122"/>
      <c r="E98" s="121"/>
      <c r="F98" s="83"/>
    </row>
    <row r="99" spans="1:6" x14ac:dyDescent="0.2">
      <c r="A99" s="122"/>
      <c r="B99" s="83"/>
      <c r="C99" s="122"/>
      <c r="D99" s="122"/>
      <c r="E99" s="122"/>
      <c r="F99" s="83"/>
    </row>
    <row r="100" spans="1:6" x14ac:dyDescent="0.2">
      <c r="A100" s="122"/>
      <c r="B100" s="83"/>
      <c r="C100" s="122"/>
      <c r="D100" s="122"/>
      <c r="E100" s="122"/>
      <c r="F100" s="83"/>
    </row>
    <row r="101" spans="1:6" x14ac:dyDescent="0.2">
      <c r="A101" s="122"/>
      <c r="B101" s="83"/>
      <c r="C101" s="122"/>
      <c r="D101" s="122"/>
      <c r="E101" s="122"/>
      <c r="F101" s="83"/>
    </row>
    <row r="102" spans="1:6" x14ac:dyDescent="0.2">
      <c r="A102" s="122"/>
      <c r="B102" s="83"/>
      <c r="C102" s="122"/>
      <c r="D102" s="122"/>
      <c r="E102" s="122"/>
      <c r="F102" s="83"/>
    </row>
    <row r="103" spans="1:6" x14ac:dyDescent="0.2">
      <c r="A103" s="122"/>
      <c r="B103" s="83"/>
      <c r="C103" s="122"/>
      <c r="D103" s="122"/>
      <c r="E103" s="122"/>
      <c r="F103" s="83"/>
    </row>
    <row r="104" spans="1:6" x14ac:dyDescent="0.2">
      <c r="A104" s="122"/>
      <c r="B104" s="83"/>
      <c r="C104" s="122"/>
      <c r="D104" s="122"/>
      <c r="E104" s="122"/>
      <c r="F104" s="83"/>
    </row>
    <row r="105" spans="1:6" x14ac:dyDescent="0.2">
      <c r="A105" s="122"/>
      <c r="B105" s="83"/>
      <c r="C105" s="122"/>
      <c r="D105" s="122"/>
      <c r="E105" s="122"/>
      <c r="F105" s="83"/>
    </row>
    <row r="106" spans="1:6" ht="13.5" thickBot="1" x14ac:dyDescent="0.25">
      <c r="A106" s="122"/>
      <c r="B106" s="83"/>
      <c r="C106" s="130"/>
      <c r="D106" s="130"/>
      <c r="E106" s="122"/>
      <c r="F106" s="83"/>
    </row>
    <row r="107" spans="1:6" ht="13.5" thickBot="1" x14ac:dyDescent="0.25">
      <c r="A107" s="123">
        <f>SUM(A98:A106)</f>
        <v>0</v>
      </c>
      <c r="B107" s="123">
        <f>SUM(B98:B106)</f>
        <v>0</v>
      </c>
      <c r="C107" s="123">
        <f>SUM(C84:C106)</f>
        <v>0</v>
      </c>
      <c r="D107" s="123">
        <f>SUM(D84:D106)</f>
        <v>0</v>
      </c>
      <c r="E107" s="123">
        <f>SUM(E98:E106)</f>
        <v>0</v>
      </c>
      <c r="F107" s="123">
        <f>SUM(F98:F106)</f>
        <v>0</v>
      </c>
    </row>
    <row r="108" spans="1:6" x14ac:dyDescent="0.2">
      <c r="A108" s="85"/>
      <c r="B108" s="85"/>
      <c r="C108" s="85"/>
      <c r="D108" s="85"/>
      <c r="E108" s="85"/>
      <c r="F108" s="85"/>
    </row>
    <row r="109" spans="1:6" ht="13.5" thickBot="1" x14ac:dyDescent="0.25"/>
    <row r="110" spans="1:6" ht="13.5" thickBot="1" x14ac:dyDescent="0.25">
      <c r="A110" s="117" t="s">
        <v>246</v>
      </c>
      <c r="B110" s="118"/>
      <c r="C110" s="117" t="s">
        <v>247</v>
      </c>
      <c r="D110" s="118"/>
      <c r="E110" s="117" t="s">
        <v>248</v>
      </c>
      <c r="F110" s="118"/>
    </row>
    <row r="111" spans="1:6" ht="13.5" thickBot="1" x14ac:dyDescent="0.25">
      <c r="A111" s="119" t="s">
        <v>229</v>
      </c>
      <c r="B111" s="120" t="s">
        <v>230</v>
      </c>
      <c r="C111" s="119" t="s">
        <v>229</v>
      </c>
      <c r="D111" s="120" t="s">
        <v>230</v>
      </c>
      <c r="E111" s="119" t="s">
        <v>229</v>
      </c>
      <c r="F111" s="120" t="s">
        <v>230</v>
      </c>
    </row>
    <row r="112" spans="1:6" x14ac:dyDescent="0.2">
      <c r="A112" s="121"/>
      <c r="B112" s="83"/>
      <c r="C112" s="121"/>
      <c r="D112" s="83"/>
      <c r="E112" s="121"/>
      <c r="F112" s="83"/>
    </row>
    <row r="113" spans="1:6" x14ac:dyDescent="0.2">
      <c r="A113" s="122"/>
      <c r="B113" s="83"/>
      <c r="C113" s="122"/>
      <c r="D113" s="83"/>
      <c r="E113" s="122"/>
      <c r="F113" s="83"/>
    </row>
    <row r="114" spans="1:6" x14ac:dyDescent="0.2">
      <c r="A114" s="122"/>
      <c r="B114" s="83"/>
      <c r="C114" s="122"/>
      <c r="D114" s="83"/>
      <c r="E114" s="122"/>
      <c r="F114" s="83"/>
    </row>
    <row r="115" spans="1:6" x14ac:dyDescent="0.2">
      <c r="A115" s="122"/>
      <c r="B115" s="83"/>
      <c r="C115" s="122"/>
      <c r="D115" s="83"/>
      <c r="E115" s="122"/>
      <c r="F115" s="83"/>
    </row>
    <row r="116" spans="1:6" x14ac:dyDescent="0.2">
      <c r="A116" s="122"/>
      <c r="B116" s="83"/>
      <c r="C116" s="122"/>
      <c r="D116" s="83"/>
      <c r="E116" s="122"/>
      <c r="F116" s="83"/>
    </row>
    <row r="117" spans="1:6" x14ac:dyDescent="0.2">
      <c r="A117" s="122"/>
      <c r="B117" s="83"/>
      <c r="C117" s="122"/>
      <c r="D117" s="83"/>
      <c r="E117" s="122"/>
      <c r="F117" s="83"/>
    </row>
    <row r="118" spans="1:6" x14ac:dyDescent="0.2">
      <c r="A118" s="122"/>
      <c r="B118" s="83"/>
      <c r="C118" s="122"/>
      <c r="D118" s="83"/>
      <c r="E118" s="122"/>
      <c r="F118" s="83"/>
    </row>
    <row r="119" spans="1:6" x14ac:dyDescent="0.2">
      <c r="A119" s="122"/>
      <c r="B119" s="83"/>
      <c r="C119" s="122"/>
      <c r="D119" s="83"/>
      <c r="E119" s="122"/>
      <c r="F119" s="83"/>
    </row>
    <row r="120" spans="1:6" ht="13.5" thickBot="1" x14ac:dyDescent="0.25">
      <c r="A120" s="122"/>
      <c r="B120" s="83"/>
      <c r="C120" s="122"/>
      <c r="D120" s="83"/>
      <c r="E120" s="122"/>
      <c r="F120" s="83"/>
    </row>
    <row r="121" spans="1:6" ht="13.5" thickBot="1" x14ac:dyDescent="0.25">
      <c r="A121" s="123">
        <f t="shared" ref="A121:F121" si="6">SUM(A112:A120)</f>
        <v>0</v>
      </c>
      <c r="B121" s="123">
        <f t="shared" si="6"/>
        <v>0</v>
      </c>
      <c r="C121" s="123">
        <f t="shared" si="6"/>
        <v>0</v>
      </c>
      <c r="D121" s="123">
        <f t="shared" si="6"/>
        <v>0</v>
      </c>
      <c r="E121" s="123">
        <f t="shared" si="6"/>
        <v>0</v>
      </c>
      <c r="F121" s="123">
        <f t="shared" si="6"/>
        <v>0</v>
      </c>
    </row>
    <row r="122" spans="1:6" ht="13.5" thickBot="1" x14ac:dyDescent="0.25"/>
    <row r="123" spans="1:6" ht="13.5" thickBot="1" x14ac:dyDescent="0.25">
      <c r="A123" s="117" t="s">
        <v>249</v>
      </c>
      <c r="B123" s="118"/>
      <c r="C123" s="117" t="s">
        <v>250</v>
      </c>
      <c r="D123" s="118"/>
      <c r="E123" s="125"/>
      <c r="F123" s="131"/>
    </row>
    <row r="124" spans="1:6" ht="13.5" thickBot="1" x14ac:dyDescent="0.25">
      <c r="A124" s="119" t="s">
        <v>229</v>
      </c>
      <c r="B124" s="120" t="s">
        <v>230</v>
      </c>
      <c r="C124" s="119" t="s">
        <v>229</v>
      </c>
      <c r="D124" s="120" t="s">
        <v>230</v>
      </c>
      <c r="E124" s="119" t="s">
        <v>229</v>
      </c>
      <c r="F124" s="120" t="s">
        <v>230</v>
      </c>
    </row>
    <row r="125" spans="1:6" x14ac:dyDescent="0.2">
      <c r="A125" s="121"/>
      <c r="B125" s="83"/>
      <c r="C125" s="121"/>
      <c r="D125" s="83"/>
      <c r="E125" s="132"/>
      <c r="F125" s="82"/>
    </row>
    <row r="126" spans="1:6" x14ac:dyDescent="0.2">
      <c r="A126" s="122"/>
      <c r="B126" s="83"/>
      <c r="C126" s="122"/>
      <c r="D126" s="83"/>
      <c r="E126" s="133"/>
      <c r="F126" s="82"/>
    </row>
    <row r="127" spans="1:6" x14ac:dyDescent="0.2">
      <c r="A127" s="122"/>
      <c r="B127" s="83"/>
      <c r="C127" s="122"/>
      <c r="D127" s="83"/>
      <c r="E127" s="133"/>
      <c r="F127" s="82"/>
    </row>
    <row r="128" spans="1:6" x14ac:dyDescent="0.2">
      <c r="A128" s="122"/>
      <c r="B128" s="83"/>
      <c r="C128" s="122"/>
      <c r="D128" s="83"/>
      <c r="E128" s="133"/>
      <c r="F128" s="82"/>
    </row>
    <row r="129" spans="1:6" x14ac:dyDescent="0.2">
      <c r="A129" s="122"/>
      <c r="B129" s="83"/>
      <c r="C129" s="122"/>
      <c r="D129" s="83"/>
      <c r="E129" s="133"/>
      <c r="F129" s="82"/>
    </row>
    <row r="130" spans="1:6" x14ac:dyDescent="0.2">
      <c r="A130" s="122"/>
      <c r="B130" s="83"/>
      <c r="C130" s="122"/>
      <c r="D130" s="83"/>
      <c r="E130" s="133"/>
      <c r="F130" s="82"/>
    </row>
    <row r="131" spans="1:6" x14ac:dyDescent="0.2">
      <c r="A131" s="122"/>
      <c r="B131" s="83"/>
      <c r="C131" s="122"/>
      <c r="D131" s="83"/>
      <c r="E131" s="133"/>
      <c r="F131" s="82"/>
    </row>
    <row r="132" spans="1:6" x14ac:dyDescent="0.2">
      <c r="A132" s="122"/>
      <c r="B132" s="83"/>
      <c r="C132" s="122"/>
      <c r="D132" s="83"/>
      <c r="E132" s="133"/>
      <c r="F132" s="82"/>
    </row>
    <row r="133" spans="1:6" ht="13.5" thickBot="1" x14ac:dyDescent="0.25">
      <c r="A133" s="122"/>
      <c r="B133" s="83"/>
      <c r="C133" s="122"/>
      <c r="D133" s="83"/>
      <c r="E133" s="133"/>
      <c r="F133" s="82"/>
    </row>
    <row r="134" spans="1:6" ht="13.5" thickBot="1" x14ac:dyDescent="0.25">
      <c r="A134" s="123">
        <f t="shared" ref="A134:F134" si="7">SUM(A125:A133)</f>
        <v>0</v>
      </c>
      <c r="B134" s="123">
        <f t="shared" si="7"/>
        <v>0</v>
      </c>
      <c r="C134" s="123">
        <f t="shared" si="7"/>
        <v>0</v>
      </c>
      <c r="D134" s="123">
        <f t="shared" si="7"/>
        <v>0</v>
      </c>
      <c r="E134" s="123">
        <f t="shared" si="7"/>
        <v>0</v>
      </c>
      <c r="F134" s="123">
        <f t="shared" si="7"/>
        <v>0</v>
      </c>
    </row>
    <row r="135" spans="1:6" x14ac:dyDescent="0.2">
      <c r="A135" s="103"/>
      <c r="B135" s="103"/>
    </row>
  </sheetData>
  <mergeCells count="1">
    <mergeCell ref="A96:B96"/>
  </mergeCells>
  <phoneticPr fontId="0" type="noConversion"/>
  <printOptions gridLines="1"/>
  <pageMargins left="0.74803149606299213" right="0.74803149606299213" top="0.98425196850393704" bottom="0.88" header="0.51181102362204722" footer="0.51181102362204722"/>
  <pageSetup paperSize="9" scale="103" orientation="portrait" horizontalDpi="4294967292" verticalDpi="0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A2" sqref="A2"/>
    </sheetView>
  </sheetViews>
  <sheetFormatPr defaultColWidth="11" defaultRowHeight="12.75" x14ac:dyDescent="0.2"/>
  <cols>
    <col min="1" max="1" width="11" customWidth="1"/>
    <col min="2" max="2" width="15.5703125" customWidth="1"/>
    <col min="3" max="3" width="11.7109375" customWidth="1"/>
    <col min="4" max="4" width="11.5703125" customWidth="1"/>
  </cols>
  <sheetData>
    <row r="1" spans="1:12" ht="18" x14ac:dyDescent="0.25">
      <c r="A1" s="134" t="s">
        <v>280</v>
      </c>
      <c r="B1" s="135"/>
      <c r="C1" s="135"/>
      <c r="D1" s="135"/>
    </row>
    <row r="3" spans="1:12" ht="13.5" thickBot="1" x14ac:dyDescent="0.25">
      <c r="A3" t="s">
        <v>260</v>
      </c>
    </row>
    <row r="4" spans="1:12" ht="13.5" thickBot="1" x14ac:dyDescent="0.25">
      <c r="C4" s="136" t="s">
        <v>251</v>
      </c>
      <c r="D4" s="137"/>
      <c r="E4" s="136" t="s">
        <v>252</v>
      </c>
      <c r="F4" s="137"/>
      <c r="G4" s="136" t="s">
        <v>253</v>
      </c>
      <c r="H4" s="137"/>
      <c r="I4" s="136" t="s">
        <v>254</v>
      </c>
      <c r="J4" s="137"/>
      <c r="K4" s="136" t="s">
        <v>255</v>
      </c>
      <c r="L4" s="137"/>
    </row>
    <row r="5" spans="1:12" ht="13.5" thickBot="1" x14ac:dyDescent="0.25">
      <c r="A5" s="138" t="s">
        <v>256</v>
      </c>
      <c r="B5" s="139"/>
      <c r="C5" s="140" t="s">
        <v>229</v>
      </c>
      <c r="D5" s="141" t="s">
        <v>230</v>
      </c>
      <c r="E5" s="142" t="s">
        <v>229</v>
      </c>
      <c r="F5" s="141" t="s">
        <v>230</v>
      </c>
      <c r="G5" s="140" t="s">
        <v>229</v>
      </c>
      <c r="H5" s="141" t="s">
        <v>230</v>
      </c>
      <c r="I5" s="140" t="s">
        <v>229</v>
      </c>
      <c r="J5" s="141" t="s">
        <v>230</v>
      </c>
      <c r="K5" s="142" t="s">
        <v>229</v>
      </c>
      <c r="L5" s="141" t="s">
        <v>230</v>
      </c>
    </row>
    <row r="6" spans="1:12" x14ac:dyDescent="0.2">
      <c r="A6" s="63" t="s">
        <v>227</v>
      </c>
      <c r="B6" s="82"/>
      <c r="C6" s="155">
        <f>'Case 7.1 Ark 2 Kontoskitser'!A14</f>
        <v>0</v>
      </c>
      <c r="D6" s="144">
        <f>'Case 7.1 Ark 2 Kontoskitser'!B14</f>
        <v>0</v>
      </c>
      <c r="F6" s="145"/>
      <c r="G6" s="143"/>
      <c r="H6" s="144"/>
      <c r="I6" s="103"/>
      <c r="J6" s="144"/>
      <c r="K6" s="103"/>
      <c r="L6" s="144"/>
    </row>
    <row r="7" spans="1:12" x14ac:dyDescent="0.2">
      <c r="A7" s="63" t="s">
        <v>228</v>
      </c>
      <c r="B7" s="82"/>
      <c r="C7" s="143">
        <f>'Case 7.1 Ark 2 Kontoskitser'!C14</f>
        <v>0</v>
      </c>
      <c r="D7" s="146">
        <f>'Case 7.1 Ark 2 Kontoskitser'!D14</f>
        <v>0</v>
      </c>
      <c r="E7" s="53"/>
      <c r="F7" s="64"/>
      <c r="G7" s="143"/>
      <c r="H7" s="146"/>
      <c r="I7" s="103"/>
      <c r="J7" s="146"/>
      <c r="K7" s="103"/>
      <c r="L7" s="146"/>
    </row>
    <row r="8" spans="1:12" x14ac:dyDescent="0.2">
      <c r="A8" s="63" t="s">
        <v>272</v>
      </c>
      <c r="B8" s="82"/>
      <c r="C8" s="143">
        <f>'Case 7.1 Ark 2 Kontoskitser'!E14</f>
        <v>0</v>
      </c>
      <c r="D8" s="146">
        <f>'Case 7.1 Ark 2 Kontoskitser'!F14</f>
        <v>0</v>
      </c>
      <c r="E8" s="53"/>
      <c r="F8" s="64"/>
      <c r="G8" s="143"/>
      <c r="H8" s="146"/>
      <c r="I8" s="103"/>
      <c r="J8" s="146"/>
      <c r="K8" s="103"/>
      <c r="L8" s="146"/>
    </row>
    <row r="9" spans="1:12" x14ac:dyDescent="0.2">
      <c r="A9" s="63" t="s">
        <v>273</v>
      </c>
      <c r="B9" s="82"/>
      <c r="C9" s="143">
        <f>'Case 7.1 Ark 2 Kontoskitser'!A27</f>
        <v>0</v>
      </c>
      <c r="D9" s="146">
        <f>'Case 7.1 Ark 2 Kontoskitser'!B27</f>
        <v>0</v>
      </c>
      <c r="E9" s="53"/>
      <c r="F9" s="64"/>
      <c r="G9" s="143"/>
      <c r="H9" s="146"/>
      <c r="I9" s="103"/>
      <c r="J9" s="146"/>
      <c r="K9" s="103"/>
      <c r="L9" s="146"/>
    </row>
    <row r="10" spans="1:12" x14ac:dyDescent="0.2">
      <c r="A10" s="63" t="s">
        <v>231</v>
      </c>
      <c r="B10" s="82"/>
      <c r="C10" s="143">
        <f>'Case 7.1 Ark 2 Kontoskitser'!C27</f>
        <v>0</v>
      </c>
      <c r="D10" s="146">
        <f>'Case 7.1 Ark 2 Kontoskitser'!D27</f>
        <v>0</v>
      </c>
      <c r="E10" s="53"/>
      <c r="F10" s="64"/>
      <c r="G10" s="143"/>
      <c r="H10" s="146"/>
      <c r="I10" s="103"/>
      <c r="J10" s="146"/>
      <c r="K10" s="103"/>
      <c r="L10" s="146"/>
    </row>
    <row r="11" spans="1:12" x14ac:dyDescent="0.2">
      <c r="A11" s="63" t="s">
        <v>277</v>
      </c>
      <c r="B11" s="82"/>
      <c r="C11" s="143">
        <f>'Case 7.1 Ark 2 Kontoskitser'!E27</f>
        <v>0</v>
      </c>
      <c r="D11" s="146">
        <f>'Case 7.1 Ark 2 Kontoskitser'!F27</f>
        <v>0</v>
      </c>
      <c r="E11" s="53"/>
      <c r="F11" s="64"/>
      <c r="G11" s="143"/>
      <c r="H11" s="146"/>
      <c r="I11" s="103"/>
      <c r="J11" s="146"/>
      <c r="K11" s="103"/>
      <c r="L11" s="146"/>
    </row>
    <row r="12" spans="1:12" x14ac:dyDescent="0.2">
      <c r="A12" s="63" t="s">
        <v>232</v>
      </c>
      <c r="B12" s="82"/>
      <c r="C12" s="143">
        <f>'Case 7.1 Ark 2 Kontoskitser'!A40</f>
        <v>0</v>
      </c>
      <c r="D12" s="146">
        <f>'Case 7.1 Ark 2 Kontoskitser'!B40</f>
        <v>0</v>
      </c>
      <c r="E12" s="53"/>
      <c r="F12" s="64"/>
      <c r="G12" s="143"/>
      <c r="H12" s="146"/>
      <c r="I12" s="103"/>
      <c r="J12" s="146"/>
      <c r="K12" s="103"/>
      <c r="L12" s="146"/>
    </row>
    <row r="13" spans="1:12" x14ac:dyDescent="0.2">
      <c r="A13" s="63" t="s">
        <v>274</v>
      </c>
      <c r="B13" s="82"/>
      <c r="C13" s="143">
        <f>'Case 7.1 Ark 2 Kontoskitser'!C40</f>
        <v>0</v>
      </c>
      <c r="D13" s="146">
        <f>'Case 7.1 Ark 2 Kontoskitser'!D40</f>
        <v>0</v>
      </c>
      <c r="E13" s="53"/>
      <c r="F13" s="64"/>
      <c r="G13" s="143"/>
      <c r="H13" s="146"/>
      <c r="I13" s="103"/>
      <c r="J13" s="146"/>
      <c r="K13" s="103"/>
      <c r="L13" s="146"/>
    </row>
    <row r="14" spans="1:12" x14ac:dyDescent="0.2">
      <c r="A14" s="63" t="s">
        <v>233</v>
      </c>
      <c r="B14" s="82"/>
      <c r="C14" s="143">
        <f>'Case 7.1 Ark 2 Kontoskitser'!E40</f>
        <v>0</v>
      </c>
      <c r="D14" s="146">
        <f>'Case 7.1 Ark 2 Kontoskitser'!F40</f>
        <v>0</v>
      </c>
      <c r="E14" s="53"/>
      <c r="F14" s="64"/>
      <c r="G14" s="143"/>
      <c r="H14" s="146"/>
      <c r="I14" s="103"/>
      <c r="J14" s="146"/>
      <c r="K14" s="103"/>
      <c r="L14" s="146"/>
    </row>
    <row r="15" spans="1:12" x14ac:dyDescent="0.2">
      <c r="A15" s="63" t="s">
        <v>275</v>
      </c>
      <c r="B15" s="82"/>
      <c r="C15" s="143">
        <f>'Case 7.1 Ark 2 Kontoskitser'!A53</f>
        <v>0</v>
      </c>
      <c r="D15" s="146">
        <f>'Case 7.1 Ark 2 Kontoskitser'!B53</f>
        <v>0</v>
      </c>
      <c r="E15" s="103"/>
      <c r="F15" s="64"/>
      <c r="G15" s="143"/>
      <c r="H15" s="146"/>
      <c r="I15" s="103"/>
      <c r="J15" s="146"/>
      <c r="K15" s="103"/>
      <c r="L15" s="146"/>
    </row>
    <row r="16" spans="1:12" x14ac:dyDescent="0.2">
      <c r="A16" s="63" t="s">
        <v>234</v>
      </c>
      <c r="B16" s="82"/>
      <c r="C16" s="143">
        <f>'Case 7.1 Ark 2 Kontoskitser'!C53</f>
        <v>0</v>
      </c>
      <c r="D16" s="146">
        <f>'Case 7.1 Ark 2 Kontoskitser'!D53</f>
        <v>0</v>
      </c>
      <c r="E16" s="103"/>
      <c r="F16" s="64"/>
      <c r="G16" s="143"/>
      <c r="H16" s="146"/>
      <c r="I16" s="103"/>
      <c r="J16" s="146"/>
      <c r="K16" s="103"/>
      <c r="L16" s="146"/>
    </row>
    <row r="17" spans="1:12" x14ac:dyDescent="0.2">
      <c r="A17" s="63" t="s">
        <v>235</v>
      </c>
      <c r="B17" s="82"/>
      <c r="C17" s="143">
        <f>'Case 7.1 Ark 2 Kontoskitser'!E53</f>
        <v>0</v>
      </c>
      <c r="D17" s="146">
        <f>'Case 7.1 Ark 2 Kontoskitser'!F53</f>
        <v>0</v>
      </c>
      <c r="E17" s="103"/>
      <c r="F17" s="64"/>
      <c r="G17" s="143"/>
      <c r="H17" s="146"/>
      <c r="I17" s="103"/>
      <c r="J17" s="146"/>
      <c r="K17" s="103"/>
      <c r="L17" s="146"/>
    </row>
    <row r="18" spans="1:12" x14ac:dyDescent="0.2">
      <c r="A18" s="63" t="s">
        <v>236</v>
      </c>
      <c r="B18" s="82"/>
      <c r="C18" s="143">
        <f>'Case 7.1 Ark 2 Kontoskitser'!A67</f>
        <v>0</v>
      </c>
      <c r="D18" s="146">
        <f>'Case 7.1 Ark 2 Kontoskitser'!B67</f>
        <v>0</v>
      </c>
      <c r="E18" s="103"/>
      <c r="F18" s="147"/>
      <c r="G18" s="143"/>
      <c r="H18" s="146"/>
      <c r="I18" s="103"/>
      <c r="J18" s="146"/>
      <c r="K18" s="103"/>
      <c r="L18" s="146"/>
    </row>
    <row r="19" spans="1:12" x14ac:dyDescent="0.2">
      <c r="A19" s="63" t="s">
        <v>237</v>
      </c>
      <c r="B19" s="82"/>
      <c r="C19" s="143">
        <f>'Case 7.1 Ark 2 Kontoskitser'!C67</f>
        <v>0</v>
      </c>
      <c r="D19" s="146">
        <f>'Case 7.1 Ark 2 Kontoskitser'!D67</f>
        <v>0</v>
      </c>
      <c r="E19" s="103"/>
      <c r="F19" s="64"/>
      <c r="G19" s="143"/>
      <c r="H19" s="146"/>
      <c r="I19" s="103"/>
      <c r="J19" s="146"/>
      <c r="K19" s="103"/>
      <c r="L19" s="146"/>
    </row>
    <row r="20" spans="1:12" x14ac:dyDescent="0.2">
      <c r="A20" s="63" t="s">
        <v>238</v>
      </c>
      <c r="B20" s="82"/>
      <c r="C20" s="143">
        <f>'Case 7.1 Ark 2 Kontoskitser'!E67</f>
        <v>0</v>
      </c>
      <c r="D20" s="146">
        <f>'Case 7.1 Ark 2 Kontoskitser'!F67</f>
        <v>0</v>
      </c>
      <c r="E20" s="103"/>
      <c r="F20" s="64"/>
      <c r="G20" s="143"/>
      <c r="H20" s="146"/>
      <c r="I20" s="103"/>
      <c r="J20" s="146"/>
      <c r="K20" s="103"/>
      <c r="L20" s="146"/>
    </row>
    <row r="21" spans="1:12" x14ac:dyDescent="0.2">
      <c r="A21" s="63" t="s">
        <v>239</v>
      </c>
      <c r="B21" s="82"/>
      <c r="C21" s="143">
        <f>'Case 7.1 Ark 2 Kontoskitser'!A80</f>
        <v>0</v>
      </c>
      <c r="D21" s="146">
        <f>'Case 7.1 Ark 2 Kontoskitser'!B80</f>
        <v>0</v>
      </c>
      <c r="E21" s="103"/>
      <c r="F21" s="64"/>
      <c r="G21" s="143"/>
      <c r="H21" s="146"/>
      <c r="I21" s="103"/>
      <c r="J21" s="146"/>
      <c r="K21" s="103"/>
      <c r="L21" s="146"/>
    </row>
    <row r="22" spans="1:12" x14ac:dyDescent="0.2">
      <c r="A22" s="63" t="s">
        <v>240</v>
      </c>
      <c r="B22" s="82"/>
      <c r="C22" s="143">
        <f>'Case 7.1 Ark 2 Kontoskitser'!C80</f>
        <v>0</v>
      </c>
      <c r="D22" s="146">
        <f>'Case 7.1 Ark 2 Kontoskitser'!D80</f>
        <v>0</v>
      </c>
      <c r="E22" s="103"/>
      <c r="F22" s="64"/>
      <c r="G22" s="143"/>
      <c r="H22" s="146"/>
      <c r="I22" s="103"/>
      <c r="J22" s="146"/>
      <c r="K22" s="103"/>
      <c r="L22" s="146"/>
    </row>
    <row r="23" spans="1:12" x14ac:dyDescent="0.2">
      <c r="A23" s="63" t="s">
        <v>278</v>
      </c>
      <c r="B23" s="82"/>
      <c r="C23" s="143">
        <f>'Case 7.1 Ark 2 Kontoskitser'!E80</f>
        <v>0</v>
      </c>
      <c r="D23" s="146">
        <f>'Case 7.1 Ark 2 Kontoskitser'!F80</f>
        <v>0</v>
      </c>
      <c r="E23" s="103"/>
      <c r="F23" s="147"/>
      <c r="G23" s="143"/>
      <c r="H23" s="146"/>
      <c r="I23" s="103"/>
      <c r="J23" s="146"/>
      <c r="K23" s="103"/>
      <c r="L23" s="146"/>
    </row>
    <row r="24" spans="1:12" x14ac:dyDescent="0.2">
      <c r="A24" s="63" t="s">
        <v>241</v>
      </c>
      <c r="B24" s="82"/>
      <c r="C24" s="143">
        <f>'Case 7.1 Ark 2 Kontoskitser'!A93</f>
        <v>0</v>
      </c>
      <c r="D24" s="146">
        <f>'Case 7.1 Ark 2 Kontoskitser'!B93</f>
        <v>0</v>
      </c>
      <c r="E24" s="103"/>
      <c r="F24" s="64"/>
      <c r="G24" s="143"/>
      <c r="H24" s="146"/>
      <c r="I24" s="103"/>
      <c r="J24" s="146"/>
      <c r="K24" s="103"/>
      <c r="L24" s="146"/>
    </row>
    <row r="25" spans="1:12" x14ac:dyDescent="0.2">
      <c r="A25" s="63" t="s">
        <v>242</v>
      </c>
      <c r="B25" s="82"/>
      <c r="C25" s="143">
        <f>'Case 7.1 Ark 2 Kontoskitser'!C107</f>
        <v>0</v>
      </c>
      <c r="D25" s="146">
        <f>'Case 7.1 Ark 2 Kontoskitser'!D107</f>
        <v>0</v>
      </c>
      <c r="E25" s="103"/>
      <c r="F25" s="147"/>
      <c r="G25" s="143"/>
      <c r="H25" s="146"/>
      <c r="I25" s="103"/>
      <c r="J25" s="146"/>
      <c r="K25" s="103"/>
      <c r="L25" s="146"/>
    </row>
    <row r="26" spans="1:12" x14ac:dyDescent="0.2">
      <c r="A26" s="63" t="s">
        <v>243</v>
      </c>
      <c r="B26" s="82"/>
      <c r="C26" s="143">
        <f>'Case 7.1 Ark 2 Kontoskitser'!E93</f>
        <v>0</v>
      </c>
      <c r="D26" s="146">
        <f>'Case 7.1 Ark 2 Kontoskitser'!F93</f>
        <v>0</v>
      </c>
      <c r="E26" s="103"/>
      <c r="F26" s="147"/>
      <c r="G26" s="143"/>
      <c r="H26" s="146"/>
      <c r="I26" s="103"/>
      <c r="J26" s="146"/>
      <c r="K26" s="103"/>
      <c r="L26" s="146"/>
    </row>
    <row r="27" spans="1:12" x14ac:dyDescent="0.2">
      <c r="A27" s="63" t="s">
        <v>244</v>
      </c>
      <c r="B27" s="82"/>
      <c r="C27" s="143">
        <f>'Case 7.1 Ark 2 Kontoskitser'!A107</f>
        <v>0</v>
      </c>
      <c r="D27" s="146">
        <f>'Case 7.1 Ark 2 Kontoskitser'!B107</f>
        <v>0</v>
      </c>
      <c r="E27" s="103"/>
      <c r="F27" s="147"/>
      <c r="G27" s="143"/>
      <c r="H27" s="146"/>
      <c r="I27" s="103"/>
      <c r="J27" s="146"/>
      <c r="K27" s="103"/>
      <c r="L27" s="146"/>
    </row>
    <row r="28" spans="1:12" x14ac:dyDescent="0.2">
      <c r="A28" s="63" t="s">
        <v>245</v>
      </c>
      <c r="B28" s="82"/>
      <c r="C28" s="143">
        <f>'Case 7.1 Ark 2 Kontoskitser'!E107</f>
        <v>0</v>
      </c>
      <c r="D28" s="146">
        <f>'Case 7.1 Ark 2 Kontoskitser'!F107</f>
        <v>0</v>
      </c>
      <c r="E28" s="103"/>
      <c r="F28" s="147"/>
      <c r="G28" s="143"/>
      <c r="H28" s="146"/>
      <c r="I28" s="103"/>
      <c r="J28" s="146"/>
      <c r="K28" s="103"/>
      <c r="L28" s="146"/>
    </row>
    <row r="29" spans="1:12" x14ac:dyDescent="0.2">
      <c r="A29" s="63" t="s">
        <v>246</v>
      </c>
      <c r="B29" s="82"/>
      <c r="C29" s="143">
        <f>'Case 7.1 Ark 2 Kontoskitser'!A121</f>
        <v>0</v>
      </c>
      <c r="D29" s="146">
        <f>'Case 7.1 Ark 2 Kontoskitser'!B121</f>
        <v>0</v>
      </c>
      <c r="E29" s="103"/>
      <c r="F29" s="147"/>
      <c r="G29" s="143"/>
      <c r="H29" s="146"/>
      <c r="I29" s="103"/>
      <c r="J29" s="146"/>
      <c r="K29" s="103"/>
      <c r="L29" s="146"/>
    </row>
    <row r="30" spans="1:12" x14ac:dyDescent="0.2">
      <c r="A30" s="63" t="s">
        <v>247</v>
      </c>
      <c r="B30" s="82"/>
      <c r="C30" s="143">
        <f>'Case 7.1 Ark 2 Kontoskitser'!C121</f>
        <v>0</v>
      </c>
      <c r="D30" s="146">
        <f>'Case 7.1 Ark 2 Kontoskitser'!D121</f>
        <v>0</v>
      </c>
      <c r="E30" s="103"/>
      <c r="F30" s="147"/>
      <c r="G30" s="143"/>
      <c r="H30" s="146"/>
      <c r="I30" s="103"/>
      <c r="J30" s="146"/>
      <c r="K30" s="103"/>
      <c r="L30" s="146"/>
    </row>
    <row r="31" spans="1:12" x14ac:dyDescent="0.2">
      <c r="A31" s="63" t="s">
        <v>248</v>
      </c>
      <c r="B31" s="82"/>
      <c r="C31" s="143">
        <f>'Case 7.1 Ark 2 Kontoskitser'!E121</f>
        <v>0</v>
      </c>
      <c r="D31" s="146">
        <f>'Case 7.1 Ark 2 Kontoskitser'!F121</f>
        <v>0</v>
      </c>
      <c r="E31" s="103"/>
      <c r="F31" s="64"/>
      <c r="G31" s="143"/>
      <c r="H31" s="146"/>
      <c r="I31" s="103"/>
      <c r="J31" s="146"/>
      <c r="K31" s="103"/>
      <c r="L31" s="146"/>
    </row>
    <row r="32" spans="1:12" x14ac:dyDescent="0.2">
      <c r="A32" s="63" t="s">
        <v>249</v>
      </c>
      <c r="B32" s="82"/>
      <c r="C32" s="143">
        <f>'Case 7.1 Ark 2 Kontoskitser'!A134</f>
        <v>0</v>
      </c>
      <c r="D32" s="146">
        <f>'Case 7.1 Ark 2 Kontoskitser'!B134</f>
        <v>0</v>
      </c>
      <c r="E32" s="103"/>
      <c r="F32" s="147"/>
      <c r="G32" s="143"/>
      <c r="H32" s="146"/>
      <c r="I32" s="103"/>
      <c r="J32" s="146"/>
      <c r="K32" s="103"/>
      <c r="L32" s="146"/>
    </row>
    <row r="33" spans="1:12" ht="13.5" thickBot="1" x14ac:dyDescent="0.25">
      <c r="A33" s="89" t="s">
        <v>250</v>
      </c>
      <c r="B33" s="148"/>
      <c r="C33" s="149">
        <f>'Case 7.1 Ark 2 Kontoskitser'!C134</f>
        <v>0</v>
      </c>
      <c r="D33" s="150">
        <f>'Case 7.1 Ark 2 Kontoskitser'!D134</f>
        <v>0</v>
      </c>
      <c r="E33" s="103"/>
      <c r="F33" s="147"/>
      <c r="G33" s="143"/>
      <c r="H33" s="146"/>
      <c r="I33" s="103"/>
      <c r="J33" s="150"/>
      <c r="K33" s="103"/>
      <c r="L33" s="146"/>
    </row>
    <row r="34" spans="1:12" ht="13.5" thickBot="1" x14ac:dyDescent="0.25">
      <c r="A34" s="138" t="s">
        <v>168</v>
      </c>
      <c r="B34" s="139"/>
      <c r="C34" s="153">
        <f t="shared" ref="C34:L34" si="0">SUM(C6:C33)</f>
        <v>0</v>
      </c>
      <c r="D34" s="152">
        <f t="shared" si="0"/>
        <v>0</v>
      </c>
      <c r="E34" s="151">
        <f t="shared" si="0"/>
        <v>0</v>
      </c>
      <c r="F34" s="152">
        <f t="shared" si="0"/>
        <v>0</v>
      </c>
      <c r="G34" s="153">
        <f t="shared" si="0"/>
        <v>0</v>
      </c>
      <c r="H34" s="152">
        <f t="shared" si="0"/>
        <v>0</v>
      </c>
      <c r="I34" s="153">
        <f t="shared" si="0"/>
        <v>0</v>
      </c>
      <c r="J34" s="152">
        <f t="shared" si="0"/>
        <v>0</v>
      </c>
      <c r="K34" s="153">
        <f t="shared" si="0"/>
        <v>0</v>
      </c>
      <c r="L34" s="152">
        <f t="shared" si="0"/>
        <v>0</v>
      </c>
    </row>
    <row r="35" spans="1:12" ht="13.5" thickBot="1" x14ac:dyDescent="0.25">
      <c r="G35" s="103"/>
      <c r="H35" s="138" t="s">
        <v>26</v>
      </c>
      <c r="I35" s="153"/>
      <c r="J35" s="152"/>
      <c r="K35" s="153"/>
      <c r="L35" s="152"/>
    </row>
    <row r="36" spans="1:12" ht="13.5" thickBot="1" x14ac:dyDescent="0.25">
      <c r="H36" s="89" t="s">
        <v>257</v>
      </c>
      <c r="I36" s="149">
        <f>SUM(I34:I35)</f>
        <v>0</v>
      </c>
      <c r="J36" s="150">
        <f>SUM(J34:J35)</f>
        <v>0</v>
      </c>
      <c r="K36" s="130">
        <f>SUM(K34:K35)</f>
        <v>0</v>
      </c>
      <c r="L36" s="130">
        <f>SUM(L34:L35)</f>
        <v>0</v>
      </c>
    </row>
    <row r="40" spans="1:12" x14ac:dyDescent="0.2">
      <c r="E40" s="53"/>
      <c r="H40" s="53"/>
    </row>
  </sheetData>
  <phoneticPr fontId="0" type="noConversion"/>
  <printOptions gridLines="1"/>
  <pageMargins left="0.53" right="0.32" top="1" bottom="0.7" header="0.28000000000000003" footer="0.5"/>
  <pageSetup paperSize="9" orientation="landscape" blackAndWhite="1" horizontalDpi="4294967292" verticalDpi="0" r:id="rId1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A2" sqref="A2"/>
    </sheetView>
  </sheetViews>
  <sheetFormatPr defaultColWidth="14.140625" defaultRowHeight="12.75" x14ac:dyDescent="0.2"/>
  <sheetData>
    <row r="1" spans="1:6" ht="18" x14ac:dyDescent="0.25">
      <c r="A1" s="72" t="s">
        <v>279</v>
      </c>
      <c r="B1" s="73"/>
      <c r="C1" s="73"/>
    </row>
    <row r="2" spans="1:6" ht="13.5" thickBot="1" x14ac:dyDescent="0.25"/>
    <row r="3" spans="1:6" ht="16.5" thickBot="1" x14ac:dyDescent="0.3">
      <c r="A3" s="74"/>
      <c r="B3" s="75" t="s">
        <v>357</v>
      </c>
      <c r="C3" s="75"/>
      <c r="D3" s="75"/>
      <c r="E3" s="75"/>
      <c r="F3" s="76"/>
    </row>
    <row r="4" spans="1:6" x14ac:dyDescent="0.2">
      <c r="A4" s="77"/>
      <c r="B4" s="78"/>
      <c r="C4" s="78"/>
      <c r="D4" s="78"/>
      <c r="E4" s="79"/>
      <c r="F4" s="80" t="s">
        <v>83</v>
      </c>
    </row>
    <row r="5" spans="1:6" x14ac:dyDescent="0.2">
      <c r="A5" s="81" t="s">
        <v>101</v>
      </c>
      <c r="B5" s="51"/>
      <c r="C5" s="51"/>
      <c r="D5" s="51"/>
      <c r="E5" s="51"/>
      <c r="F5" s="154"/>
    </row>
    <row r="6" spans="1:6" x14ac:dyDescent="0.2">
      <c r="A6" s="63"/>
      <c r="B6" s="51" t="s">
        <v>38</v>
      </c>
      <c r="C6" s="51"/>
      <c r="D6" s="51"/>
      <c r="E6" s="51"/>
      <c r="F6" s="87"/>
    </row>
    <row r="7" spans="1:6" x14ac:dyDescent="0.2">
      <c r="A7" s="63"/>
      <c r="B7" s="84" t="s">
        <v>132</v>
      </c>
      <c r="C7" s="51"/>
      <c r="D7" s="51"/>
      <c r="E7" s="51"/>
      <c r="F7" s="87"/>
    </row>
    <row r="8" spans="1:6" x14ac:dyDescent="0.2">
      <c r="A8" s="81">
        <v>1</v>
      </c>
      <c r="B8" s="84" t="s">
        <v>133</v>
      </c>
      <c r="C8" s="51"/>
      <c r="D8" s="51"/>
      <c r="E8" s="51"/>
      <c r="F8" s="156"/>
    </row>
    <row r="9" spans="1:6" x14ac:dyDescent="0.2">
      <c r="A9" s="81"/>
      <c r="B9" s="84" t="s">
        <v>258</v>
      </c>
      <c r="C9" s="51"/>
      <c r="D9" s="51"/>
      <c r="E9" s="85"/>
      <c r="F9" s="86"/>
    </row>
    <row r="10" spans="1:6" x14ac:dyDescent="0.2">
      <c r="A10" s="81">
        <v>2</v>
      </c>
      <c r="B10" s="84" t="s">
        <v>135</v>
      </c>
      <c r="C10" s="51"/>
      <c r="D10" s="51"/>
      <c r="E10" s="85"/>
      <c r="F10" s="83"/>
    </row>
    <row r="11" spans="1:6" x14ac:dyDescent="0.2">
      <c r="A11" s="63"/>
      <c r="B11" s="84" t="s">
        <v>136</v>
      </c>
      <c r="C11" s="51"/>
      <c r="D11" s="51"/>
      <c r="E11" s="51"/>
      <c r="F11" s="156"/>
    </row>
    <row r="12" spans="1:6" x14ac:dyDescent="0.2">
      <c r="A12" s="63"/>
      <c r="B12" s="84" t="s">
        <v>137</v>
      </c>
      <c r="C12" s="51"/>
      <c r="D12" s="51"/>
      <c r="E12" s="51"/>
      <c r="F12" s="83"/>
    </row>
    <row r="13" spans="1:6" x14ac:dyDescent="0.2">
      <c r="A13" s="63"/>
      <c r="B13" s="84" t="s">
        <v>138</v>
      </c>
      <c r="C13" s="51"/>
      <c r="D13" s="51"/>
      <c r="E13" s="51"/>
      <c r="F13" s="156"/>
    </row>
    <row r="14" spans="1:6" ht="13.5" thickBot="1" x14ac:dyDescent="0.25">
      <c r="A14" s="89"/>
      <c r="B14" s="90" t="s">
        <v>259</v>
      </c>
      <c r="C14" s="91"/>
      <c r="D14" s="91"/>
      <c r="E14" s="91"/>
      <c r="F14" s="88"/>
    </row>
    <row r="15" spans="1:6" x14ac:dyDescent="0.2">
      <c r="A15" s="115"/>
      <c r="B15" s="115"/>
      <c r="C15" s="115"/>
      <c r="D15" s="115"/>
      <c r="E15" s="115"/>
      <c r="F15" s="92"/>
    </row>
    <row r="16" spans="1:6" ht="13.5" thickBot="1" x14ac:dyDescent="0.25"/>
    <row r="17" spans="1:6" ht="16.5" thickBot="1" x14ac:dyDescent="0.3">
      <c r="A17" s="93"/>
      <c r="B17" s="75" t="s">
        <v>358</v>
      </c>
      <c r="C17" s="94"/>
      <c r="D17" s="94"/>
      <c r="E17" s="94"/>
      <c r="F17" s="95"/>
    </row>
    <row r="18" spans="1:6" x14ac:dyDescent="0.2">
      <c r="A18" s="77"/>
      <c r="B18" s="78"/>
      <c r="C18" s="78"/>
      <c r="D18" s="78"/>
      <c r="E18" s="78"/>
      <c r="F18" s="97"/>
    </row>
    <row r="19" spans="1:6" ht="15.75" x14ac:dyDescent="0.25">
      <c r="A19" s="63"/>
      <c r="B19" s="98" t="s">
        <v>140</v>
      </c>
      <c r="C19" s="51"/>
      <c r="D19" s="51"/>
      <c r="E19" s="98" t="s">
        <v>141</v>
      </c>
      <c r="F19" s="82"/>
    </row>
    <row r="20" spans="1:6" x14ac:dyDescent="0.2">
      <c r="A20" s="81" t="s">
        <v>101</v>
      </c>
      <c r="B20" s="51"/>
      <c r="C20" s="51"/>
      <c r="D20" s="99" t="s">
        <v>83</v>
      </c>
      <c r="E20" s="51"/>
      <c r="F20" s="100" t="s">
        <v>83</v>
      </c>
    </row>
    <row r="21" spans="1:6" x14ac:dyDescent="0.2">
      <c r="A21" s="63"/>
      <c r="B21" s="102" t="s">
        <v>282</v>
      </c>
      <c r="C21" s="102"/>
      <c r="D21" s="51"/>
      <c r="E21" s="102" t="s">
        <v>18</v>
      </c>
      <c r="F21" s="82"/>
    </row>
    <row r="22" spans="1:6" x14ac:dyDescent="0.2">
      <c r="A22" s="81">
        <v>3</v>
      </c>
      <c r="B22" s="51" t="s">
        <v>13</v>
      </c>
      <c r="C22" s="51"/>
      <c r="D22" s="157"/>
      <c r="E22" s="51" t="s">
        <v>142</v>
      </c>
      <c r="F22" s="83"/>
    </row>
    <row r="23" spans="1:6" x14ac:dyDescent="0.2">
      <c r="A23" s="63"/>
      <c r="B23" s="51"/>
      <c r="C23" s="51"/>
      <c r="D23" s="85"/>
      <c r="E23" s="84" t="s">
        <v>143</v>
      </c>
      <c r="F23" s="158"/>
    </row>
    <row r="24" spans="1:6" x14ac:dyDescent="0.2">
      <c r="A24" s="63"/>
      <c r="B24" s="102" t="s">
        <v>284</v>
      </c>
      <c r="C24" s="102"/>
      <c r="D24" s="85"/>
      <c r="E24" s="51"/>
      <c r="F24" s="83"/>
    </row>
    <row r="25" spans="1:6" x14ac:dyDescent="0.2">
      <c r="A25" s="63"/>
      <c r="B25" s="51" t="s">
        <v>14</v>
      </c>
      <c r="C25" s="51"/>
      <c r="D25" s="85"/>
      <c r="E25" s="84" t="s">
        <v>54</v>
      </c>
      <c r="F25" s="83"/>
    </row>
    <row r="26" spans="1:6" x14ac:dyDescent="0.2">
      <c r="A26" s="63"/>
      <c r="B26" s="51" t="s">
        <v>15</v>
      </c>
      <c r="C26" s="51"/>
      <c r="D26" s="85"/>
      <c r="E26" s="51"/>
      <c r="F26" s="159"/>
    </row>
    <row r="27" spans="1:6" x14ac:dyDescent="0.2">
      <c r="A27" s="63"/>
      <c r="B27" s="51" t="s">
        <v>281</v>
      </c>
      <c r="C27" s="51"/>
      <c r="D27" s="85"/>
      <c r="E27" s="102" t="s">
        <v>283</v>
      </c>
      <c r="F27" s="85"/>
    </row>
    <row r="28" spans="1:6" x14ac:dyDescent="0.2">
      <c r="A28" s="63"/>
      <c r="B28" s="51" t="s">
        <v>17</v>
      </c>
      <c r="C28" s="51"/>
      <c r="D28" s="85"/>
      <c r="E28" s="51" t="s">
        <v>20</v>
      </c>
      <c r="F28" s="83"/>
    </row>
    <row r="29" spans="1:6" x14ac:dyDescent="0.2">
      <c r="A29" s="63"/>
      <c r="B29" s="51"/>
      <c r="C29" s="51"/>
      <c r="D29" s="161"/>
      <c r="E29" s="51" t="s">
        <v>99</v>
      </c>
      <c r="F29" s="83"/>
    </row>
    <row r="30" spans="1:6" x14ac:dyDescent="0.2">
      <c r="A30" s="63"/>
      <c r="B30" s="51"/>
      <c r="C30" s="51"/>
      <c r="D30" s="51"/>
      <c r="E30" s="51" t="s">
        <v>146</v>
      </c>
      <c r="F30" s="83"/>
    </row>
    <row r="31" spans="1:6" x14ac:dyDescent="0.2">
      <c r="A31" s="63"/>
      <c r="B31" s="51"/>
      <c r="C31" s="51"/>
      <c r="D31" s="51"/>
      <c r="E31" s="51" t="s">
        <v>147</v>
      </c>
      <c r="F31" s="83"/>
    </row>
    <row r="32" spans="1:6" x14ac:dyDescent="0.2">
      <c r="A32" s="63"/>
      <c r="B32" s="51"/>
      <c r="C32" s="51"/>
      <c r="D32" s="51"/>
      <c r="E32" s="51" t="s">
        <v>148</v>
      </c>
      <c r="F32" s="83"/>
    </row>
    <row r="33" spans="1:6" x14ac:dyDescent="0.2">
      <c r="A33" s="63"/>
      <c r="B33" s="51"/>
      <c r="C33" s="51"/>
      <c r="D33" s="51"/>
      <c r="E33" s="51" t="s">
        <v>149</v>
      </c>
      <c r="F33" s="83"/>
    </row>
    <row r="34" spans="1:6" x14ac:dyDescent="0.2">
      <c r="A34" s="63"/>
      <c r="B34" s="51"/>
      <c r="C34" s="51"/>
      <c r="D34" s="51"/>
      <c r="E34" s="51" t="s">
        <v>24</v>
      </c>
      <c r="F34" s="83"/>
    </row>
    <row r="35" spans="1:6" x14ac:dyDescent="0.2">
      <c r="A35" s="63"/>
      <c r="B35" s="51"/>
      <c r="C35" s="51"/>
      <c r="D35" s="162"/>
      <c r="E35" s="51"/>
      <c r="F35" s="160"/>
    </row>
    <row r="36" spans="1:6" ht="13.5" thickBot="1" x14ac:dyDescent="0.25">
      <c r="A36" s="89"/>
      <c r="B36" s="91" t="s">
        <v>150</v>
      </c>
      <c r="C36" s="91"/>
      <c r="D36" s="105"/>
      <c r="E36" s="91" t="s">
        <v>151</v>
      </c>
      <c r="F36" s="106"/>
    </row>
    <row r="37" spans="1:6" ht="13.5" thickBot="1" x14ac:dyDescent="0.25"/>
    <row r="38" spans="1:6" ht="16.5" thickBot="1" x14ac:dyDescent="0.3">
      <c r="A38" s="109"/>
      <c r="B38" s="110" t="s">
        <v>152</v>
      </c>
      <c r="C38" s="110"/>
      <c r="D38" s="110"/>
      <c r="E38" s="110"/>
      <c r="F38" s="76"/>
    </row>
    <row r="39" spans="1:6" x14ac:dyDescent="0.2">
      <c r="A39" s="77" t="s">
        <v>153</v>
      </c>
      <c r="B39" s="78" t="s">
        <v>154</v>
      </c>
      <c r="C39" s="78"/>
      <c r="D39" s="78"/>
      <c r="E39" s="78"/>
      <c r="F39" s="97"/>
    </row>
    <row r="40" spans="1:6" x14ac:dyDescent="0.2">
      <c r="A40" s="63"/>
      <c r="B40" s="51" t="s">
        <v>155</v>
      </c>
      <c r="C40" s="51"/>
      <c r="D40" s="51"/>
      <c r="E40" s="85"/>
      <c r="F40" s="82"/>
    </row>
    <row r="41" spans="1:6" x14ac:dyDescent="0.2">
      <c r="A41" s="63"/>
      <c r="B41" s="51" t="s">
        <v>9</v>
      </c>
      <c r="C41" s="51"/>
      <c r="D41" s="51"/>
      <c r="E41" s="85"/>
      <c r="F41" s="82"/>
    </row>
    <row r="42" spans="1:6" x14ac:dyDescent="0.2">
      <c r="A42" s="63"/>
      <c r="B42" s="51" t="s">
        <v>156</v>
      </c>
      <c r="C42" s="51"/>
      <c r="D42" s="51"/>
      <c r="E42" s="85"/>
      <c r="F42" s="82"/>
    </row>
    <row r="43" spans="1:6" ht="13.5" thickBot="1" x14ac:dyDescent="0.25">
      <c r="A43" s="63"/>
      <c r="B43" s="51" t="s">
        <v>10</v>
      </c>
      <c r="C43" s="51"/>
      <c r="D43" s="51"/>
      <c r="E43" s="85"/>
      <c r="F43" s="88"/>
    </row>
    <row r="44" spans="1:6" x14ac:dyDescent="0.2">
      <c r="A44" s="63"/>
      <c r="B44" s="51"/>
      <c r="C44" s="51"/>
      <c r="D44" s="51"/>
      <c r="E44" s="51"/>
      <c r="F44" s="82"/>
    </row>
    <row r="45" spans="1:6" x14ac:dyDescent="0.2">
      <c r="A45" s="63" t="s">
        <v>157</v>
      </c>
      <c r="B45" s="51" t="s">
        <v>158</v>
      </c>
      <c r="C45" s="51"/>
      <c r="D45" s="51"/>
      <c r="E45" s="51"/>
      <c r="F45" s="82"/>
    </row>
    <row r="46" spans="1:6" x14ac:dyDescent="0.2">
      <c r="A46" s="63"/>
      <c r="B46" s="51" t="s">
        <v>47</v>
      </c>
      <c r="C46" s="51"/>
      <c r="D46" s="51"/>
      <c r="E46" s="85"/>
      <c r="F46" s="82"/>
    </row>
    <row r="47" spans="1:6" x14ac:dyDescent="0.2">
      <c r="A47" s="63"/>
      <c r="B47" s="51" t="s">
        <v>11</v>
      </c>
      <c r="C47" s="51"/>
      <c r="D47" s="51"/>
      <c r="E47" s="85"/>
      <c r="F47" s="82"/>
    </row>
    <row r="48" spans="1:6" ht="13.5" thickBot="1" x14ac:dyDescent="0.25">
      <c r="A48" s="63"/>
      <c r="B48" s="51" t="s">
        <v>159</v>
      </c>
      <c r="C48" s="51"/>
      <c r="D48" s="51"/>
      <c r="E48" s="85"/>
      <c r="F48" s="106"/>
    </row>
    <row r="49" spans="1:6" x14ac:dyDescent="0.2">
      <c r="A49" s="63"/>
      <c r="B49" s="51"/>
      <c r="C49" s="51"/>
      <c r="D49" s="51"/>
      <c r="E49" s="51"/>
      <c r="F49" s="82"/>
    </row>
    <row r="50" spans="1:6" x14ac:dyDescent="0.2">
      <c r="A50" s="63" t="s">
        <v>160</v>
      </c>
      <c r="B50" s="51" t="s">
        <v>161</v>
      </c>
      <c r="C50" s="51"/>
      <c r="D50" s="51"/>
      <c r="E50" s="51"/>
      <c r="F50" s="82"/>
    </row>
    <row r="51" spans="1:6" x14ac:dyDescent="0.2">
      <c r="A51" s="63"/>
      <c r="B51" s="51" t="s">
        <v>162</v>
      </c>
      <c r="C51" s="51"/>
      <c r="D51" s="51"/>
      <c r="E51" s="85"/>
      <c r="F51" s="83"/>
    </row>
    <row r="52" spans="1:6" ht="13.5" thickBot="1" x14ac:dyDescent="0.25">
      <c r="A52" s="89"/>
      <c r="B52" s="90" t="s">
        <v>163</v>
      </c>
      <c r="C52" s="91"/>
      <c r="D52" s="91"/>
      <c r="E52" s="104"/>
      <c r="F52" s="111"/>
    </row>
  </sheetData>
  <phoneticPr fontId="0" type="noConversion"/>
  <printOptions headings="1" gridLines="1"/>
  <pageMargins left="0.39" right="0.48" top="0.57999999999999996" bottom="0.75" header="0.5" footer="0.5"/>
  <pageSetup paperSize="9" orientation="portrait" horizontalDpi="4294967292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7.1</vt:lpstr>
      <vt:lpstr>7.2</vt:lpstr>
      <vt:lpstr>7.3</vt:lpstr>
      <vt:lpstr>Case 7.1 Ark 1 Primoregnskab</vt:lpstr>
      <vt:lpstr>Case 7.1 Ark 2 Kontoskitser</vt:lpstr>
      <vt:lpstr>Case 7.1 Ark 3 Afslutningsark</vt:lpstr>
      <vt:lpstr>Case 7.1 Ark 4 Ultimoregnskab</vt:lpstr>
    </vt:vector>
  </TitlesOfParts>
  <Company>Revisorsamvirket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Lone Hansen</cp:lastModifiedBy>
  <cp:lastPrinted>2005-08-16T10:38:45Z</cp:lastPrinted>
  <dcterms:created xsi:type="dcterms:W3CDTF">2000-06-21T15:27:45Z</dcterms:created>
  <dcterms:modified xsi:type="dcterms:W3CDTF">2015-08-01T09:46:42Z</dcterms:modified>
</cp:coreProperties>
</file>