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720" windowHeight="15620" tabRatio="500" activeTab="6"/>
  </bookViews>
  <sheets>
    <sheet name="Graphs" sheetId="12" r:id="rId1"/>
    <sheet name="Tables" sheetId="15" r:id="rId2"/>
    <sheet name="Set of 34" sheetId="13" r:id="rId3"/>
    <sheet name="Table 1" sheetId="8" r:id="rId4"/>
    <sheet name="Sheet2" sheetId="5" r:id="rId5"/>
    <sheet name="raw data" sheetId="1" r:id="rId6"/>
    <sheet name="34 data" sheetId="14" r:id="rId7"/>
    <sheet name="Table Calculations (100)" sheetId="16" r:id="rId8"/>
    <sheet name="Table Calculations (34)" sheetId="1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9" i="17" l="1"/>
  <c r="Z39" i="17"/>
  <c r="AA39" i="17"/>
  <c r="AB39" i="17"/>
  <c r="AC39" i="17"/>
  <c r="AD39" i="17"/>
  <c r="AE39" i="17"/>
  <c r="X39" i="17"/>
  <c r="AP105" i="16"/>
  <c r="AE2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D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C2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B2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A2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Y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7" i="17"/>
  <c r="U38" i="17"/>
  <c r="U39" i="17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7" i="17"/>
  <c r="T38" i="17"/>
  <c r="T39" i="17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7" i="17"/>
  <c r="S38" i="17"/>
  <c r="S39" i="17"/>
  <c r="R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7" i="17"/>
  <c r="R38" i="17"/>
  <c r="R39" i="17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7" i="17"/>
  <c r="Q38" i="17"/>
  <c r="Q39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7" i="17"/>
  <c r="P38" i="17"/>
  <c r="P39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7" i="17"/>
  <c r="O38" i="17"/>
  <c r="O39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7" i="17"/>
  <c r="N38" i="17"/>
  <c r="N39" i="17"/>
  <c r="I37" i="17"/>
  <c r="H37" i="17"/>
  <c r="G37" i="17"/>
  <c r="F37" i="17"/>
  <c r="E37" i="17"/>
  <c r="D37" i="17"/>
  <c r="C37" i="17"/>
  <c r="B37" i="17"/>
  <c r="AW2" i="16"/>
  <c r="AW3" i="16"/>
  <c r="AW4" i="16"/>
  <c r="AW5" i="16"/>
  <c r="AW6" i="16"/>
  <c r="AW7" i="16"/>
  <c r="AW8" i="16"/>
  <c r="AW9" i="16"/>
  <c r="AW10" i="16"/>
  <c r="AW11" i="16"/>
  <c r="AW12" i="16"/>
  <c r="AW13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29" i="16"/>
  <c r="AW30" i="16"/>
  <c r="AW31" i="16"/>
  <c r="AW32" i="16"/>
  <c r="AW33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2" i="16"/>
  <c r="AW53" i="16"/>
  <c r="AW54" i="16"/>
  <c r="AW55" i="16"/>
  <c r="AW56" i="16"/>
  <c r="AW57" i="16"/>
  <c r="AW58" i="16"/>
  <c r="AW59" i="16"/>
  <c r="AW60" i="16"/>
  <c r="AW61" i="16"/>
  <c r="AW62" i="16"/>
  <c r="AW63" i="16"/>
  <c r="AW64" i="16"/>
  <c r="AW65" i="16"/>
  <c r="AW66" i="16"/>
  <c r="AW67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6" i="16"/>
  <c r="AW87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5" i="16"/>
  <c r="AV2" i="16"/>
  <c r="AV3" i="16"/>
  <c r="AV4" i="16"/>
  <c r="AV5" i="16"/>
  <c r="AV6" i="16"/>
  <c r="AV7" i="16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V36" i="16"/>
  <c r="AV37" i="16"/>
  <c r="AV38" i="16"/>
  <c r="AV39" i="16"/>
  <c r="AV40" i="16"/>
  <c r="AV41" i="16"/>
  <c r="AV42" i="16"/>
  <c r="AV43" i="16"/>
  <c r="AV44" i="16"/>
  <c r="AV45" i="16"/>
  <c r="AV46" i="16"/>
  <c r="AV47" i="16"/>
  <c r="AV48" i="16"/>
  <c r="AV49" i="16"/>
  <c r="AV50" i="16"/>
  <c r="AV51" i="16"/>
  <c r="AV52" i="16"/>
  <c r="AV53" i="16"/>
  <c r="AV54" i="16"/>
  <c r="AV55" i="16"/>
  <c r="AV56" i="16"/>
  <c r="AV57" i="16"/>
  <c r="AV58" i="16"/>
  <c r="AV59" i="16"/>
  <c r="AV60" i="16"/>
  <c r="AV61" i="16"/>
  <c r="AV62" i="16"/>
  <c r="AV63" i="16"/>
  <c r="AV64" i="16"/>
  <c r="AV65" i="16"/>
  <c r="AV66" i="16"/>
  <c r="AV67" i="16"/>
  <c r="AV68" i="16"/>
  <c r="AV69" i="16"/>
  <c r="AV70" i="16"/>
  <c r="AV71" i="16"/>
  <c r="AV72" i="16"/>
  <c r="AV73" i="16"/>
  <c r="AV74" i="16"/>
  <c r="AV75" i="16"/>
  <c r="AV76" i="16"/>
  <c r="AV77" i="16"/>
  <c r="AV78" i="16"/>
  <c r="AV79" i="16"/>
  <c r="AV80" i="16"/>
  <c r="AV81" i="16"/>
  <c r="AV82" i="16"/>
  <c r="AV83" i="16"/>
  <c r="AV84" i="16"/>
  <c r="AV85" i="16"/>
  <c r="AV86" i="16"/>
  <c r="AV87" i="16"/>
  <c r="AV88" i="16"/>
  <c r="AV89" i="16"/>
  <c r="AV90" i="16"/>
  <c r="AV91" i="16"/>
  <c r="AV92" i="16"/>
  <c r="AV93" i="16"/>
  <c r="AV94" i="16"/>
  <c r="AV95" i="16"/>
  <c r="AV96" i="16"/>
  <c r="AV97" i="16"/>
  <c r="AV98" i="16"/>
  <c r="AV99" i="16"/>
  <c r="AV100" i="16"/>
  <c r="AV105" i="16"/>
  <c r="AU2" i="16"/>
  <c r="AU3" i="16"/>
  <c r="AU4" i="16"/>
  <c r="AU5" i="16"/>
  <c r="AU6" i="16"/>
  <c r="AU7" i="16"/>
  <c r="AU8" i="16"/>
  <c r="AU9" i="16"/>
  <c r="AU10" i="16"/>
  <c r="AU11" i="16"/>
  <c r="AU12" i="16"/>
  <c r="AU13" i="16"/>
  <c r="AU14" i="16"/>
  <c r="AU15" i="16"/>
  <c r="AU16" i="16"/>
  <c r="AU17" i="16"/>
  <c r="AU18" i="16"/>
  <c r="AU19" i="16"/>
  <c r="AU20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U34" i="16"/>
  <c r="AU35" i="16"/>
  <c r="AU36" i="16"/>
  <c r="AU37" i="16"/>
  <c r="AU38" i="16"/>
  <c r="AU39" i="16"/>
  <c r="AU40" i="16"/>
  <c r="AU41" i="16"/>
  <c r="AU42" i="16"/>
  <c r="AU43" i="16"/>
  <c r="AU44" i="16"/>
  <c r="AU45" i="16"/>
  <c r="AU46" i="16"/>
  <c r="AU47" i="16"/>
  <c r="AU48" i="16"/>
  <c r="AU49" i="16"/>
  <c r="AU50" i="16"/>
  <c r="AU51" i="16"/>
  <c r="AU52" i="16"/>
  <c r="AU53" i="16"/>
  <c r="AU54" i="16"/>
  <c r="AU55" i="16"/>
  <c r="AU56" i="16"/>
  <c r="AU57" i="16"/>
  <c r="AU58" i="16"/>
  <c r="AU59" i="16"/>
  <c r="AU60" i="16"/>
  <c r="AU61" i="16"/>
  <c r="AU62" i="16"/>
  <c r="AU63" i="16"/>
  <c r="AU64" i="16"/>
  <c r="AU65" i="16"/>
  <c r="AU66" i="16"/>
  <c r="AU67" i="16"/>
  <c r="AU68" i="16"/>
  <c r="AU69" i="16"/>
  <c r="AU70" i="16"/>
  <c r="AU71" i="16"/>
  <c r="AU72" i="16"/>
  <c r="AU73" i="16"/>
  <c r="AU74" i="16"/>
  <c r="AU75" i="16"/>
  <c r="AU76" i="16"/>
  <c r="AU77" i="16"/>
  <c r="AU78" i="16"/>
  <c r="AU79" i="16"/>
  <c r="AU80" i="16"/>
  <c r="AU81" i="16"/>
  <c r="AU82" i="16"/>
  <c r="AU83" i="16"/>
  <c r="AU84" i="16"/>
  <c r="AU85" i="16"/>
  <c r="AU86" i="16"/>
  <c r="AU87" i="16"/>
  <c r="AU88" i="16"/>
  <c r="AU89" i="16"/>
  <c r="AU90" i="16"/>
  <c r="AU91" i="16"/>
  <c r="AU92" i="16"/>
  <c r="AU93" i="16"/>
  <c r="AU94" i="16"/>
  <c r="AU95" i="16"/>
  <c r="AU96" i="16"/>
  <c r="AU97" i="16"/>
  <c r="AU98" i="16"/>
  <c r="AU99" i="16"/>
  <c r="AU100" i="16"/>
  <c r="AU105" i="16"/>
  <c r="AT2" i="16"/>
  <c r="AT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1" i="16"/>
  <c r="AT72" i="16"/>
  <c r="AT73" i="16"/>
  <c r="AT74" i="16"/>
  <c r="AT75" i="16"/>
  <c r="AT76" i="16"/>
  <c r="AT77" i="16"/>
  <c r="AT78" i="16"/>
  <c r="AT79" i="16"/>
  <c r="AT80" i="16"/>
  <c r="AT81" i="16"/>
  <c r="AT82" i="16"/>
  <c r="AT83" i="16"/>
  <c r="AT84" i="16"/>
  <c r="AT85" i="16"/>
  <c r="AT86" i="16"/>
  <c r="AT87" i="16"/>
  <c r="AT88" i="16"/>
  <c r="AT89" i="16"/>
  <c r="AT90" i="16"/>
  <c r="AT91" i="16"/>
  <c r="AT92" i="16"/>
  <c r="AT93" i="16"/>
  <c r="AT94" i="16"/>
  <c r="AT95" i="16"/>
  <c r="AT96" i="16"/>
  <c r="AT97" i="16"/>
  <c r="AT98" i="16"/>
  <c r="AT99" i="16"/>
  <c r="AT100" i="16"/>
  <c r="AT105" i="16"/>
  <c r="AS2" i="16"/>
  <c r="AS3" i="16"/>
  <c r="AS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S41" i="16"/>
  <c r="AS42" i="16"/>
  <c r="AS43" i="16"/>
  <c r="AS44" i="16"/>
  <c r="AS45" i="16"/>
  <c r="AS46" i="16"/>
  <c r="AS47" i="16"/>
  <c r="AS48" i="16"/>
  <c r="AS49" i="16"/>
  <c r="AS50" i="16"/>
  <c r="AS51" i="16"/>
  <c r="AS52" i="16"/>
  <c r="AS53" i="16"/>
  <c r="AS54" i="16"/>
  <c r="AS55" i="16"/>
  <c r="AS56" i="16"/>
  <c r="AS57" i="16"/>
  <c r="AS58" i="16"/>
  <c r="AS59" i="16"/>
  <c r="AS60" i="16"/>
  <c r="AS61" i="16"/>
  <c r="AS62" i="16"/>
  <c r="AS63" i="16"/>
  <c r="AS64" i="16"/>
  <c r="AS65" i="16"/>
  <c r="AS66" i="16"/>
  <c r="AS67" i="16"/>
  <c r="AS68" i="16"/>
  <c r="AS69" i="16"/>
  <c r="AS70" i="16"/>
  <c r="AS71" i="16"/>
  <c r="AS72" i="16"/>
  <c r="AS73" i="16"/>
  <c r="AS74" i="16"/>
  <c r="AS75" i="16"/>
  <c r="AS76" i="16"/>
  <c r="AS77" i="16"/>
  <c r="AS78" i="16"/>
  <c r="AS79" i="16"/>
  <c r="AS80" i="16"/>
  <c r="AS81" i="16"/>
  <c r="AS82" i="16"/>
  <c r="AS83" i="16"/>
  <c r="AS84" i="16"/>
  <c r="AS85" i="16"/>
  <c r="AS86" i="16"/>
  <c r="AS87" i="16"/>
  <c r="AS88" i="16"/>
  <c r="AS89" i="16"/>
  <c r="AS90" i="16"/>
  <c r="AS91" i="16"/>
  <c r="AS92" i="16"/>
  <c r="AS93" i="16"/>
  <c r="AS94" i="16"/>
  <c r="AS95" i="16"/>
  <c r="AS96" i="16"/>
  <c r="AS97" i="16"/>
  <c r="AS98" i="16"/>
  <c r="AS99" i="16"/>
  <c r="AS100" i="16"/>
  <c r="AS105" i="16"/>
  <c r="AR2" i="16"/>
  <c r="AR3" i="16"/>
  <c r="AR4" i="16"/>
  <c r="AR5" i="16"/>
  <c r="AR6" i="16"/>
  <c r="AR7" i="16"/>
  <c r="AR8" i="16"/>
  <c r="AR9" i="16"/>
  <c r="AR10" i="16"/>
  <c r="AR11" i="16"/>
  <c r="AR12" i="16"/>
  <c r="AR13" i="16"/>
  <c r="AR14" i="16"/>
  <c r="AR15" i="16"/>
  <c r="AR16" i="16"/>
  <c r="AR17" i="16"/>
  <c r="AR18" i="16"/>
  <c r="AR19" i="16"/>
  <c r="AR20" i="16"/>
  <c r="AR21" i="16"/>
  <c r="AR22" i="16"/>
  <c r="AR23" i="16"/>
  <c r="AR24" i="16"/>
  <c r="AR25" i="16"/>
  <c r="AR26" i="16"/>
  <c r="AR27" i="16"/>
  <c r="AR28" i="16"/>
  <c r="AR29" i="16"/>
  <c r="AR30" i="16"/>
  <c r="AR31" i="16"/>
  <c r="AR32" i="16"/>
  <c r="AR33" i="16"/>
  <c r="AR34" i="16"/>
  <c r="AR35" i="16"/>
  <c r="AR36" i="16"/>
  <c r="AR37" i="16"/>
  <c r="AR38" i="16"/>
  <c r="AR39" i="16"/>
  <c r="AR40" i="16"/>
  <c r="AR41" i="16"/>
  <c r="AR42" i="16"/>
  <c r="AR43" i="16"/>
  <c r="AR44" i="16"/>
  <c r="AR45" i="16"/>
  <c r="AR46" i="16"/>
  <c r="AR47" i="16"/>
  <c r="AR48" i="16"/>
  <c r="AR49" i="16"/>
  <c r="AR50" i="16"/>
  <c r="AR51" i="16"/>
  <c r="AR52" i="16"/>
  <c r="AR53" i="16"/>
  <c r="AR54" i="16"/>
  <c r="AR55" i="16"/>
  <c r="AR56" i="16"/>
  <c r="AR57" i="16"/>
  <c r="AR58" i="16"/>
  <c r="AR59" i="16"/>
  <c r="AR60" i="16"/>
  <c r="AR61" i="16"/>
  <c r="AR62" i="16"/>
  <c r="AR63" i="16"/>
  <c r="AR64" i="16"/>
  <c r="AR65" i="16"/>
  <c r="AR66" i="16"/>
  <c r="AR67" i="16"/>
  <c r="AR68" i="16"/>
  <c r="AR69" i="16"/>
  <c r="AR70" i="16"/>
  <c r="AR71" i="16"/>
  <c r="AR72" i="16"/>
  <c r="AR73" i="16"/>
  <c r="AR74" i="16"/>
  <c r="AR75" i="16"/>
  <c r="AR76" i="16"/>
  <c r="AR77" i="16"/>
  <c r="AR78" i="16"/>
  <c r="AR79" i="16"/>
  <c r="AR80" i="16"/>
  <c r="AR81" i="16"/>
  <c r="AR82" i="16"/>
  <c r="AR83" i="16"/>
  <c r="AR84" i="16"/>
  <c r="AR85" i="16"/>
  <c r="AR86" i="16"/>
  <c r="AR87" i="16"/>
  <c r="AR88" i="16"/>
  <c r="AR89" i="16"/>
  <c r="AR90" i="16"/>
  <c r="AR91" i="16"/>
  <c r="AR92" i="16"/>
  <c r="AR93" i="16"/>
  <c r="AR94" i="16"/>
  <c r="AR95" i="16"/>
  <c r="AR96" i="16"/>
  <c r="AR97" i="16"/>
  <c r="AR98" i="16"/>
  <c r="AR99" i="16"/>
  <c r="AR100" i="16"/>
  <c r="AR101" i="16"/>
  <c r="AR105" i="16"/>
  <c r="AQ2" i="16"/>
  <c r="AQ3" i="16"/>
  <c r="AQ4" i="16"/>
  <c r="AQ5" i="16"/>
  <c r="AQ6" i="16"/>
  <c r="AQ7" i="16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35" i="16"/>
  <c r="AQ36" i="16"/>
  <c r="AQ37" i="16"/>
  <c r="AQ38" i="16"/>
  <c r="AQ39" i="16"/>
  <c r="AQ40" i="16"/>
  <c r="AQ41" i="16"/>
  <c r="AQ42" i="16"/>
  <c r="AQ43" i="16"/>
  <c r="AQ44" i="16"/>
  <c r="AQ45" i="16"/>
  <c r="AQ46" i="16"/>
  <c r="AQ47" i="16"/>
  <c r="AQ48" i="16"/>
  <c r="AQ49" i="16"/>
  <c r="AQ50" i="16"/>
  <c r="AQ51" i="16"/>
  <c r="AQ52" i="16"/>
  <c r="AQ53" i="16"/>
  <c r="AQ54" i="16"/>
  <c r="AQ55" i="16"/>
  <c r="AQ56" i="16"/>
  <c r="AQ57" i="16"/>
  <c r="AQ58" i="16"/>
  <c r="AQ59" i="16"/>
  <c r="AQ60" i="16"/>
  <c r="AQ61" i="16"/>
  <c r="AQ62" i="16"/>
  <c r="AQ63" i="16"/>
  <c r="AQ64" i="16"/>
  <c r="AQ65" i="16"/>
  <c r="AQ66" i="16"/>
  <c r="AQ67" i="16"/>
  <c r="AQ68" i="16"/>
  <c r="AQ69" i="16"/>
  <c r="AQ70" i="16"/>
  <c r="AQ71" i="16"/>
  <c r="AQ72" i="16"/>
  <c r="AQ73" i="16"/>
  <c r="AQ74" i="16"/>
  <c r="AQ75" i="16"/>
  <c r="AQ76" i="16"/>
  <c r="AQ77" i="16"/>
  <c r="AQ78" i="16"/>
  <c r="AQ79" i="16"/>
  <c r="AQ80" i="16"/>
  <c r="AQ81" i="16"/>
  <c r="AQ82" i="16"/>
  <c r="AQ83" i="16"/>
  <c r="AQ84" i="16"/>
  <c r="AQ85" i="16"/>
  <c r="AQ86" i="16"/>
  <c r="AQ87" i="16"/>
  <c r="AQ88" i="16"/>
  <c r="AQ89" i="16"/>
  <c r="AQ90" i="16"/>
  <c r="AQ91" i="16"/>
  <c r="AQ92" i="16"/>
  <c r="AQ93" i="16"/>
  <c r="AQ94" i="16"/>
  <c r="AQ95" i="16"/>
  <c r="AQ96" i="16"/>
  <c r="AQ97" i="16"/>
  <c r="AQ98" i="16"/>
  <c r="AQ99" i="16"/>
  <c r="AQ100" i="16"/>
  <c r="AQ101" i="16"/>
  <c r="AQ105" i="16"/>
  <c r="AP2" i="16"/>
  <c r="AP3" i="16"/>
  <c r="AP4" i="16"/>
  <c r="AP5" i="16"/>
  <c r="AP6" i="16"/>
  <c r="AP7" i="16"/>
  <c r="AP8" i="16"/>
  <c r="AP9" i="16"/>
  <c r="AP10" i="16"/>
  <c r="AP11" i="16"/>
  <c r="AP12" i="16"/>
  <c r="AP13" i="16"/>
  <c r="AP14" i="16"/>
  <c r="AP15" i="16"/>
  <c r="AP16" i="16"/>
  <c r="AP17" i="16"/>
  <c r="AP18" i="16"/>
  <c r="AP19" i="16"/>
  <c r="AP20" i="16"/>
  <c r="AP21" i="16"/>
  <c r="AP22" i="16"/>
  <c r="AP23" i="16"/>
  <c r="AP24" i="16"/>
  <c r="AP25" i="16"/>
  <c r="AP26" i="16"/>
  <c r="AP27" i="16"/>
  <c r="AP28" i="16"/>
  <c r="AP29" i="16"/>
  <c r="AP30" i="16"/>
  <c r="AP31" i="16"/>
  <c r="AP32" i="16"/>
  <c r="AP33" i="16"/>
  <c r="AP34" i="16"/>
  <c r="AP35" i="16"/>
  <c r="AP36" i="16"/>
  <c r="AP37" i="16"/>
  <c r="AP38" i="16"/>
  <c r="AP39" i="16"/>
  <c r="AP40" i="16"/>
  <c r="AP41" i="16"/>
  <c r="AP42" i="16"/>
  <c r="AP43" i="16"/>
  <c r="AP44" i="16"/>
  <c r="AP45" i="16"/>
  <c r="AP46" i="16"/>
  <c r="AP47" i="16"/>
  <c r="AP48" i="16"/>
  <c r="AP49" i="16"/>
  <c r="AP50" i="16"/>
  <c r="AP51" i="16"/>
  <c r="AP52" i="16"/>
  <c r="AP53" i="16"/>
  <c r="AP54" i="16"/>
  <c r="AP55" i="16"/>
  <c r="AP56" i="16"/>
  <c r="AP57" i="16"/>
  <c r="AP58" i="16"/>
  <c r="AP59" i="16"/>
  <c r="AP60" i="16"/>
  <c r="AP61" i="16"/>
  <c r="AP62" i="16"/>
  <c r="AP63" i="16"/>
  <c r="AP64" i="16"/>
  <c r="AP65" i="16"/>
  <c r="AP66" i="16"/>
  <c r="AP67" i="16"/>
  <c r="AP68" i="16"/>
  <c r="AP69" i="16"/>
  <c r="AP70" i="16"/>
  <c r="AP71" i="16"/>
  <c r="AP72" i="16"/>
  <c r="AP73" i="16"/>
  <c r="AP74" i="16"/>
  <c r="AP75" i="16"/>
  <c r="AP76" i="16"/>
  <c r="AP77" i="16"/>
  <c r="AP78" i="16"/>
  <c r="AP79" i="16"/>
  <c r="AP80" i="16"/>
  <c r="AP81" i="16"/>
  <c r="AP82" i="16"/>
  <c r="AP83" i="16"/>
  <c r="AP84" i="16"/>
  <c r="AP85" i="16"/>
  <c r="AP86" i="16"/>
  <c r="AP87" i="16"/>
  <c r="AP88" i="16"/>
  <c r="AP89" i="16"/>
  <c r="AP90" i="16"/>
  <c r="AP91" i="16"/>
  <c r="AP92" i="16"/>
  <c r="AP93" i="16"/>
  <c r="AP94" i="16"/>
  <c r="AP95" i="16"/>
  <c r="AP96" i="16"/>
  <c r="AP97" i="16"/>
  <c r="AP98" i="16"/>
  <c r="AP99" i="16"/>
  <c r="AP100" i="16"/>
  <c r="AP101" i="16"/>
  <c r="AB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3" i="16"/>
  <c r="AB104" i="16"/>
  <c r="AA2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3" i="16"/>
  <c r="AA104" i="16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3" i="16"/>
  <c r="Z104" i="16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3" i="16"/>
  <c r="Y104" i="16"/>
  <c r="X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3" i="16"/>
  <c r="X104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3" i="16"/>
  <c r="W104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3" i="16"/>
  <c r="V104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3" i="16"/>
  <c r="U104" i="16"/>
  <c r="P104" i="16"/>
  <c r="O104" i="16"/>
  <c r="N104" i="16"/>
  <c r="M104" i="16"/>
  <c r="L104" i="16"/>
  <c r="K104" i="16"/>
  <c r="J104" i="16"/>
  <c r="I104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K8" i="15"/>
  <c r="AE105" i="5"/>
  <c r="AF105" i="5"/>
  <c r="AG105" i="5"/>
  <c r="AH105" i="5"/>
  <c r="AI105" i="5"/>
  <c r="AJ105" i="5"/>
  <c r="AK105" i="5"/>
  <c r="AE104" i="5"/>
  <c r="AF104" i="5"/>
  <c r="AG104" i="5"/>
  <c r="AH104" i="5"/>
  <c r="AI104" i="5"/>
  <c r="AJ104" i="5"/>
  <c r="AK104" i="5"/>
  <c r="AD105" i="5"/>
  <c r="AD104" i="5"/>
  <c r="AH3" i="5"/>
  <c r="AI3" i="5"/>
  <c r="AJ3" i="5"/>
  <c r="AK3" i="5"/>
  <c r="AH4" i="5"/>
  <c r="AI4" i="5"/>
  <c r="AJ4" i="5"/>
  <c r="AK4" i="5"/>
  <c r="AH5" i="5"/>
  <c r="AI5" i="5"/>
  <c r="AJ5" i="5"/>
  <c r="AK5" i="5"/>
  <c r="AH6" i="5"/>
  <c r="AI6" i="5"/>
  <c r="AJ6" i="5"/>
  <c r="AK6" i="5"/>
  <c r="AH7" i="5"/>
  <c r="AI7" i="5"/>
  <c r="AJ7" i="5"/>
  <c r="AK7" i="5"/>
  <c r="AH8" i="5"/>
  <c r="AI8" i="5"/>
  <c r="AJ8" i="5"/>
  <c r="AK8" i="5"/>
  <c r="AH9" i="5"/>
  <c r="AI9" i="5"/>
  <c r="AJ9" i="5"/>
  <c r="AK9" i="5"/>
  <c r="AH10" i="5"/>
  <c r="AI10" i="5"/>
  <c r="AJ10" i="5"/>
  <c r="AK10" i="5"/>
  <c r="AH11" i="5"/>
  <c r="AI11" i="5"/>
  <c r="AJ11" i="5"/>
  <c r="AK11" i="5"/>
  <c r="AH12" i="5"/>
  <c r="AI12" i="5"/>
  <c r="AJ12" i="5"/>
  <c r="AK12" i="5"/>
  <c r="AH13" i="5"/>
  <c r="AI13" i="5"/>
  <c r="AJ13" i="5"/>
  <c r="AK13" i="5"/>
  <c r="AH14" i="5"/>
  <c r="AI14" i="5"/>
  <c r="AJ14" i="5"/>
  <c r="AK14" i="5"/>
  <c r="AH15" i="5"/>
  <c r="AI15" i="5"/>
  <c r="AJ15" i="5"/>
  <c r="AK15" i="5"/>
  <c r="AH16" i="5"/>
  <c r="AI16" i="5"/>
  <c r="AJ16" i="5"/>
  <c r="AK16" i="5"/>
  <c r="AH17" i="5"/>
  <c r="AI17" i="5"/>
  <c r="AJ17" i="5"/>
  <c r="AK17" i="5"/>
  <c r="AH18" i="5"/>
  <c r="AI18" i="5"/>
  <c r="AJ18" i="5"/>
  <c r="AK18" i="5"/>
  <c r="AH19" i="5"/>
  <c r="AI19" i="5"/>
  <c r="AJ19" i="5"/>
  <c r="AK19" i="5"/>
  <c r="AH20" i="5"/>
  <c r="AI20" i="5"/>
  <c r="AJ20" i="5"/>
  <c r="AK20" i="5"/>
  <c r="AH21" i="5"/>
  <c r="AI21" i="5"/>
  <c r="AJ21" i="5"/>
  <c r="AK21" i="5"/>
  <c r="AH22" i="5"/>
  <c r="AI22" i="5"/>
  <c r="AJ22" i="5"/>
  <c r="AK22" i="5"/>
  <c r="AH23" i="5"/>
  <c r="AI23" i="5"/>
  <c r="AJ23" i="5"/>
  <c r="AK23" i="5"/>
  <c r="AH24" i="5"/>
  <c r="AI24" i="5"/>
  <c r="AJ24" i="5"/>
  <c r="AK24" i="5"/>
  <c r="AH25" i="5"/>
  <c r="AI25" i="5"/>
  <c r="AJ25" i="5"/>
  <c r="AK25" i="5"/>
  <c r="AH26" i="5"/>
  <c r="AI26" i="5"/>
  <c r="AJ26" i="5"/>
  <c r="AK26" i="5"/>
  <c r="AH27" i="5"/>
  <c r="AI27" i="5"/>
  <c r="AJ27" i="5"/>
  <c r="AK27" i="5"/>
  <c r="AH28" i="5"/>
  <c r="AI28" i="5"/>
  <c r="AJ28" i="5"/>
  <c r="AK28" i="5"/>
  <c r="AH29" i="5"/>
  <c r="AI29" i="5"/>
  <c r="AJ29" i="5"/>
  <c r="AK29" i="5"/>
  <c r="AH30" i="5"/>
  <c r="AI30" i="5"/>
  <c r="AJ30" i="5"/>
  <c r="AK30" i="5"/>
  <c r="AH31" i="5"/>
  <c r="AI31" i="5"/>
  <c r="AJ31" i="5"/>
  <c r="AK31" i="5"/>
  <c r="AH32" i="5"/>
  <c r="AI32" i="5"/>
  <c r="AJ32" i="5"/>
  <c r="AK32" i="5"/>
  <c r="AH33" i="5"/>
  <c r="AI33" i="5"/>
  <c r="AJ33" i="5"/>
  <c r="AK33" i="5"/>
  <c r="AH34" i="5"/>
  <c r="AI34" i="5"/>
  <c r="AJ34" i="5"/>
  <c r="AK34" i="5"/>
  <c r="AH35" i="5"/>
  <c r="AI35" i="5"/>
  <c r="AJ35" i="5"/>
  <c r="AK35" i="5"/>
  <c r="AH36" i="5"/>
  <c r="AI36" i="5"/>
  <c r="AJ36" i="5"/>
  <c r="AK36" i="5"/>
  <c r="AH37" i="5"/>
  <c r="AI37" i="5"/>
  <c r="AJ37" i="5"/>
  <c r="AK37" i="5"/>
  <c r="AH38" i="5"/>
  <c r="AI38" i="5"/>
  <c r="AJ38" i="5"/>
  <c r="AK38" i="5"/>
  <c r="AH39" i="5"/>
  <c r="AI39" i="5"/>
  <c r="AJ39" i="5"/>
  <c r="AK39" i="5"/>
  <c r="AH40" i="5"/>
  <c r="AI40" i="5"/>
  <c r="AJ40" i="5"/>
  <c r="AK40" i="5"/>
  <c r="AH41" i="5"/>
  <c r="AI41" i="5"/>
  <c r="AJ41" i="5"/>
  <c r="AK41" i="5"/>
  <c r="AH42" i="5"/>
  <c r="AI42" i="5"/>
  <c r="AJ42" i="5"/>
  <c r="AK42" i="5"/>
  <c r="AH43" i="5"/>
  <c r="AI43" i="5"/>
  <c r="AJ43" i="5"/>
  <c r="AK43" i="5"/>
  <c r="AH44" i="5"/>
  <c r="AI44" i="5"/>
  <c r="AJ44" i="5"/>
  <c r="AK44" i="5"/>
  <c r="AH45" i="5"/>
  <c r="AI45" i="5"/>
  <c r="AJ45" i="5"/>
  <c r="AK45" i="5"/>
  <c r="AH46" i="5"/>
  <c r="AI46" i="5"/>
  <c r="AJ46" i="5"/>
  <c r="AK46" i="5"/>
  <c r="AH47" i="5"/>
  <c r="AI47" i="5"/>
  <c r="AJ47" i="5"/>
  <c r="AK47" i="5"/>
  <c r="AH48" i="5"/>
  <c r="AI48" i="5"/>
  <c r="AJ48" i="5"/>
  <c r="AK48" i="5"/>
  <c r="AH49" i="5"/>
  <c r="AI49" i="5"/>
  <c r="AJ49" i="5"/>
  <c r="AK49" i="5"/>
  <c r="AH50" i="5"/>
  <c r="AI50" i="5"/>
  <c r="AJ50" i="5"/>
  <c r="AK50" i="5"/>
  <c r="AH51" i="5"/>
  <c r="AI51" i="5"/>
  <c r="AJ51" i="5"/>
  <c r="AK51" i="5"/>
  <c r="AH52" i="5"/>
  <c r="AI52" i="5"/>
  <c r="AJ52" i="5"/>
  <c r="AK52" i="5"/>
  <c r="AH53" i="5"/>
  <c r="AI53" i="5"/>
  <c r="AJ53" i="5"/>
  <c r="AK53" i="5"/>
  <c r="AH54" i="5"/>
  <c r="AI54" i="5"/>
  <c r="AJ54" i="5"/>
  <c r="AK54" i="5"/>
  <c r="AH55" i="5"/>
  <c r="AI55" i="5"/>
  <c r="AJ55" i="5"/>
  <c r="AK55" i="5"/>
  <c r="AH56" i="5"/>
  <c r="AI56" i="5"/>
  <c r="AJ56" i="5"/>
  <c r="AK56" i="5"/>
  <c r="AH57" i="5"/>
  <c r="AI57" i="5"/>
  <c r="AJ57" i="5"/>
  <c r="AK57" i="5"/>
  <c r="AH58" i="5"/>
  <c r="AI58" i="5"/>
  <c r="AJ58" i="5"/>
  <c r="AK58" i="5"/>
  <c r="AH59" i="5"/>
  <c r="AI59" i="5"/>
  <c r="AJ59" i="5"/>
  <c r="AK59" i="5"/>
  <c r="AH60" i="5"/>
  <c r="AI60" i="5"/>
  <c r="AJ60" i="5"/>
  <c r="AK60" i="5"/>
  <c r="AH61" i="5"/>
  <c r="AI61" i="5"/>
  <c r="AJ61" i="5"/>
  <c r="AK61" i="5"/>
  <c r="AH62" i="5"/>
  <c r="AI62" i="5"/>
  <c r="AJ62" i="5"/>
  <c r="AK62" i="5"/>
  <c r="AH63" i="5"/>
  <c r="AI63" i="5"/>
  <c r="AJ63" i="5"/>
  <c r="AK63" i="5"/>
  <c r="AH64" i="5"/>
  <c r="AI64" i="5"/>
  <c r="AJ64" i="5"/>
  <c r="AK64" i="5"/>
  <c r="AH65" i="5"/>
  <c r="AI65" i="5"/>
  <c r="AJ65" i="5"/>
  <c r="AK65" i="5"/>
  <c r="AH66" i="5"/>
  <c r="AI66" i="5"/>
  <c r="AJ66" i="5"/>
  <c r="AK66" i="5"/>
  <c r="AH67" i="5"/>
  <c r="AI67" i="5"/>
  <c r="AJ67" i="5"/>
  <c r="AK67" i="5"/>
  <c r="AH68" i="5"/>
  <c r="AI68" i="5"/>
  <c r="AJ68" i="5"/>
  <c r="AK68" i="5"/>
  <c r="AH69" i="5"/>
  <c r="AI69" i="5"/>
  <c r="AJ69" i="5"/>
  <c r="AK69" i="5"/>
  <c r="AH70" i="5"/>
  <c r="AI70" i="5"/>
  <c r="AJ70" i="5"/>
  <c r="AK70" i="5"/>
  <c r="AH71" i="5"/>
  <c r="AI71" i="5"/>
  <c r="AJ71" i="5"/>
  <c r="AK71" i="5"/>
  <c r="AH72" i="5"/>
  <c r="AI72" i="5"/>
  <c r="AJ72" i="5"/>
  <c r="AK72" i="5"/>
  <c r="AH73" i="5"/>
  <c r="AI73" i="5"/>
  <c r="AJ73" i="5"/>
  <c r="AK73" i="5"/>
  <c r="AH74" i="5"/>
  <c r="AI74" i="5"/>
  <c r="AJ74" i="5"/>
  <c r="AK74" i="5"/>
  <c r="AH75" i="5"/>
  <c r="AI75" i="5"/>
  <c r="AJ75" i="5"/>
  <c r="AK75" i="5"/>
  <c r="AH76" i="5"/>
  <c r="AI76" i="5"/>
  <c r="AJ76" i="5"/>
  <c r="AK76" i="5"/>
  <c r="AH77" i="5"/>
  <c r="AI77" i="5"/>
  <c r="AJ77" i="5"/>
  <c r="AK77" i="5"/>
  <c r="AH78" i="5"/>
  <c r="AI78" i="5"/>
  <c r="AJ78" i="5"/>
  <c r="AK78" i="5"/>
  <c r="AH79" i="5"/>
  <c r="AI79" i="5"/>
  <c r="AJ79" i="5"/>
  <c r="AK79" i="5"/>
  <c r="AH80" i="5"/>
  <c r="AI80" i="5"/>
  <c r="AJ80" i="5"/>
  <c r="AK80" i="5"/>
  <c r="AH81" i="5"/>
  <c r="AI81" i="5"/>
  <c r="AJ81" i="5"/>
  <c r="AK81" i="5"/>
  <c r="AH82" i="5"/>
  <c r="AI82" i="5"/>
  <c r="AJ82" i="5"/>
  <c r="AK82" i="5"/>
  <c r="AH83" i="5"/>
  <c r="AI83" i="5"/>
  <c r="AJ83" i="5"/>
  <c r="AK83" i="5"/>
  <c r="AH84" i="5"/>
  <c r="AI84" i="5"/>
  <c r="AJ84" i="5"/>
  <c r="AK84" i="5"/>
  <c r="AH85" i="5"/>
  <c r="AI85" i="5"/>
  <c r="AJ85" i="5"/>
  <c r="AK85" i="5"/>
  <c r="AH86" i="5"/>
  <c r="AI86" i="5"/>
  <c r="AJ86" i="5"/>
  <c r="AK86" i="5"/>
  <c r="AH87" i="5"/>
  <c r="AI87" i="5"/>
  <c r="AJ87" i="5"/>
  <c r="AK87" i="5"/>
  <c r="AH88" i="5"/>
  <c r="AI88" i="5"/>
  <c r="AJ88" i="5"/>
  <c r="AK88" i="5"/>
  <c r="AH89" i="5"/>
  <c r="AI89" i="5"/>
  <c r="AJ89" i="5"/>
  <c r="AK89" i="5"/>
  <c r="AH90" i="5"/>
  <c r="AI90" i="5"/>
  <c r="AJ90" i="5"/>
  <c r="AK90" i="5"/>
  <c r="AH91" i="5"/>
  <c r="AI91" i="5"/>
  <c r="AJ91" i="5"/>
  <c r="AK91" i="5"/>
  <c r="AH92" i="5"/>
  <c r="AI92" i="5"/>
  <c r="AJ92" i="5"/>
  <c r="AK92" i="5"/>
  <c r="AH93" i="5"/>
  <c r="AI93" i="5"/>
  <c r="AJ93" i="5"/>
  <c r="AK93" i="5"/>
  <c r="AH94" i="5"/>
  <c r="AI94" i="5"/>
  <c r="AJ94" i="5"/>
  <c r="AK94" i="5"/>
  <c r="AH95" i="5"/>
  <c r="AI95" i="5"/>
  <c r="AJ95" i="5"/>
  <c r="AK95" i="5"/>
  <c r="AH96" i="5"/>
  <c r="AI96" i="5"/>
  <c r="AJ96" i="5"/>
  <c r="AK96" i="5"/>
  <c r="AH97" i="5"/>
  <c r="AI97" i="5"/>
  <c r="AJ97" i="5"/>
  <c r="AK97" i="5"/>
  <c r="AH98" i="5"/>
  <c r="AI98" i="5"/>
  <c r="AJ98" i="5"/>
  <c r="AK98" i="5"/>
  <c r="AH99" i="5"/>
  <c r="AI99" i="5"/>
  <c r="AJ99" i="5"/>
  <c r="AK99" i="5"/>
  <c r="AH100" i="5"/>
  <c r="AI100" i="5"/>
  <c r="AJ100" i="5"/>
  <c r="AK100" i="5"/>
  <c r="AH101" i="5"/>
  <c r="AI101" i="5"/>
  <c r="AJ101" i="5"/>
  <c r="AK10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K2" i="5"/>
  <c r="AJ2" i="5"/>
  <c r="AI2" i="5"/>
  <c r="AH2" i="5"/>
  <c r="AG2" i="5"/>
  <c r="AF2" i="5"/>
  <c r="AE2" i="5"/>
  <c r="AD2" i="5"/>
  <c r="K20" i="15"/>
  <c r="K19" i="15"/>
  <c r="K18" i="15"/>
  <c r="K17" i="15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L105" i="1"/>
  <c r="M105" i="1"/>
  <c r="N105" i="1"/>
  <c r="O105" i="1"/>
  <c r="P105" i="1"/>
  <c r="Q105" i="1"/>
  <c r="R105" i="1"/>
  <c r="S105" i="1"/>
  <c r="T105" i="1"/>
  <c r="U105" i="1"/>
  <c r="V105" i="1"/>
  <c r="W105" i="1"/>
  <c r="K105" i="1"/>
  <c r="N37" i="14"/>
  <c r="O37" i="14"/>
  <c r="P37" i="14"/>
  <c r="Q37" i="14"/>
  <c r="R37" i="14"/>
  <c r="S37" i="14"/>
  <c r="T37" i="14"/>
  <c r="M37" i="14"/>
  <c r="O3" i="14"/>
  <c r="P3" i="14"/>
  <c r="Q3" i="14"/>
  <c r="R3" i="14"/>
  <c r="S3" i="14"/>
  <c r="T3" i="14"/>
  <c r="O4" i="14"/>
  <c r="P4" i="14"/>
  <c r="Q4" i="14"/>
  <c r="R4" i="14"/>
  <c r="S4" i="14"/>
  <c r="T4" i="14"/>
  <c r="O5" i="14"/>
  <c r="P5" i="14"/>
  <c r="Q5" i="14"/>
  <c r="R5" i="14"/>
  <c r="S5" i="14"/>
  <c r="T5" i="14"/>
  <c r="O6" i="14"/>
  <c r="P6" i="14"/>
  <c r="Q6" i="14"/>
  <c r="R6" i="14"/>
  <c r="S6" i="14"/>
  <c r="T6" i="14"/>
  <c r="O7" i="14"/>
  <c r="P7" i="14"/>
  <c r="Q7" i="14"/>
  <c r="R7" i="14"/>
  <c r="S7" i="14"/>
  <c r="T7" i="14"/>
  <c r="O8" i="14"/>
  <c r="P8" i="14"/>
  <c r="Q8" i="14"/>
  <c r="R8" i="14"/>
  <c r="S8" i="14"/>
  <c r="T8" i="14"/>
  <c r="O9" i="14"/>
  <c r="P9" i="14"/>
  <c r="Q9" i="14"/>
  <c r="R9" i="14"/>
  <c r="S9" i="14"/>
  <c r="T9" i="14"/>
  <c r="O10" i="14"/>
  <c r="P10" i="14"/>
  <c r="Q10" i="14"/>
  <c r="R10" i="14"/>
  <c r="S10" i="14"/>
  <c r="T10" i="14"/>
  <c r="O11" i="14"/>
  <c r="P11" i="14"/>
  <c r="Q11" i="14"/>
  <c r="R11" i="14"/>
  <c r="S11" i="14"/>
  <c r="T11" i="14"/>
  <c r="O12" i="14"/>
  <c r="P12" i="14"/>
  <c r="Q12" i="14"/>
  <c r="R12" i="14"/>
  <c r="S12" i="14"/>
  <c r="T12" i="14"/>
  <c r="O13" i="14"/>
  <c r="P13" i="14"/>
  <c r="Q13" i="14"/>
  <c r="R13" i="14"/>
  <c r="S13" i="14"/>
  <c r="T13" i="14"/>
  <c r="O14" i="14"/>
  <c r="P14" i="14"/>
  <c r="Q14" i="14"/>
  <c r="R14" i="14"/>
  <c r="S14" i="14"/>
  <c r="T14" i="14"/>
  <c r="O15" i="14"/>
  <c r="P15" i="14"/>
  <c r="Q15" i="14"/>
  <c r="R15" i="14"/>
  <c r="S15" i="14"/>
  <c r="T15" i="14"/>
  <c r="O16" i="14"/>
  <c r="P16" i="14"/>
  <c r="Q16" i="14"/>
  <c r="R16" i="14"/>
  <c r="S16" i="14"/>
  <c r="T16" i="14"/>
  <c r="O17" i="14"/>
  <c r="P17" i="14"/>
  <c r="Q17" i="14"/>
  <c r="R17" i="14"/>
  <c r="S17" i="14"/>
  <c r="T17" i="14"/>
  <c r="O18" i="14"/>
  <c r="P18" i="14"/>
  <c r="Q18" i="14"/>
  <c r="R18" i="14"/>
  <c r="S18" i="14"/>
  <c r="T18" i="14"/>
  <c r="O19" i="14"/>
  <c r="P19" i="14"/>
  <c r="Q19" i="14"/>
  <c r="R19" i="14"/>
  <c r="S19" i="14"/>
  <c r="T19" i="14"/>
  <c r="O20" i="14"/>
  <c r="P20" i="14"/>
  <c r="Q20" i="14"/>
  <c r="R20" i="14"/>
  <c r="S20" i="14"/>
  <c r="T20" i="14"/>
  <c r="O21" i="14"/>
  <c r="P21" i="14"/>
  <c r="Q21" i="14"/>
  <c r="R21" i="14"/>
  <c r="S21" i="14"/>
  <c r="T21" i="14"/>
  <c r="O22" i="14"/>
  <c r="P22" i="14"/>
  <c r="Q22" i="14"/>
  <c r="R22" i="14"/>
  <c r="S22" i="14"/>
  <c r="T22" i="14"/>
  <c r="O23" i="14"/>
  <c r="P23" i="14"/>
  <c r="Q23" i="14"/>
  <c r="R23" i="14"/>
  <c r="S23" i="14"/>
  <c r="T23" i="14"/>
  <c r="O24" i="14"/>
  <c r="P24" i="14"/>
  <c r="Q24" i="14"/>
  <c r="R24" i="14"/>
  <c r="S24" i="14"/>
  <c r="T24" i="14"/>
  <c r="O25" i="14"/>
  <c r="P25" i="14"/>
  <c r="Q25" i="14"/>
  <c r="R25" i="14"/>
  <c r="S25" i="14"/>
  <c r="T25" i="14"/>
  <c r="O26" i="14"/>
  <c r="P26" i="14"/>
  <c r="Q26" i="14"/>
  <c r="R26" i="14"/>
  <c r="S26" i="14"/>
  <c r="T26" i="14"/>
  <c r="O27" i="14"/>
  <c r="P27" i="14"/>
  <c r="Q27" i="14"/>
  <c r="R27" i="14"/>
  <c r="S27" i="14"/>
  <c r="T27" i="14"/>
  <c r="O28" i="14"/>
  <c r="P28" i="14"/>
  <c r="Q28" i="14"/>
  <c r="R28" i="14"/>
  <c r="S28" i="14"/>
  <c r="T28" i="14"/>
  <c r="O29" i="14"/>
  <c r="P29" i="14"/>
  <c r="Q29" i="14"/>
  <c r="R29" i="14"/>
  <c r="S29" i="14"/>
  <c r="T29" i="14"/>
  <c r="O30" i="14"/>
  <c r="P30" i="14"/>
  <c r="Q30" i="14"/>
  <c r="R30" i="14"/>
  <c r="S30" i="14"/>
  <c r="T30" i="14"/>
  <c r="O31" i="14"/>
  <c r="P31" i="14"/>
  <c r="Q31" i="14"/>
  <c r="R31" i="14"/>
  <c r="S31" i="14"/>
  <c r="T31" i="14"/>
  <c r="O32" i="14"/>
  <c r="P32" i="14"/>
  <c r="Q32" i="14"/>
  <c r="R32" i="14"/>
  <c r="S32" i="14"/>
  <c r="T32" i="14"/>
  <c r="O33" i="14"/>
  <c r="P33" i="14"/>
  <c r="Q33" i="14"/>
  <c r="R33" i="14"/>
  <c r="S33" i="14"/>
  <c r="T33" i="14"/>
  <c r="O34" i="14"/>
  <c r="P34" i="14"/>
  <c r="Q34" i="14"/>
  <c r="R34" i="14"/>
  <c r="S34" i="14"/>
  <c r="T34" i="14"/>
  <c r="O35" i="14"/>
  <c r="P35" i="14"/>
  <c r="Q35" i="14"/>
  <c r="R35" i="14"/>
  <c r="S35" i="14"/>
  <c r="T35" i="14"/>
  <c r="T2" i="14"/>
  <c r="S2" i="14"/>
  <c r="R2" i="14"/>
  <c r="Q2" i="14"/>
  <c r="P2" i="14"/>
  <c r="O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2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5" i="14"/>
  <c r="B36" i="14"/>
  <c r="F36" i="14"/>
  <c r="D36" i="14"/>
  <c r="C36" i="14"/>
  <c r="A36" i="14"/>
  <c r="E36" i="14"/>
  <c r="H36" i="14"/>
  <c r="G36" i="14"/>
  <c r="G20" i="13"/>
  <c r="BF10" i="13"/>
  <c r="BF9" i="13"/>
  <c r="BF8" i="13"/>
  <c r="BF7" i="13"/>
  <c r="BC33" i="13"/>
  <c r="BC32" i="13"/>
  <c r="BC31" i="13"/>
  <c r="BC30" i="13"/>
  <c r="AI63" i="8"/>
  <c r="AF54" i="8"/>
  <c r="AF52" i="8"/>
  <c r="AF53" i="8"/>
  <c r="AF51" i="8"/>
  <c r="AI61" i="8"/>
  <c r="AI62" i="8"/>
  <c r="AI60" i="8"/>
  <c r="AI40" i="8"/>
  <c r="AI41" i="8"/>
  <c r="AI39" i="8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4" i="5"/>
  <c r="V25" i="5"/>
  <c r="V26" i="5"/>
  <c r="V28" i="5"/>
  <c r="V23" i="5"/>
  <c r="V32" i="5"/>
  <c r="V27" i="5"/>
  <c r="V29" i="5"/>
  <c r="V30" i="5"/>
  <c r="V33" i="5"/>
  <c r="V34" i="5"/>
  <c r="V35" i="5"/>
  <c r="V31" i="5"/>
  <c r="V36" i="5"/>
  <c r="V37" i="5"/>
  <c r="V38" i="5"/>
  <c r="V39" i="5"/>
  <c r="V40" i="5"/>
  <c r="V41" i="5"/>
  <c r="V42" i="5"/>
  <c r="V43" i="5"/>
  <c r="V45" i="5"/>
  <c r="V44" i="5"/>
  <c r="V46" i="5"/>
  <c r="V47" i="5"/>
  <c r="V48" i="5"/>
  <c r="V50" i="5"/>
  <c r="V49" i="5"/>
  <c r="V51" i="5"/>
  <c r="V52" i="5"/>
  <c r="V53" i="5"/>
  <c r="V54" i="5"/>
  <c r="V57" i="5"/>
  <c r="V58" i="5"/>
  <c r="V59" i="5"/>
  <c r="V60" i="5"/>
  <c r="V55" i="5"/>
  <c r="V61" i="5"/>
  <c r="V62" i="5"/>
  <c r="V63" i="5"/>
  <c r="V64" i="5"/>
  <c r="V65" i="5"/>
  <c r="V70" i="5"/>
  <c r="V66" i="5"/>
  <c r="V56" i="5"/>
  <c r="V67" i="5"/>
  <c r="V71" i="5"/>
  <c r="V72" i="5"/>
  <c r="V68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69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2" i="5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X5" i="8"/>
  <c r="X6" i="8"/>
  <c r="X7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AF8" i="8"/>
  <c r="Y5" i="8"/>
  <c r="Y6" i="8"/>
  <c r="Y7" i="8"/>
  <c r="Z5" i="8"/>
  <c r="Z6" i="8"/>
  <c r="Z7" i="8"/>
  <c r="AA5" i="8"/>
  <c r="AA6" i="8"/>
  <c r="AA7" i="8"/>
  <c r="AB5" i="8"/>
  <c r="AB6" i="8"/>
  <c r="AB7" i="8"/>
  <c r="AC5" i="8"/>
  <c r="AC6" i="8"/>
  <c r="AC7" i="8"/>
  <c r="AD5" i="8"/>
  <c r="AD6" i="8"/>
  <c r="AD7" i="8"/>
  <c r="AE5" i="8"/>
  <c r="AE6" i="8"/>
  <c r="AE7" i="8"/>
  <c r="AI7" i="8"/>
  <c r="AI6" i="8"/>
  <c r="AI5" i="8"/>
  <c r="J5" i="8"/>
  <c r="K5" i="8"/>
  <c r="L5" i="8"/>
  <c r="J6" i="8"/>
  <c r="K6" i="8"/>
  <c r="L6" i="8"/>
  <c r="J7" i="8"/>
  <c r="K7" i="8"/>
  <c r="L7" i="8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J22" i="8"/>
  <c r="K22" i="8"/>
  <c r="L22" i="8"/>
  <c r="J23" i="8"/>
  <c r="K23" i="8"/>
  <c r="L23" i="8"/>
  <c r="J24" i="8"/>
  <c r="K24" i="8"/>
  <c r="L24" i="8"/>
  <c r="J25" i="8"/>
  <c r="K25" i="8"/>
  <c r="L25" i="8"/>
  <c r="J26" i="8"/>
  <c r="K26" i="8"/>
  <c r="L26" i="8"/>
  <c r="J27" i="8"/>
  <c r="K27" i="8"/>
  <c r="L27" i="8"/>
  <c r="J28" i="8"/>
  <c r="K28" i="8"/>
  <c r="L28" i="8"/>
  <c r="J29" i="8"/>
  <c r="K29" i="8"/>
  <c r="L29" i="8"/>
  <c r="J30" i="8"/>
  <c r="K30" i="8"/>
  <c r="L30" i="8"/>
  <c r="J31" i="8"/>
  <c r="K31" i="8"/>
  <c r="L31" i="8"/>
  <c r="J32" i="8"/>
  <c r="K32" i="8"/>
  <c r="L32" i="8"/>
  <c r="J33" i="8"/>
  <c r="K33" i="8"/>
  <c r="L33" i="8"/>
  <c r="J34" i="8"/>
  <c r="K34" i="8"/>
  <c r="L34" i="8"/>
  <c r="J35" i="8"/>
  <c r="K35" i="8"/>
  <c r="L35" i="8"/>
  <c r="J36" i="8"/>
  <c r="K36" i="8"/>
  <c r="L36" i="8"/>
  <c r="J37" i="8"/>
  <c r="K37" i="8"/>
  <c r="L37" i="8"/>
  <c r="J38" i="8"/>
  <c r="K38" i="8"/>
  <c r="L38" i="8"/>
  <c r="J39" i="8"/>
  <c r="K39" i="8"/>
  <c r="L39" i="8"/>
  <c r="J40" i="8"/>
  <c r="K40" i="8"/>
  <c r="L40" i="8"/>
  <c r="J41" i="8"/>
  <c r="K41" i="8"/>
  <c r="L41" i="8"/>
  <c r="J42" i="8"/>
  <c r="K42" i="8"/>
  <c r="L42" i="8"/>
  <c r="J43" i="8"/>
  <c r="K43" i="8"/>
  <c r="L43" i="8"/>
  <c r="J44" i="8"/>
  <c r="K44" i="8"/>
  <c r="L44" i="8"/>
  <c r="J45" i="8"/>
  <c r="K45" i="8"/>
  <c r="L45" i="8"/>
  <c r="J46" i="8"/>
  <c r="K46" i="8"/>
  <c r="L46" i="8"/>
  <c r="J47" i="8"/>
  <c r="K47" i="8"/>
  <c r="L47" i="8"/>
  <c r="J48" i="8"/>
  <c r="K48" i="8"/>
  <c r="L48" i="8"/>
  <c r="J49" i="8"/>
  <c r="K49" i="8"/>
  <c r="L49" i="8"/>
  <c r="J50" i="8"/>
  <c r="K50" i="8"/>
  <c r="L50" i="8"/>
  <c r="J51" i="8"/>
  <c r="K51" i="8"/>
  <c r="L51" i="8"/>
  <c r="J52" i="8"/>
  <c r="K52" i="8"/>
  <c r="L52" i="8"/>
  <c r="J53" i="8"/>
  <c r="K53" i="8"/>
  <c r="L53" i="8"/>
  <c r="J54" i="8"/>
  <c r="K54" i="8"/>
  <c r="L54" i="8"/>
  <c r="J55" i="8"/>
  <c r="K55" i="8"/>
  <c r="L55" i="8"/>
  <c r="J56" i="8"/>
  <c r="K56" i="8"/>
  <c r="L56" i="8"/>
  <c r="J57" i="8"/>
  <c r="K57" i="8"/>
  <c r="L57" i="8"/>
  <c r="J58" i="8"/>
  <c r="K58" i="8"/>
  <c r="L58" i="8"/>
  <c r="J59" i="8"/>
  <c r="K59" i="8"/>
  <c r="L59" i="8"/>
  <c r="J60" i="8"/>
  <c r="K60" i="8"/>
  <c r="L60" i="8"/>
  <c r="J61" i="8"/>
  <c r="K61" i="8"/>
  <c r="L61" i="8"/>
  <c r="J62" i="8"/>
  <c r="K62" i="8"/>
  <c r="L62" i="8"/>
  <c r="J63" i="8"/>
  <c r="K63" i="8"/>
  <c r="L63" i="8"/>
  <c r="J64" i="8"/>
  <c r="K64" i="8"/>
  <c r="L64" i="8"/>
  <c r="J65" i="8"/>
  <c r="K65" i="8"/>
  <c r="L65" i="8"/>
  <c r="J66" i="8"/>
  <c r="K66" i="8"/>
  <c r="L66" i="8"/>
  <c r="J67" i="8"/>
  <c r="K67" i="8"/>
  <c r="L67" i="8"/>
  <c r="J68" i="8"/>
  <c r="K68" i="8"/>
  <c r="L68" i="8"/>
  <c r="J69" i="8"/>
  <c r="K69" i="8"/>
  <c r="L69" i="8"/>
  <c r="J70" i="8"/>
  <c r="K70" i="8"/>
  <c r="L70" i="8"/>
  <c r="J71" i="8"/>
  <c r="K71" i="8"/>
  <c r="L71" i="8"/>
  <c r="J72" i="8"/>
  <c r="K72" i="8"/>
  <c r="L72" i="8"/>
  <c r="J73" i="8"/>
  <c r="K73" i="8"/>
  <c r="L73" i="8"/>
  <c r="J74" i="8"/>
  <c r="K74" i="8"/>
  <c r="L74" i="8"/>
  <c r="J75" i="8"/>
  <c r="K75" i="8"/>
  <c r="L75" i="8"/>
  <c r="J76" i="8"/>
  <c r="K76" i="8"/>
  <c r="L76" i="8"/>
  <c r="J77" i="8"/>
  <c r="K77" i="8"/>
  <c r="L77" i="8"/>
  <c r="J78" i="8"/>
  <c r="K78" i="8"/>
  <c r="L78" i="8"/>
  <c r="J79" i="8"/>
  <c r="K79" i="8"/>
  <c r="L79" i="8"/>
  <c r="J80" i="8"/>
  <c r="K80" i="8"/>
  <c r="L80" i="8"/>
  <c r="J81" i="8"/>
  <c r="K81" i="8"/>
  <c r="L81" i="8"/>
  <c r="J82" i="8"/>
  <c r="K82" i="8"/>
  <c r="L82" i="8"/>
  <c r="J83" i="8"/>
  <c r="K83" i="8"/>
  <c r="L83" i="8"/>
  <c r="J84" i="8"/>
  <c r="K84" i="8"/>
  <c r="L84" i="8"/>
  <c r="J85" i="8"/>
  <c r="K85" i="8"/>
  <c r="L85" i="8"/>
  <c r="J86" i="8"/>
  <c r="K86" i="8"/>
  <c r="L86" i="8"/>
  <c r="J87" i="8"/>
  <c r="K87" i="8"/>
  <c r="L87" i="8"/>
  <c r="J88" i="8"/>
  <c r="K88" i="8"/>
  <c r="L88" i="8"/>
  <c r="J89" i="8"/>
  <c r="K89" i="8"/>
  <c r="L89" i="8"/>
  <c r="J90" i="8"/>
  <c r="K90" i="8"/>
  <c r="L90" i="8"/>
  <c r="J91" i="8"/>
  <c r="K91" i="8"/>
  <c r="L91" i="8"/>
  <c r="J92" i="8"/>
  <c r="K92" i="8"/>
  <c r="L92" i="8"/>
  <c r="J93" i="8"/>
  <c r="K93" i="8"/>
  <c r="L93" i="8"/>
  <c r="J94" i="8"/>
  <c r="K94" i="8"/>
  <c r="L94" i="8"/>
  <c r="J95" i="8"/>
  <c r="K95" i="8"/>
  <c r="L95" i="8"/>
  <c r="J96" i="8"/>
  <c r="K96" i="8"/>
  <c r="L96" i="8"/>
  <c r="J97" i="8"/>
  <c r="K97" i="8"/>
  <c r="L97" i="8"/>
  <c r="J98" i="8"/>
  <c r="K98" i="8"/>
  <c r="L98" i="8"/>
  <c r="J99" i="8"/>
  <c r="K99" i="8"/>
  <c r="L99" i="8"/>
  <c r="J100" i="8"/>
  <c r="K100" i="8"/>
  <c r="L100" i="8"/>
  <c r="J101" i="8"/>
  <c r="K101" i="8"/>
  <c r="L101" i="8"/>
  <c r="J102" i="8"/>
  <c r="K102" i="8"/>
  <c r="L102" i="8"/>
  <c r="L4" i="8"/>
  <c r="K4" i="8"/>
  <c r="J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4" i="8"/>
  <c r="AA3" i="5"/>
  <c r="AA5" i="5"/>
  <c r="AA4" i="5"/>
  <c r="AA7" i="5"/>
  <c r="AA11" i="5"/>
  <c r="AA8" i="5"/>
  <c r="AA9" i="5"/>
  <c r="AA17" i="5"/>
  <c r="AA10" i="5"/>
  <c r="AA6" i="5"/>
  <c r="AA12" i="5"/>
  <c r="AA16" i="5"/>
  <c r="AA14" i="5"/>
  <c r="AA18" i="5"/>
  <c r="AA13" i="5"/>
  <c r="AA15" i="5"/>
  <c r="AA27" i="5"/>
  <c r="AA20" i="5"/>
  <c r="AA30" i="5"/>
  <c r="AA24" i="5"/>
  <c r="AA26" i="5"/>
  <c r="AA34" i="5"/>
  <c r="AA35" i="5"/>
  <c r="AA19" i="5"/>
  <c r="AA22" i="5"/>
  <c r="AA23" i="5"/>
  <c r="AA21" i="5"/>
  <c r="AA40" i="5"/>
  <c r="AA28" i="5"/>
  <c r="AA32" i="5"/>
  <c r="AA31" i="5"/>
  <c r="AA29" i="5"/>
  <c r="AA44" i="5"/>
  <c r="AA38" i="5"/>
  <c r="AA25" i="5"/>
  <c r="AA45" i="5"/>
  <c r="AA42" i="5"/>
  <c r="AA48" i="5"/>
  <c r="AA46" i="5"/>
  <c r="AA37" i="5"/>
  <c r="AA36" i="5"/>
  <c r="AA39" i="5"/>
  <c r="AA41" i="5"/>
  <c r="AA47" i="5"/>
  <c r="AA33" i="5"/>
  <c r="AA58" i="5"/>
  <c r="AA43" i="5"/>
  <c r="AA51" i="5"/>
  <c r="AA68" i="5"/>
  <c r="AA53" i="5"/>
  <c r="AA62" i="5"/>
  <c r="AA50" i="5"/>
  <c r="AA84" i="5"/>
  <c r="AA78" i="5"/>
  <c r="AA57" i="5"/>
  <c r="AA54" i="5"/>
  <c r="AA56" i="5"/>
  <c r="AA52" i="5"/>
  <c r="AA61" i="5"/>
  <c r="AA80" i="5"/>
  <c r="AA83" i="5"/>
  <c r="AA100" i="5"/>
  <c r="AA65" i="5"/>
  <c r="AA96" i="5"/>
  <c r="AA63" i="5"/>
  <c r="AA59" i="5"/>
  <c r="AA79" i="5"/>
  <c r="AA60" i="5"/>
  <c r="AA69" i="5"/>
  <c r="AA55" i="5"/>
  <c r="AA98" i="5"/>
  <c r="AA86" i="5"/>
  <c r="AA89" i="5"/>
  <c r="AA67" i="5"/>
  <c r="AA90" i="5"/>
  <c r="AA74" i="5"/>
  <c r="AA76" i="5"/>
  <c r="AA81" i="5"/>
  <c r="AA87" i="5"/>
  <c r="AA49" i="5"/>
  <c r="AA71" i="5"/>
  <c r="AA97" i="5"/>
  <c r="AA95" i="5"/>
  <c r="AA66" i="5"/>
  <c r="AA82" i="5"/>
  <c r="AA70" i="5"/>
  <c r="AA64" i="5"/>
  <c r="AA99" i="5"/>
  <c r="AA94" i="5"/>
  <c r="AA92" i="5"/>
  <c r="AA93" i="5"/>
  <c r="AA77" i="5"/>
  <c r="AA101" i="5"/>
  <c r="AA75" i="5"/>
  <c r="AA91" i="5"/>
  <c r="AA85" i="5"/>
  <c r="AA73" i="5"/>
  <c r="AA72" i="5"/>
  <c r="AA88" i="5"/>
  <c r="AA2" i="5"/>
  <c r="I16" i="5"/>
  <c r="I5" i="5"/>
  <c r="I9" i="5"/>
  <c r="I41" i="5"/>
  <c r="I22" i="5"/>
  <c r="I33" i="5"/>
  <c r="I43" i="5"/>
  <c r="I88" i="5"/>
  <c r="I59" i="5"/>
  <c r="I72" i="5"/>
  <c r="I63" i="5"/>
  <c r="I47" i="5"/>
  <c r="I96" i="5"/>
  <c r="I73" i="5"/>
  <c r="I68" i="5"/>
  <c r="I39" i="5"/>
  <c r="I45" i="5"/>
  <c r="I85" i="5"/>
  <c r="I91" i="5"/>
  <c r="I75" i="5"/>
  <c r="I65" i="5"/>
  <c r="I101" i="5"/>
  <c r="I77" i="5"/>
  <c r="I100" i="5"/>
  <c r="I93" i="5"/>
  <c r="I92" i="5"/>
  <c r="I94" i="5"/>
  <c r="I25" i="5"/>
  <c r="I83" i="5"/>
  <c r="I99" i="5"/>
  <c r="I64" i="5"/>
  <c r="I70" i="5"/>
  <c r="I82" i="5"/>
  <c r="I80" i="5"/>
  <c r="I66" i="5"/>
  <c r="I95" i="5"/>
  <c r="I12" i="5"/>
  <c r="I8" i="5"/>
  <c r="I11" i="5"/>
  <c r="I29" i="5"/>
  <c r="I6" i="5"/>
  <c r="I19" i="5"/>
  <c r="I61" i="5"/>
  <c r="I18" i="5"/>
  <c r="I31" i="5"/>
  <c r="I40" i="5"/>
  <c r="I52" i="5"/>
  <c r="I97" i="5"/>
  <c r="I36" i="5"/>
  <c r="I53" i="5"/>
  <c r="I56" i="5"/>
  <c r="I54" i="5"/>
  <c r="I71" i="5"/>
  <c r="I57" i="5"/>
  <c r="I49" i="5"/>
  <c r="I51" i="5"/>
  <c r="I87" i="5"/>
  <c r="I81" i="5"/>
  <c r="I35" i="5"/>
  <c r="I76" i="5"/>
  <c r="I74" i="5"/>
  <c r="I78" i="5"/>
  <c r="I90" i="5"/>
  <c r="I84" i="5"/>
  <c r="I58" i="5"/>
  <c r="I50" i="5"/>
  <c r="I67" i="5"/>
  <c r="I89" i="5"/>
  <c r="I86" i="5"/>
  <c r="I98" i="5"/>
  <c r="I55" i="5"/>
  <c r="I34" i="5"/>
  <c r="I69" i="5"/>
  <c r="I60" i="5"/>
  <c r="I32" i="5"/>
  <c r="I37" i="5"/>
  <c r="I46" i="5"/>
  <c r="I48" i="5"/>
  <c r="I30" i="5"/>
  <c r="I38" i="5"/>
  <c r="I10" i="5"/>
  <c r="I24" i="5"/>
  <c r="I44" i="5"/>
  <c r="I79" i="5"/>
  <c r="I62" i="5"/>
  <c r="I21" i="5"/>
  <c r="I27" i="5"/>
  <c r="I26" i="5"/>
  <c r="I42" i="5"/>
  <c r="I23" i="5"/>
  <c r="I3" i="5"/>
  <c r="I17" i="5"/>
  <c r="I14" i="5"/>
  <c r="I15" i="5"/>
  <c r="I28" i="5"/>
  <c r="I13" i="5"/>
  <c r="I2" i="5"/>
  <c r="I7" i="5"/>
  <c r="I4" i="5"/>
  <c r="I20" i="5"/>
  <c r="I100" i="1"/>
  <c r="I93" i="1"/>
  <c r="I99" i="1"/>
  <c r="I96" i="1"/>
  <c r="I92" i="1"/>
  <c r="I101" i="1"/>
  <c r="I95" i="1"/>
  <c r="I97" i="1"/>
  <c r="I94" i="1"/>
  <c r="I98" i="1"/>
  <c r="I88" i="1"/>
  <c r="I90" i="1"/>
  <c r="I89" i="1"/>
  <c r="I91" i="1"/>
  <c r="I87" i="1"/>
  <c r="I86" i="1"/>
  <c r="I84" i="1"/>
  <c r="I82" i="1"/>
  <c r="I78" i="1"/>
  <c r="I83" i="1"/>
  <c r="I85" i="1"/>
  <c r="I77" i="1"/>
  <c r="I76" i="1"/>
  <c r="I79" i="1"/>
  <c r="I71" i="1"/>
  <c r="I81" i="1"/>
  <c r="I74" i="1"/>
  <c r="I75" i="1"/>
  <c r="I80" i="1"/>
  <c r="I73" i="1"/>
  <c r="I66" i="1"/>
  <c r="I72" i="1"/>
  <c r="I70" i="1"/>
  <c r="I69" i="1"/>
  <c r="I65" i="1"/>
  <c r="I64" i="1"/>
  <c r="I67" i="1"/>
  <c r="I61" i="1"/>
  <c r="I68" i="1"/>
  <c r="I58" i="1"/>
  <c r="I63" i="1"/>
  <c r="I62" i="1"/>
  <c r="I57" i="1"/>
  <c r="I60" i="1"/>
  <c r="I56" i="1"/>
  <c r="I59" i="1"/>
  <c r="I54" i="1"/>
  <c r="I55" i="1"/>
  <c r="I52" i="1"/>
  <c r="I49" i="1"/>
  <c r="I50" i="1"/>
  <c r="I53" i="1"/>
  <c r="I51" i="1"/>
  <c r="I45" i="1"/>
  <c r="I48" i="1"/>
  <c r="I44" i="1"/>
  <c r="I46" i="1"/>
  <c r="I47" i="1"/>
  <c r="I43" i="1"/>
  <c r="I42" i="1"/>
  <c r="I40" i="1"/>
  <c r="I41" i="1"/>
  <c r="I38" i="1"/>
  <c r="I36" i="1"/>
  <c r="I39" i="1"/>
  <c r="I37" i="1"/>
  <c r="I35" i="1"/>
  <c r="I34" i="1"/>
  <c r="I28" i="1"/>
  <c r="I33" i="1"/>
  <c r="I32" i="1"/>
  <c r="I31" i="1"/>
  <c r="I30" i="1"/>
  <c r="I24" i="1"/>
  <c r="I29" i="1"/>
  <c r="I25" i="1"/>
  <c r="I26" i="1"/>
  <c r="I22" i="1"/>
  <c r="I27" i="1"/>
  <c r="I23" i="1"/>
  <c r="I20" i="1"/>
  <c r="I19" i="1"/>
  <c r="I21" i="1"/>
  <c r="I18" i="1"/>
  <c r="I15" i="1"/>
  <c r="I17" i="1"/>
  <c r="I16" i="1"/>
  <c r="I10" i="1"/>
  <c r="I14" i="1"/>
  <c r="I13" i="1"/>
  <c r="I12" i="1"/>
  <c r="I11" i="1"/>
  <c r="I9" i="1"/>
  <c r="I6" i="1"/>
  <c r="I8" i="1"/>
  <c r="I7" i="1"/>
  <c r="I5" i="1"/>
  <c r="I4" i="1"/>
  <c r="I3" i="1"/>
  <c r="I2" i="1"/>
</calcChain>
</file>

<file path=xl/sharedStrings.xml><?xml version="1.0" encoding="utf-8"?>
<sst xmlns="http://schemas.openxmlformats.org/spreadsheetml/2006/main" count="793" uniqueCount="206">
  <si>
    <t>img</t>
  </si>
  <si>
    <t>all</t>
  </si>
  <si>
    <t>paul</t>
  </si>
  <si>
    <t>mike</t>
  </si>
  <si>
    <t>susan</t>
  </si>
  <si>
    <t>pete</t>
  </si>
  <si>
    <t>karen</t>
  </si>
  <si>
    <t>averageRank</t>
  </si>
  <si>
    <t>Origin</t>
  </si>
  <si>
    <t>ohsu-0046-vv-2nd-OD-posterior.bmp</t>
  </si>
  <si>
    <t>32_Full.JPG</t>
  </si>
  <si>
    <t>miam-0018-4-os.BMP</t>
  </si>
  <si>
    <t>ohsu-0017-nh-2nd-OD-posterior2.bmp</t>
  </si>
  <si>
    <t>ohsu-0001-6-os-posterior2.bmp</t>
  </si>
  <si>
    <t>corn-0018-3-od-posterior.bmp</t>
  </si>
  <si>
    <t>RCOL-0024-second-OD-posterior.bmp</t>
  </si>
  <si>
    <t>ohsu-0029-ps-2nd-OD-posterior.bmp</t>
  </si>
  <si>
    <t>ohsu-0039-xm-1st-OD-posterior.bmp</t>
  </si>
  <si>
    <t>33_Full.JPG</t>
  </si>
  <si>
    <t>ohsu-0060-3-OS-posterior.bmp</t>
  </si>
  <si>
    <t>ohsu-0049-10-os.bmp</t>
  </si>
  <si>
    <t>ohsu-0032-jv-3rd-OD-posterior.bmp</t>
  </si>
  <si>
    <t>ohsu-0002-2-od-posterior2.bmp</t>
  </si>
  <si>
    <t>ohsu-0065-1-OS-posterior.bmp</t>
  </si>
  <si>
    <t>ohsu-0008-jf-3rd session-OS-posterior2.bmp</t>
  </si>
  <si>
    <t>ohsu-0124-6-OD-posterior.bmp</t>
  </si>
  <si>
    <t>ohsu-0096-1-OS-posterior.bmp</t>
  </si>
  <si>
    <t>ohsu-0038-eh-2nd-OD-posterior.bmp</t>
  </si>
  <si>
    <t>ohsu-0057-5-os.bmp</t>
  </si>
  <si>
    <t>30_Full.bmp</t>
  </si>
  <si>
    <t>ohsu-0054-5-os.bmp</t>
  </si>
  <si>
    <t>ohsu-0049-nv-14-OS-posterior2.bmp</t>
  </si>
  <si>
    <t>ohsu-0079-3-OS-posterior.bmp</t>
  </si>
  <si>
    <t>corn-0018-3-os-posterior.bmp</t>
  </si>
  <si>
    <t>ohsu-0118-10-OD-posterior.bmp</t>
  </si>
  <si>
    <t>ohsu-0123-4-OS-posterior.bmp</t>
  </si>
  <si>
    <t>ohsu-0135-7-OS-posterior.bmp</t>
  </si>
  <si>
    <t>8_Full.JPG</t>
  </si>
  <si>
    <t>ohsu-0020-gl-5th-OD-posterior.bmp</t>
  </si>
  <si>
    <t>ohsu-0015-cw-1st-OS-posterior.bmp</t>
  </si>
  <si>
    <t>miam-0001-2-os.BMP</t>
  </si>
  <si>
    <t>13_Full.JPG</t>
  </si>
  <si>
    <t>ohsu-0063-1-OS-posterior.bmp</t>
  </si>
  <si>
    <t>ohsu-0053-js-2nd-OS-posterior.bmp</t>
  </si>
  <si>
    <t>ohsu-0076-6-OD-posterior.bmp</t>
  </si>
  <si>
    <t>ohsu-0084-7-OS-posterior.bmp</t>
  </si>
  <si>
    <t>ohsu-0085-2-OD-posterior.bmp</t>
  </si>
  <si>
    <t>miam-0012-2-od.BMP</t>
  </si>
  <si>
    <t>ohsu-0011-mb-2nd-OS-posterior.bmp</t>
  </si>
  <si>
    <t>ohsu-0040-tm-1st-OD-posterior.bmp</t>
  </si>
  <si>
    <t>ohsu-001-gb-6th session-OD-posterior1.bmp</t>
  </si>
  <si>
    <t>ohsu-0002-3-os-posterior2.bmp</t>
  </si>
  <si>
    <t>miam--0027-2-od.BMP</t>
  </si>
  <si>
    <t>beau-0008-1-OS-posterior.bmp</t>
  </si>
  <si>
    <t>ohsu-0103-2-OS-posterior.bmp</t>
  </si>
  <si>
    <t>beau-0061-4-OS-posterior.bmp</t>
  </si>
  <si>
    <t>ohsu-0104-8-OS-posterior.bmp</t>
  </si>
  <si>
    <t>ohsu-0109-1-OD-posterior.bmp</t>
  </si>
  <si>
    <t>ohsu-0087-4-OS-posterior.bmp</t>
  </si>
  <si>
    <t>ohsu-0021-cl-2nd-OD-posterior.bmp</t>
  </si>
  <si>
    <t>corn-0025-2-os.bmp</t>
  </si>
  <si>
    <t>ohsu-0001-4-od-posterior2.bmp</t>
  </si>
  <si>
    <t>ohsu-0043-aw-6th-OS-posterior.bmp</t>
  </si>
  <si>
    <t>ohsu-0006-sr-2nd session-OS-posterior.bmp</t>
  </si>
  <si>
    <t>ohsu-0063-2-OD-posterior.bmp</t>
  </si>
  <si>
    <t>ohsu-0039-xm-2nd-OS-posterior.bmp</t>
  </si>
  <si>
    <t>ohsu-0072-2-OS-posterior.bmp</t>
  </si>
  <si>
    <t>ohsu-0072-2-OD-posterior.bmp</t>
  </si>
  <si>
    <t>ohsu-0058-hv-5-OS-posterior2.bmp</t>
  </si>
  <si>
    <t>RCOL-0024-second-OS-posterior.bmp</t>
  </si>
  <si>
    <t>4_Full.JPG</t>
  </si>
  <si>
    <t>ohsu-0117-1-OD-posterior.bmp</t>
  </si>
  <si>
    <t>ohsu-0030-ks-3rd-OS-posterior.bmp</t>
  </si>
  <si>
    <t>OHSU-0024-em-1st-OS-posterior.bmp</t>
  </si>
  <si>
    <t>ohsu-0058-5-OD-posterior.bmp</t>
  </si>
  <si>
    <t>24-second-OS-temporal.bmp</t>
  </si>
  <si>
    <t>ohsu-0073-2-OS-posterior.bmp</t>
  </si>
  <si>
    <t>ohsu-0073-1-OD-posterior.bmp</t>
  </si>
  <si>
    <t>ohsu-0040-tm-1st-OS-posterior.bmp</t>
  </si>
  <si>
    <t>24_Full.bmp</t>
  </si>
  <si>
    <t>ohsu-0060-2-OD-posterior.bmp</t>
  </si>
  <si>
    <t>ohsu-0049-12-od.bmp</t>
  </si>
  <si>
    <t>ohsu-0031-cc-3rd-OS-posterior.bmp</t>
  </si>
  <si>
    <t>ohsu-0066-kg-5th-OS-posterior.bmp</t>
  </si>
  <si>
    <t>ohsu-0011-mb-1st-OD-posterior.bmp</t>
  </si>
  <si>
    <t>ohsu-0078-1-OS-posterior.bmp</t>
  </si>
  <si>
    <t>ohsu-0119-1-OD-posterior.bmp</t>
  </si>
  <si>
    <t>rcor-0005-1-os.bmp</t>
  </si>
  <si>
    <t>miam-0014-3-os.BMP</t>
  </si>
  <si>
    <t>ohsu-0041-am-1st-OS-posterior.bmp</t>
  </si>
  <si>
    <t>ohsu-0046-vv-1st-OS-posterior.bmp</t>
  </si>
  <si>
    <t>ohsu-0070-7-OS-posterior.bmp</t>
  </si>
  <si>
    <t>ohsu-0083-2-OD-posterior.bmp</t>
  </si>
  <si>
    <t>ohsu-0063-3-OS-posterior.bmp</t>
  </si>
  <si>
    <t>ohsu-0044-5-OS-posterior2.bmp</t>
  </si>
  <si>
    <t>miam-0018-5-od.BMP</t>
  </si>
  <si>
    <t>ohsu-0082-2-OS-posterior.bmp</t>
  </si>
  <si>
    <t>ohsu-0083-2-OS-posterior.bmp</t>
  </si>
  <si>
    <t>ohsu-0124-6-OS-posterior.bmp</t>
  </si>
  <si>
    <t>5_Full.JPG</t>
  </si>
  <si>
    <t>miam-0011-2-od.BMP</t>
  </si>
  <si>
    <t>ohsu-0065-1-OD-posterior.bmp</t>
  </si>
  <si>
    <t>ohsu-0058-hv-5-OD-posterior2.bmp</t>
  </si>
  <si>
    <t>ohsu-0010-cm-3rd session-OD-posterior2.bmp</t>
  </si>
  <si>
    <t>21_Full.bmp</t>
  </si>
  <si>
    <t>ohsu-0041-am-1st-OD-posterior.bmp</t>
  </si>
  <si>
    <t>ohsu-0054-4-os.bmp</t>
  </si>
  <si>
    <t>ohsu-0038-eh-1st-OD-posterior.bmp</t>
  </si>
  <si>
    <t>ohsu-0034-8-od-posterior2.bmp</t>
  </si>
  <si>
    <t>jason</t>
  </si>
  <si>
    <t>jim</t>
  </si>
  <si>
    <t>karyn</t>
  </si>
  <si>
    <t>kelly</t>
  </si>
  <si>
    <t>kim</t>
  </si>
  <si>
    <t>maria</t>
  </si>
  <si>
    <t>mikeR</t>
  </si>
  <si>
    <t>mikeS</t>
  </si>
  <si>
    <t>phil</t>
  </si>
  <si>
    <t>Grand Total</t>
  </si>
  <si>
    <t>stdev</t>
  </si>
  <si>
    <t>average</t>
  </si>
  <si>
    <t>"RSD"</t>
  </si>
  <si>
    <t>mode</t>
  </si>
  <si>
    <t>MEAN</t>
  </si>
  <si>
    <t>RSD</t>
  </si>
  <si>
    <t>Distribution</t>
  </si>
  <si>
    <t>Expert  Classification</t>
  </si>
  <si>
    <t>MEDIAN</t>
  </si>
  <si>
    <t>Plus</t>
  </si>
  <si>
    <t>Preplus</t>
  </si>
  <si>
    <t>SCALE</t>
  </si>
  <si>
    <t>Normal</t>
  </si>
  <si>
    <t>Expert</t>
  </si>
  <si>
    <t>81%%</t>
  </si>
  <si>
    <t>% RSDAgreement</t>
  </si>
  <si>
    <t>Mean</t>
  </si>
  <si>
    <t>P value</t>
  </si>
  <si>
    <t>Table 1</t>
  </si>
  <si>
    <t>% RSD Agreement</t>
  </si>
  <si>
    <t>Reference 
Standard</t>
  </si>
  <si>
    <t>Pre-plus</t>
  </si>
  <si>
    <t>Continuous
(Average)</t>
  </si>
  <si>
    <t>Expert
Classification</t>
  </si>
  <si>
    <t># Normal
# Pre-plus
# Plus</t>
  </si>
  <si>
    <t>P &lt; 0.05 for all experts versus reference standard diagnosis (RSD).</t>
  </si>
  <si>
    <t>Average</t>
  </si>
  <si>
    <t>Set of 34 (11 Experts)</t>
  </si>
  <si>
    <t>Set of 100 (8 Experts)</t>
  </si>
  <si>
    <t>v</t>
  </si>
  <si>
    <t>Set of 100</t>
  </si>
  <si>
    <t>Set of 34</t>
  </si>
  <si>
    <t>Bias</t>
  </si>
  <si>
    <t>Table 1a</t>
  </si>
  <si>
    <t>Table 1b</t>
  </si>
  <si>
    <t>bias</t>
  </si>
  <si>
    <t>BIAS</t>
  </si>
  <si>
    <t>Images (n=100)</t>
  </si>
  <si>
    <t>Images (n=34)</t>
  </si>
  <si>
    <t>A</t>
  </si>
  <si>
    <t>B</t>
  </si>
  <si>
    <t>C</t>
  </si>
  <si>
    <t>D</t>
  </si>
  <si>
    <t>E</t>
  </si>
  <si>
    <t>F</t>
  </si>
  <si>
    <t>G</t>
  </si>
  <si>
    <t>H</t>
  </si>
  <si>
    <t>¼</t>
  </si>
  <si>
    <t>¬</t>
  </si>
  <si>
    <t>← Images (n=100) →</t>
  </si>
  <si>
    <t>← Images (n=34) →</t>
  </si>
  <si>
    <t>% Agreement</t>
  </si>
  <si>
    <t>imageName</t>
  </si>
  <si>
    <t>11.jpg</t>
  </si>
  <si>
    <t>8.jpg</t>
  </si>
  <si>
    <t>6.jpg</t>
  </si>
  <si>
    <t>35.jpg</t>
  </si>
  <si>
    <t>31.jpg</t>
  </si>
  <si>
    <t>3.jpg</t>
  </si>
  <si>
    <t>16.jpg</t>
  </si>
  <si>
    <t>29.jpg</t>
  </si>
  <si>
    <t>21.jpg</t>
  </si>
  <si>
    <t>34.jpg</t>
  </si>
  <si>
    <t>24.jpg</t>
  </si>
  <si>
    <t>27.jpg</t>
  </si>
  <si>
    <t>23.jpg</t>
  </si>
  <si>
    <t>14.jpg</t>
  </si>
  <si>
    <t>18.jpg</t>
  </si>
  <si>
    <t>5.jpg</t>
  </si>
  <si>
    <t>4.jpg</t>
  </si>
  <si>
    <t>2.jpg</t>
  </si>
  <si>
    <t>33.jpg</t>
  </si>
  <si>
    <t>30.jpg</t>
  </si>
  <si>
    <t>7.jpg</t>
  </si>
  <si>
    <t>1.jpg</t>
  </si>
  <si>
    <t>13.jpg</t>
  </si>
  <si>
    <t>19.jpg</t>
  </si>
  <si>
    <t>26.jpg</t>
  </si>
  <si>
    <t>15.jpg</t>
  </si>
  <si>
    <t>17.jpg</t>
  </si>
  <si>
    <t>9.jpg</t>
  </si>
  <si>
    <t>22.jpg</t>
  </si>
  <si>
    <t>32.jpg</t>
  </si>
  <si>
    <t>20.jpg</t>
  </si>
  <si>
    <t>28.jpg</t>
  </si>
  <si>
    <t>25.jpg</t>
  </si>
  <si>
    <t>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</si>
</sst>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;;;"/>
  </numFmts>
  <fonts count="11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Calibri (Body)"/>
    </font>
    <font>
      <b/>
      <sz val="24"/>
      <name val="Calibri (Body)"/>
    </font>
    <font>
      <b/>
      <sz val="20"/>
      <color theme="1"/>
      <name val="Calibri"/>
      <family val="2"/>
      <scheme val="minor"/>
    </font>
    <font>
      <sz val="12"/>
      <color theme="1"/>
      <name val="Symbol"/>
      <charset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8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1" fontId="0" fillId="0" borderId="0" xfId="0" applyNumberFormat="1" applyBorder="1"/>
    <xf numFmtId="0" fontId="0" fillId="3" borderId="0" xfId="0" applyFill="1" applyBorder="1"/>
    <xf numFmtId="1" fontId="0" fillId="3" borderId="0" xfId="0" applyNumberFormat="1" applyFill="1" applyBorder="1"/>
    <xf numFmtId="2" fontId="0" fillId="3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6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0" borderId="0" xfId="0" applyFont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9" fontId="0" fillId="0" borderId="0" xfId="0" applyNumberForma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5" borderId="0" xfId="0" applyFill="1"/>
    <xf numFmtId="0" fontId="0" fillId="8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/>
    <xf numFmtId="164" fontId="0" fillId="0" borderId="0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6" xfId="69" applyFont="1" applyFill="1" applyBorder="1"/>
    <xf numFmtId="9" fontId="0" fillId="0" borderId="1" xfId="69" applyFont="1" applyFill="1" applyBorder="1"/>
    <xf numFmtId="9" fontId="0" fillId="0" borderId="7" xfId="69" applyFont="1" applyFill="1" applyBorder="1"/>
    <xf numFmtId="0" fontId="0" fillId="0" borderId="11" xfId="0" applyFill="1" applyBorder="1"/>
    <xf numFmtId="0" fontId="0" fillId="0" borderId="12" xfId="0" applyFill="1" applyBorder="1"/>
    <xf numFmtId="164" fontId="0" fillId="0" borderId="0" xfId="0" applyNumberFormat="1"/>
    <xf numFmtId="164" fontId="4" fillId="0" borderId="13" xfId="0" applyNumberFormat="1" applyFont="1" applyBorder="1" applyAlignment="1">
      <alignment vertical="center"/>
    </xf>
    <xf numFmtId="0" fontId="0" fillId="0" borderId="1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4" fillId="0" borderId="13" xfId="0" applyNumberFormat="1" applyFont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5" fontId="4" fillId="0" borderId="16" xfId="0" applyNumberFormat="1" applyFont="1" applyBorder="1" applyAlignment="1">
      <alignment vertical="center"/>
    </xf>
    <xf numFmtId="165" fontId="4" fillId="0" borderId="17" xfId="0" applyNumberFormat="1" applyFont="1" applyBorder="1" applyAlignment="1">
      <alignment vertical="center"/>
    </xf>
    <xf numFmtId="165" fontId="4" fillId="0" borderId="18" xfId="0" applyNumberFormat="1" applyFont="1" applyBorder="1" applyAlignment="1">
      <alignment vertical="center"/>
    </xf>
    <xf numFmtId="165" fontId="4" fillId="0" borderId="14" xfId="0" applyNumberFormat="1" applyFont="1" applyBorder="1" applyAlignment="1">
      <alignment vertical="center"/>
    </xf>
    <xf numFmtId="165" fontId="4" fillId="0" borderId="15" xfId="0" applyNumberFormat="1" applyFont="1" applyBorder="1" applyAlignment="1">
      <alignment vertical="center"/>
    </xf>
    <xf numFmtId="0" fontId="9" fillId="0" borderId="10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4" borderId="9" xfId="0" applyFill="1" applyBorder="1" applyAlignment="1">
      <alignment horizontal="center"/>
    </xf>
    <xf numFmtId="2" fontId="0" fillId="0" borderId="1" xfId="0" applyNumberFormat="1" applyBorder="1"/>
    <xf numFmtId="2" fontId="0" fillId="0" borderId="7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0" fontId="10" fillId="0" borderId="0" xfId="0" applyFont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0" xfId="0" applyFont="1"/>
    <xf numFmtId="0" fontId="0" fillId="0" borderId="21" xfId="0" applyFill="1" applyBorder="1"/>
    <xf numFmtId="0" fontId="0" fillId="0" borderId="19" xfId="0" applyFill="1" applyBorder="1"/>
    <xf numFmtId="0" fontId="0" fillId="0" borderId="22" xfId="0" applyFill="1" applyBorder="1"/>
    <xf numFmtId="2" fontId="0" fillId="0" borderId="21" xfId="0" applyNumberFormat="1" applyBorder="1"/>
    <xf numFmtId="2" fontId="0" fillId="0" borderId="19" xfId="0" applyNumberFormat="1" applyBorder="1"/>
    <xf numFmtId="2" fontId="0" fillId="0" borderId="22" xfId="0" applyNumberFormat="1" applyBorder="1"/>
    <xf numFmtId="0" fontId="6" fillId="0" borderId="13" xfId="0" applyFont="1" applyBorder="1" applyAlignment="1">
      <alignment horizontal="center" vertical="center" wrapText="1"/>
    </xf>
    <xf numFmtId="0" fontId="0" fillId="0" borderId="15" xfId="0" applyBorder="1" applyAlignment="1"/>
    <xf numFmtId="0" fontId="7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/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  <cellStyle name="Percent" xfId="69" builtinId="5"/>
  </cellStyles>
  <dxfs count="24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00B050"/>
      </font>
      <fill>
        <patternFill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fgColor rgb="FFFFC00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fgColor rgb="FFFFC00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fgColor rgb="FFFFC00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fgColor rgb="FFFFC00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fgColor rgb="FFFFC00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fgColor rgb="FFFFC00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DP58"/>
  <sheetViews>
    <sheetView topLeftCell="A4" zoomScale="76" zoomScaleNormal="76" zoomScalePageLayoutView="76" workbookViewId="0">
      <selection activeCell="C35" sqref="C35"/>
    </sheetView>
  </sheetViews>
  <sheetFormatPr baseColWidth="10" defaultRowHeight="15" x14ac:dyDescent="0"/>
  <cols>
    <col min="4" max="4" width="7.33203125" customWidth="1"/>
    <col min="5" max="5" width="26.33203125" customWidth="1"/>
    <col min="6" max="6" width="6.83203125" bestFit="1" customWidth="1"/>
    <col min="7" max="7" width="3.6640625" customWidth="1"/>
    <col min="8" max="74" width="3.6640625" bestFit="1" customWidth="1"/>
    <col min="75" max="76" width="3.6640625" customWidth="1"/>
    <col min="77" max="83" width="3.6640625" bestFit="1" customWidth="1"/>
    <col min="84" max="84" width="25" customWidth="1"/>
    <col min="85" max="85" width="6.83203125" bestFit="1" customWidth="1"/>
    <col min="86" max="119" width="7.33203125" customWidth="1"/>
  </cols>
  <sheetData>
    <row r="5" spans="5:120" ht="16" thickBot="1"/>
    <row r="6" spans="5:120" ht="33" customHeight="1" thickBot="1">
      <c r="E6" s="130"/>
      <c r="F6" s="131"/>
      <c r="G6" s="144" t="s">
        <v>156</v>
      </c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6"/>
      <c r="CH6" s="124" t="s">
        <v>157</v>
      </c>
      <c r="CI6" s="142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25"/>
      <c r="DP6" s="61"/>
    </row>
    <row r="7" spans="5:120" ht="22" customHeight="1" thickBot="1">
      <c r="E7" s="132" t="s">
        <v>142</v>
      </c>
      <c r="F7" s="96" t="s">
        <v>158</v>
      </c>
      <c r="G7" s="40">
        <v>2</v>
      </c>
      <c r="H7" s="40">
        <v>2</v>
      </c>
      <c r="I7" s="40">
        <v>2</v>
      </c>
      <c r="J7" s="40">
        <v>2</v>
      </c>
      <c r="K7" s="40">
        <v>2</v>
      </c>
      <c r="L7" s="40">
        <v>1</v>
      </c>
      <c r="M7" s="40">
        <v>1</v>
      </c>
      <c r="N7" s="40">
        <v>2</v>
      </c>
      <c r="O7" s="40">
        <v>1</v>
      </c>
      <c r="P7" s="40">
        <v>1</v>
      </c>
      <c r="Q7" s="40">
        <v>1</v>
      </c>
      <c r="R7" s="40">
        <v>1</v>
      </c>
      <c r="S7" s="40">
        <v>1</v>
      </c>
      <c r="T7" s="40">
        <v>1</v>
      </c>
      <c r="U7" s="40">
        <v>1</v>
      </c>
      <c r="V7" s="40">
        <v>0</v>
      </c>
      <c r="W7" s="40">
        <v>1</v>
      </c>
      <c r="X7" s="40">
        <v>1</v>
      </c>
      <c r="Y7" s="40">
        <v>1</v>
      </c>
      <c r="Z7" s="40">
        <v>1</v>
      </c>
      <c r="AA7" s="40">
        <v>1</v>
      </c>
      <c r="AB7" s="40">
        <v>0</v>
      </c>
      <c r="AC7" s="40">
        <v>1</v>
      </c>
      <c r="AD7" s="40">
        <v>1</v>
      </c>
      <c r="AE7" s="40">
        <v>1</v>
      </c>
      <c r="AF7" s="40">
        <v>1</v>
      </c>
      <c r="AG7" s="40">
        <v>1</v>
      </c>
      <c r="AH7" s="40">
        <v>0</v>
      </c>
      <c r="AI7" s="40">
        <v>1</v>
      </c>
      <c r="AJ7" s="40">
        <v>1</v>
      </c>
      <c r="AK7" s="40">
        <v>1</v>
      </c>
      <c r="AL7" s="40">
        <v>1</v>
      </c>
      <c r="AM7" s="40">
        <v>0</v>
      </c>
      <c r="AN7" s="40">
        <v>1</v>
      </c>
      <c r="AO7" s="40">
        <v>1</v>
      </c>
      <c r="AP7" s="40">
        <v>0</v>
      </c>
      <c r="AQ7" s="40">
        <v>1</v>
      </c>
      <c r="AR7" s="40">
        <v>1</v>
      </c>
      <c r="AS7" s="40">
        <v>1</v>
      </c>
      <c r="AT7" s="40">
        <v>1</v>
      </c>
      <c r="AU7" s="40">
        <v>0</v>
      </c>
      <c r="AV7" s="40">
        <v>0</v>
      </c>
      <c r="AW7" s="40">
        <v>0</v>
      </c>
      <c r="AX7" s="40">
        <v>1</v>
      </c>
      <c r="AY7" s="40">
        <v>0</v>
      </c>
      <c r="AZ7" s="40">
        <v>0</v>
      </c>
      <c r="BA7" s="40">
        <v>0</v>
      </c>
      <c r="BB7" s="40">
        <v>0</v>
      </c>
      <c r="BC7" s="40">
        <v>0</v>
      </c>
      <c r="BD7" s="40">
        <v>0</v>
      </c>
      <c r="BE7" s="40">
        <v>0</v>
      </c>
      <c r="BF7" s="40">
        <v>0</v>
      </c>
      <c r="BG7" s="40">
        <v>0</v>
      </c>
      <c r="BH7" s="40">
        <v>0</v>
      </c>
      <c r="BI7" s="40">
        <v>0</v>
      </c>
      <c r="BJ7" s="40">
        <v>0</v>
      </c>
      <c r="BK7" s="40">
        <v>0</v>
      </c>
      <c r="BL7" s="40">
        <v>0</v>
      </c>
      <c r="BM7" s="40">
        <v>0</v>
      </c>
      <c r="BN7" s="40">
        <v>0</v>
      </c>
      <c r="BO7" s="40">
        <v>0</v>
      </c>
      <c r="BP7" s="40">
        <v>0</v>
      </c>
      <c r="BQ7" s="40">
        <v>0</v>
      </c>
      <c r="BR7" s="40">
        <v>0</v>
      </c>
      <c r="BS7" s="40">
        <v>0</v>
      </c>
      <c r="BT7" s="40">
        <v>0</v>
      </c>
      <c r="BU7" s="40">
        <v>0</v>
      </c>
      <c r="BV7" s="40">
        <v>0</v>
      </c>
      <c r="BW7" s="40">
        <v>0</v>
      </c>
      <c r="BX7" s="41">
        <v>0</v>
      </c>
      <c r="CF7" s="132" t="s">
        <v>142</v>
      </c>
      <c r="CG7" s="96" t="s">
        <v>158</v>
      </c>
      <c r="CH7" s="40">
        <v>2</v>
      </c>
      <c r="CI7" s="40">
        <v>2</v>
      </c>
      <c r="CJ7" s="40">
        <v>1</v>
      </c>
      <c r="CK7" s="40">
        <v>1</v>
      </c>
      <c r="CL7" s="40">
        <v>2</v>
      </c>
      <c r="CM7" s="40">
        <v>2</v>
      </c>
      <c r="CN7" s="40">
        <v>2</v>
      </c>
      <c r="CO7" s="40">
        <v>1</v>
      </c>
      <c r="CP7" s="40">
        <v>1</v>
      </c>
      <c r="CQ7" s="40">
        <v>1</v>
      </c>
      <c r="CR7" s="40">
        <v>2</v>
      </c>
      <c r="CS7" s="40">
        <v>1</v>
      </c>
      <c r="CT7" s="40">
        <v>1</v>
      </c>
      <c r="CU7" s="40">
        <v>1</v>
      </c>
      <c r="CV7" s="40">
        <v>1</v>
      </c>
      <c r="CW7" s="40">
        <v>0</v>
      </c>
      <c r="CX7" s="40">
        <v>1</v>
      </c>
      <c r="CY7" s="40">
        <v>0</v>
      </c>
      <c r="CZ7" s="40">
        <v>0</v>
      </c>
      <c r="DA7" s="40">
        <v>1</v>
      </c>
      <c r="DB7" s="40">
        <v>0</v>
      </c>
      <c r="DC7" s="40">
        <v>1</v>
      </c>
      <c r="DD7" s="40">
        <v>0</v>
      </c>
      <c r="DE7" s="40">
        <v>1</v>
      </c>
      <c r="DF7" s="40">
        <v>0</v>
      </c>
      <c r="DG7" s="40">
        <v>0</v>
      </c>
      <c r="DH7" s="40">
        <v>0</v>
      </c>
      <c r="DI7" s="40">
        <v>1</v>
      </c>
      <c r="DJ7" s="40">
        <v>0</v>
      </c>
      <c r="DK7" s="40">
        <v>0</v>
      </c>
      <c r="DL7" s="40">
        <v>0</v>
      </c>
      <c r="DM7" s="40">
        <v>0</v>
      </c>
      <c r="DN7" s="40">
        <v>0</v>
      </c>
      <c r="DO7" s="40">
        <v>0</v>
      </c>
    </row>
    <row r="8" spans="5:120" ht="22" customHeight="1" thickBot="1">
      <c r="E8" s="133"/>
      <c r="F8" s="97" t="s">
        <v>159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1</v>
      </c>
      <c r="P8" s="6">
        <v>2</v>
      </c>
      <c r="Q8" s="6">
        <v>2</v>
      </c>
      <c r="R8" s="6">
        <v>1</v>
      </c>
      <c r="S8" s="6">
        <v>2</v>
      </c>
      <c r="T8" s="6">
        <v>1</v>
      </c>
      <c r="U8" s="6">
        <v>1</v>
      </c>
      <c r="V8" s="6">
        <v>2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0</v>
      </c>
      <c r="AJ8" s="6">
        <v>1</v>
      </c>
      <c r="AK8" s="6">
        <v>0</v>
      </c>
      <c r="AL8" s="6">
        <v>0</v>
      </c>
      <c r="AM8" s="6">
        <v>1</v>
      </c>
      <c r="AN8" s="6">
        <v>0</v>
      </c>
      <c r="AO8" s="6">
        <v>1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1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42">
        <v>0</v>
      </c>
      <c r="CF8" s="133"/>
      <c r="CG8" s="97" t="s">
        <v>159</v>
      </c>
      <c r="CH8" s="6">
        <v>2</v>
      </c>
      <c r="CI8" s="6">
        <v>2</v>
      </c>
      <c r="CJ8" s="6">
        <v>2</v>
      </c>
      <c r="CK8" s="6">
        <v>2</v>
      </c>
      <c r="CL8" s="6">
        <v>1</v>
      </c>
      <c r="CM8" s="6">
        <v>1</v>
      </c>
      <c r="CN8" s="6">
        <v>1</v>
      </c>
      <c r="CO8" s="6">
        <v>2</v>
      </c>
      <c r="CP8" s="6">
        <v>1</v>
      </c>
      <c r="CQ8" s="6">
        <v>1</v>
      </c>
      <c r="CR8" s="6">
        <v>0</v>
      </c>
      <c r="CS8" s="6">
        <v>1</v>
      </c>
      <c r="CT8" s="6">
        <v>1</v>
      </c>
      <c r="CU8" s="6">
        <v>1</v>
      </c>
      <c r="CV8" s="6">
        <v>0</v>
      </c>
      <c r="CW8" s="6">
        <v>1</v>
      </c>
      <c r="CX8" s="6">
        <v>1</v>
      </c>
      <c r="CY8" s="6">
        <v>1</v>
      </c>
      <c r="CZ8" s="6">
        <v>1</v>
      </c>
      <c r="DA8" s="6">
        <v>1</v>
      </c>
      <c r="DB8" s="6">
        <v>1</v>
      </c>
      <c r="DC8" s="6">
        <v>1</v>
      </c>
      <c r="DD8" s="6">
        <v>1</v>
      </c>
      <c r="DE8" s="6">
        <v>1</v>
      </c>
      <c r="DF8" s="6">
        <v>1</v>
      </c>
      <c r="DG8" s="6">
        <v>1</v>
      </c>
      <c r="DH8" s="6">
        <v>1</v>
      </c>
      <c r="DI8" s="6">
        <v>0</v>
      </c>
      <c r="DJ8" s="6">
        <v>1</v>
      </c>
      <c r="DK8" s="6">
        <v>0</v>
      </c>
      <c r="DL8" s="6">
        <v>1</v>
      </c>
      <c r="DM8" s="6">
        <v>0</v>
      </c>
      <c r="DN8" s="6">
        <v>0</v>
      </c>
      <c r="DO8" s="6">
        <v>0</v>
      </c>
    </row>
    <row r="9" spans="5:120" ht="22" customHeight="1" thickBot="1">
      <c r="E9" s="133"/>
      <c r="F9" s="97" t="s">
        <v>160</v>
      </c>
      <c r="G9" s="6">
        <v>2</v>
      </c>
      <c r="H9" s="6">
        <v>2</v>
      </c>
      <c r="I9" s="6">
        <v>2</v>
      </c>
      <c r="J9" s="6">
        <v>1</v>
      </c>
      <c r="K9" s="6">
        <v>1</v>
      </c>
      <c r="L9" s="6">
        <v>2</v>
      </c>
      <c r="M9" s="6">
        <v>2</v>
      </c>
      <c r="N9" s="6">
        <v>1</v>
      </c>
      <c r="O9" s="6">
        <v>2</v>
      </c>
      <c r="P9" s="6">
        <v>1</v>
      </c>
      <c r="Q9" s="6">
        <v>1</v>
      </c>
      <c r="R9" s="6">
        <v>2</v>
      </c>
      <c r="S9" s="6">
        <v>1</v>
      </c>
      <c r="T9" s="6">
        <v>1</v>
      </c>
      <c r="U9" s="6">
        <v>2</v>
      </c>
      <c r="V9" s="6">
        <v>1</v>
      </c>
      <c r="W9" s="6">
        <v>2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2</v>
      </c>
      <c r="AD9" s="6">
        <v>1</v>
      </c>
      <c r="AE9" s="6">
        <v>1</v>
      </c>
      <c r="AF9" s="6">
        <v>1</v>
      </c>
      <c r="AG9" s="6">
        <v>1</v>
      </c>
      <c r="AH9" s="6">
        <v>0</v>
      </c>
      <c r="AI9" s="6">
        <v>2</v>
      </c>
      <c r="AJ9" s="6">
        <v>0</v>
      </c>
      <c r="AK9" s="6">
        <v>1</v>
      </c>
      <c r="AL9" s="6">
        <v>1</v>
      </c>
      <c r="AM9" s="6">
        <v>1</v>
      </c>
      <c r="AN9" s="6">
        <v>1</v>
      </c>
      <c r="AO9" s="6">
        <v>0</v>
      </c>
      <c r="AP9" s="6">
        <v>1</v>
      </c>
      <c r="AQ9" s="6">
        <v>1</v>
      </c>
      <c r="AR9" s="6">
        <v>0</v>
      </c>
      <c r="AS9" s="6">
        <v>0</v>
      </c>
      <c r="AT9" s="6">
        <v>0</v>
      </c>
      <c r="AU9" s="6">
        <v>1</v>
      </c>
      <c r="AV9" s="6">
        <v>1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42">
        <v>0</v>
      </c>
      <c r="CF9" s="133"/>
      <c r="CG9" s="97" t="s">
        <v>160</v>
      </c>
      <c r="CH9" s="6">
        <v>2</v>
      </c>
      <c r="CI9" s="6">
        <v>2</v>
      </c>
      <c r="CJ9" s="6">
        <v>2</v>
      </c>
      <c r="CK9" s="6">
        <v>2</v>
      </c>
      <c r="CL9" s="6">
        <v>2</v>
      </c>
      <c r="CM9" s="6">
        <v>2</v>
      </c>
      <c r="CN9" s="6">
        <v>2</v>
      </c>
      <c r="CO9" s="6">
        <v>2</v>
      </c>
      <c r="CP9" s="6">
        <v>2</v>
      </c>
      <c r="CQ9" s="6">
        <v>2</v>
      </c>
      <c r="CR9" s="6">
        <v>2</v>
      </c>
      <c r="CS9" s="6">
        <v>1</v>
      </c>
      <c r="CT9" s="6">
        <v>1</v>
      </c>
      <c r="CU9" s="6">
        <v>1</v>
      </c>
      <c r="CV9" s="6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>
        <v>1</v>
      </c>
      <c r="DC9" s="6">
        <v>0</v>
      </c>
      <c r="DD9" s="6">
        <v>1</v>
      </c>
      <c r="DE9" s="6">
        <v>1</v>
      </c>
      <c r="DF9" s="6">
        <v>1</v>
      </c>
      <c r="DG9" s="6">
        <v>1</v>
      </c>
      <c r="DH9" s="6">
        <v>0</v>
      </c>
      <c r="DI9" s="6">
        <v>1</v>
      </c>
      <c r="DJ9" s="6">
        <v>1</v>
      </c>
      <c r="DK9" s="6">
        <v>1</v>
      </c>
      <c r="DL9" s="6">
        <v>0</v>
      </c>
      <c r="DM9" s="6">
        <v>0</v>
      </c>
      <c r="DN9" s="6">
        <v>0</v>
      </c>
      <c r="DO9" s="6">
        <v>0</v>
      </c>
    </row>
    <row r="10" spans="5:120" ht="22" customHeight="1" thickBot="1">
      <c r="E10" s="133"/>
      <c r="F10" s="97" t="s">
        <v>161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1</v>
      </c>
      <c r="X10" s="6">
        <v>2</v>
      </c>
      <c r="Y10" s="6">
        <v>2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2</v>
      </c>
      <c r="AG10" s="6">
        <v>2</v>
      </c>
      <c r="AH10" s="6">
        <v>2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42">
        <v>0</v>
      </c>
      <c r="CF10" s="133"/>
      <c r="CG10" s="97" t="s">
        <v>161</v>
      </c>
      <c r="CH10" s="6">
        <v>2</v>
      </c>
      <c r="CI10" s="6">
        <v>2</v>
      </c>
      <c r="CJ10" s="6">
        <v>2</v>
      </c>
      <c r="CK10" s="6">
        <v>2</v>
      </c>
      <c r="CL10" s="6">
        <v>2</v>
      </c>
      <c r="CM10" s="6">
        <v>2</v>
      </c>
      <c r="CN10" s="6">
        <v>2</v>
      </c>
      <c r="CO10" s="6">
        <v>2</v>
      </c>
      <c r="CP10" s="6">
        <v>2</v>
      </c>
      <c r="CQ10" s="6">
        <v>2</v>
      </c>
      <c r="CR10" s="6">
        <v>2</v>
      </c>
      <c r="CS10" s="6">
        <v>2</v>
      </c>
      <c r="CT10" s="6">
        <v>2</v>
      </c>
      <c r="CU10" s="6">
        <v>2</v>
      </c>
      <c r="CV10" s="6">
        <v>2</v>
      </c>
      <c r="CW10" s="6">
        <v>2</v>
      </c>
      <c r="CX10" s="6">
        <v>2</v>
      </c>
      <c r="CY10" s="6">
        <v>2</v>
      </c>
      <c r="CZ10" s="6">
        <v>2</v>
      </c>
      <c r="DA10" s="6">
        <v>1</v>
      </c>
      <c r="DB10" s="6">
        <v>2</v>
      </c>
      <c r="DC10" s="6">
        <v>2</v>
      </c>
      <c r="DD10" s="6">
        <v>1</v>
      </c>
      <c r="DE10" s="6">
        <v>1</v>
      </c>
      <c r="DF10" s="6">
        <v>1</v>
      </c>
      <c r="DG10" s="6">
        <v>1</v>
      </c>
      <c r="DH10" s="6">
        <v>1</v>
      </c>
      <c r="DI10" s="6">
        <v>1</v>
      </c>
      <c r="DJ10" s="6">
        <v>1</v>
      </c>
      <c r="DK10" s="6">
        <v>1</v>
      </c>
      <c r="DL10" s="6">
        <v>1</v>
      </c>
      <c r="DM10" s="6">
        <v>1</v>
      </c>
      <c r="DN10" s="6">
        <v>1</v>
      </c>
      <c r="DO10" s="6">
        <v>0</v>
      </c>
    </row>
    <row r="11" spans="5:120" ht="22" customHeight="1" thickBot="1">
      <c r="E11" s="133"/>
      <c r="F11" s="97" t="s">
        <v>162</v>
      </c>
      <c r="G11" s="6">
        <v>2</v>
      </c>
      <c r="H11" s="6">
        <v>2</v>
      </c>
      <c r="I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1</v>
      </c>
      <c r="V11" s="6">
        <v>2</v>
      </c>
      <c r="W11" s="6">
        <v>2</v>
      </c>
      <c r="X11" s="6">
        <v>2</v>
      </c>
      <c r="Y11" s="6">
        <v>1</v>
      </c>
      <c r="Z11" s="6">
        <v>2</v>
      </c>
      <c r="AA11" s="6">
        <v>1</v>
      </c>
      <c r="AB11" s="6">
        <v>2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2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0</v>
      </c>
      <c r="BD11" s="6">
        <v>0</v>
      </c>
      <c r="BE11" s="6">
        <v>1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42">
        <v>0</v>
      </c>
      <c r="CF11" s="133"/>
      <c r="CG11" s="97" t="s">
        <v>162</v>
      </c>
      <c r="CH11" s="6">
        <v>2</v>
      </c>
      <c r="CI11" s="6">
        <v>2</v>
      </c>
      <c r="CJ11" s="6">
        <v>2</v>
      </c>
      <c r="CK11" s="6">
        <v>2</v>
      </c>
      <c r="CL11" s="6">
        <v>2</v>
      </c>
      <c r="CM11" s="6">
        <v>2</v>
      </c>
      <c r="CN11" s="6">
        <v>2</v>
      </c>
      <c r="CO11" s="6">
        <v>2</v>
      </c>
      <c r="CP11" s="6">
        <v>2</v>
      </c>
      <c r="CQ11" s="6">
        <v>2</v>
      </c>
      <c r="CR11" s="6">
        <v>2</v>
      </c>
      <c r="CS11" s="6">
        <v>2</v>
      </c>
      <c r="CT11" s="6">
        <v>2</v>
      </c>
      <c r="CU11" s="6">
        <v>2</v>
      </c>
      <c r="CV11" s="6">
        <v>2</v>
      </c>
      <c r="CW11" s="6">
        <v>2</v>
      </c>
      <c r="CX11" s="6">
        <v>2</v>
      </c>
      <c r="CY11" s="6">
        <v>2</v>
      </c>
      <c r="CZ11" s="6">
        <v>2</v>
      </c>
      <c r="DA11" s="6">
        <v>2</v>
      </c>
      <c r="DB11" s="6">
        <v>2</v>
      </c>
      <c r="DC11" s="6">
        <v>1</v>
      </c>
      <c r="DD11" s="6">
        <v>2</v>
      </c>
      <c r="DE11" s="6">
        <v>1</v>
      </c>
      <c r="DF11" s="6">
        <v>2</v>
      </c>
      <c r="DG11" s="6">
        <v>2</v>
      </c>
      <c r="DH11" s="6">
        <v>1</v>
      </c>
      <c r="DI11" s="6">
        <v>1</v>
      </c>
      <c r="DJ11" s="6">
        <v>1</v>
      </c>
      <c r="DK11" s="6">
        <v>1</v>
      </c>
      <c r="DL11" s="6">
        <v>1</v>
      </c>
      <c r="DM11" s="6">
        <v>1</v>
      </c>
      <c r="DN11" s="6">
        <v>1</v>
      </c>
      <c r="DO11" s="6">
        <v>1</v>
      </c>
    </row>
    <row r="12" spans="5:120" ht="22" customHeight="1" thickBot="1">
      <c r="E12" s="133"/>
      <c r="F12" s="97" t="s">
        <v>163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1</v>
      </c>
      <c r="AD12" s="6">
        <v>2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2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2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6">
        <v>1</v>
      </c>
      <c r="BE12" s="6">
        <v>0</v>
      </c>
      <c r="BF12" s="6">
        <v>1</v>
      </c>
      <c r="BG12" s="6">
        <v>0</v>
      </c>
      <c r="BH12" s="6">
        <v>1</v>
      </c>
      <c r="BI12" s="6">
        <v>1</v>
      </c>
      <c r="BJ12" s="6">
        <v>0</v>
      </c>
      <c r="BK12" s="6">
        <v>0</v>
      </c>
      <c r="BL12" s="6">
        <v>0</v>
      </c>
      <c r="BM12" s="6">
        <v>1</v>
      </c>
      <c r="BN12" s="6">
        <v>1</v>
      </c>
      <c r="BO12" s="6">
        <v>1</v>
      </c>
      <c r="BP12" s="6">
        <v>0</v>
      </c>
      <c r="BQ12" s="6">
        <v>1</v>
      </c>
      <c r="BR12" s="6">
        <v>0</v>
      </c>
      <c r="BS12" s="6">
        <v>0</v>
      </c>
      <c r="BT12" s="6">
        <v>1</v>
      </c>
      <c r="BU12" s="6">
        <v>1</v>
      </c>
      <c r="BV12" s="6">
        <v>0</v>
      </c>
      <c r="BW12" s="6">
        <v>0</v>
      </c>
      <c r="BX12" s="42">
        <v>0</v>
      </c>
      <c r="CF12" s="133"/>
      <c r="CG12" s="97" t="s">
        <v>163</v>
      </c>
      <c r="CH12" s="6">
        <v>2</v>
      </c>
      <c r="CI12" s="6">
        <v>2</v>
      </c>
      <c r="CJ12" s="6">
        <v>2</v>
      </c>
      <c r="CK12" s="6">
        <v>2</v>
      </c>
      <c r="CL12" s="6">
        <v>2</v>
      </c>
      <c r="CM12" s="6">
        <v>2</v>
      </c>
      <c r="CN12" s="6">
        <v>2</v>
      </c>
      <c r="CO12" s="6">
        <v>2</v>
      </c>
      <c r="CP12" s="6">
        <v>2</v>
      </c>
      <c r="CQ12" s="6">
        <v>2</v>
      </c>
      <c r="CR12" s="6">
        <v>2</v>
      </c>
      <c r="CS12" s="6">
        <v>2</v>
      </c>
      <c r="CT12" s="6">
        <v>2</v>
      </c>
      <c r="CU12" s="6">
        <v>2</v>
      </c>
      <c r="CV12" s="6">
        <v>2</v>
      </c>
      <c r="CW12" s="6">
        <v>2</v>
      </c>
      <c r="CX12" s="6">
        <v>2</v>
      </c>
      <c r="CY12" s="6">
        <v>2</v>
      </c>
      <c r="CZ12" s="6">
        <v>2</v>
      </c>
      <c r="DA12" s="6">
        <v>2</v>
      </c>
      <c r="DB12" s="6">
        <v>2</v>
      </c>
      <c r="DC12" s="6">
        <v>2</v>
      </c>
      <c r="DD12" s="6">
        <v>2</v>
      </c>
      <c r="DE12" s="6">
        <v>1</v>
      </c>
      <c r="DF12" s="6">
        <v>1</v>
      </c>
      <c r="DG12" s="6">
        <v>1</v>
      </c>
      <c r="DH12" s="6">
        <v>2</v>
      </c>
      <c r="DI12" s="6">
        <v>1</v>
      </c>
      <c r="DJ12" s="6">
        <v>1</v>
      </c>
      <c r="DK12" s="6">
        <v>1</v>
      </c>
      <c r="DL12" s="6">
        <v>1</v>
      </c>
      <c r="DM12" s="6">
        <v>1</v>
      </c>
      <c r="DN12" s="6">
        <v>1</v>
      </c>
      <c r="DO12" s="6">
        <v>1</v>
      </c>
    </row>
    <row r="13" spans="5:120" ht="22" customHeight="1" thickBot="1">
      <c r="E13" s="133"/>
      <c r="F13" s="97" t="s">
        <v>164</v>
      </c>
      <c r="G13" s="6">
        <v>2</v>
      </c>
      <c r="H13" s="6">
        <v>2</v>
      </c>
      <c r="I13" s="6">
        <v>2</v>
      </c>
      <c r="J13" s="6">
        <v>2</v>
      </c>
      <c r="K13" s="6">
        <v>2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 s="6">
        <v>2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2</v>
      </c>
      <c r="Y13" s="6">
        <v>2</v>
      </c>
      <c r="Z13" s="6">
        <v>2</v>
      </c>
      <c r="AA13" s="6">
        <v>2</v>
      </c>
      <c r="AB13" s="6">
        <v>2</v>
      </c>
      <c r="AC13" s="6">
        <v>1</v>
      </c>
      <c r="AD13" s="6">
        <v>1</v>
      </c>
      <c r="AE13" s="6">
        <v>2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2</v>
      </c>
      <c r="AN13" s="6">
        <v>1</v>
      </c>
      <c r="AO13" s="6">
        <v>1</v>
      </c>
      <c r="AP13" s="6">
        <v>1</v>
      </c>
      <c r="AQ13" s="6">
        <v>1</v>
      </c>
      <c r="AR13" s="6">
        <v>1</v>
      </c>
      <c r="AS13" s="6">
        <v>1</v>
      </c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>
        <v>0</v>
      </c>
      <c r="BG13" s="6">
        <v>1</v>
      </c>
      <c r="BH13" s="6">
        <v>0</v>
      </c>
      <c r="BI13" s="6">
        <v>0</v>
      </c>
      <c r="BJ13" s="6">
        <v>1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1</v>
      </c>
      <c r="BT13" s="6">
        <v>0</v>
      </c>
      <c r="BU13" s="6">
        <v>0</v>
      </c>
      <c r="BV13" s="6">
        <v>0</v>
      </c>
      <c r="BW13" s="6">
        <v>0</v>
      </c>
      <c r="BX13" s="42">
        <v>0</v>
      </c>
      <c r="CF13" s="133"/>
      <c r="CG13" s="97" t="s">
        <v>164</v>
      </c>
      <c r="CH13" s="6">
        <v>2</v>
      </c>
      <c r="CI13" s="6">
        <v>2</v>
      </c>
      <c r="CJ13" s="6">
        <v>2</v>
      </c>
      <c r="CK13" s="6">
        <v>2</v>
      </c>
      <c r="CL13" s="6">
        <v>2</v>
      </c>
      <c r="CM13" s="6">
        <v>2</v>
      </c>
      <c r="CN13" s="6">
        <v>2</v>
      </c>
      <c r="CO13" s="6">
        <v>2</v>
      </c>
      <c r="CP13" s="6">
        <v>2</v>
      </c>
      <c r="CQ13" s="6">
        <v>2</v>
      </c>
      <c r="CR13" s="6">
        <v>2</v>
      </c>
      <c r="CS13" s="6">
        <v>2</v>
      </c>
      <c r="CT13" s="6">
        <v>2</v>
      </c>
      <c r="CU13" s="6">
        <v>2</v>
      </c>
      <c r="CV13" s="6">
        <v>2</v>
      </c>
      <c r="CW13" s="6">
        <v>2</v>
      </c>
      <c r="CX13" s="6">
        <v>1</v>
      </c>
      <c r="CY13" s="6">
        <v>2</v>
      </c>
      <c r="CZ13" s="6">
        <v>2</v>
      </c>
      <c r="DA13" s="6">
        <v>2</v>
      </c>
      <c r="DB13" s="6">
        <v>2</v>
      </c>
      <c r="DC13" s="6">
        <v>2</v>
      </c>
      <c r="DD13" s="6">
        <v>2</v>
      </c>
      <c r="DE13" s="6">
        <v>2</v>
      </c>
      <c r="DF13" s="6">
        <v>2</v>
      </c>
      <c r="DG13" s="6">
        <v>2</v>
      </c>
      <c r="DH13" s="6">
        <v>2</v>
      </c>
      <c r="DI13" s="6">
        <v>1</v>
      </c>
      <c r="DJ13" s="6">
        <v>2</v>
      </c>
      <c r="DK13" s="6">
        <v>2</v>
      </c>
      <c r="DL13" s="6">
        <v>1</v>
      </c>
      <c r="DM13" s="6">
        <v>1</v>
      </c>
      <c r="DN13" s="6">
        <v>1</v>
      </c>
      <c r="DO13" s="6">
        <v>1</v>
      </c>
    </row>
    <row r="14" spans="5:120" ht="22" customHeight="1" thickBot="1">
      <c r="E14" s="134"/>
      <c r="F14" s="96" t="s">
        <v>165</v>
      </c>
      <c r="G14" s="6">
        <v>2</v>
      </c>
      <c r="H14" s="6">
        <v>2</v>
      </c>
      <c r="I14" s="6">
        <v>2</v>
      </c>
      <c r="J14" s="6">
        <v>2</v>
      </c>
      <c r="K14" s="6">
        <v>2</v>
      </c>
      <c r="L14" s="6">
        <v>2</v>
      </c>
      <c r="M14" s="6">
        <v>2</v>
      </c>
      <c r="N14" s="6">
        <v>2</v>
      </c>
      <c r="O14" s="6">
        <v>2</v>
      </c>
      <c r="P14" s="6">
        <v>2</v>
      </c>
      <c r="Q14" s="6">
        <v>2</v>
      </c>
      <c r="R14" s="6">
        <v>2</v>
      </c>
      <c r="S14" s="6">
        <v>2</v>
      </c>
      <c r="T14" s="6">
        <v>2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2</v>
      </c>
      <c r="AA14" s="6">
        <v>2</v>
      </c>
      <c r="AB14" s="6">
        <v>1</v>
      </c>
      <c r="AC14" s="6">
        <v>2</v>
      </c>
      <c r="AD14" s="6">
        <v>2</v>
      </c>
      <c r="AE14" s="6">
        <v>2</v>
      </c>
      <c r="AF14" s="6">
        <v>2</v>
      </c>
      <c r="AG14" s="6">
        <v>1</v>
      </c>
      <c r="AH14" s="6">
        <v>2</v>
      </c>
      <c r="AI14" s="6">
        <v>2</v>
      </c>
      <c r="AJ14" s="6">
        <v>1</v>
      </c>
      <c r="AK14" s="6">
        <v>2</v>
      </c>
      <c r="AL14" s="6">
        <v>2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1</v>
      </c>
      <c r="BL14" s="6">
        <v>1</v>
      </c>
      <c r="BM14" s="6">
        <v>0</v>
      </c>
      <c r="BN14" s="6">
        <v>0</v>
      </c>
      <c r="BO14" s="6">
        <v>0</v>
      </c>
      <c r="BP14" s="6">
        <v>1</v>
      </c>
      <c r="BQ14" s="6">
        <v>0</v>
      </c>
      <c r="BR14" s="6">
        <v>1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42">
        <v>0</v>
      </c>
      <c r="CF14" s="134"/>
      <c r="CG14" s="96" t="s">
        <v>165</v>
      </c>
      <c r="CH14" s="6">
        <v>2</v>
      </c>
      <c r="CI14" s="6">
        <v>2</v>
      </c>
      <c r="CJ14" s="6">
        <v>2</v>
      </c>
      <c r="CK14" s="6">
        <v>2</v>
      </c>
      <c r="CL14" s="6">
        <v>2</v>
      </c>
      <c r="CM14" s="6">
        <v>2</v>
      </c>
      <c r="CN14" s="6">
        <v>2</v>
      </c>
      <c r="CO14" s="6">
        <v>2</v>
      </c>
      <c r="CP14" s="6">
        <v>2</v>
      </c>
      <c r="CQ14" s="6">
        <v>2</v>
      </c>
      <c r="CR14" s="6">
        <v>2</v>
      </c>
      <c r="CS14" s="6">
        <v>2</v>
      </c>
      <c r="CT14" s="6">
        <v>2</v>
      </c>
      <c r="CU14" s="6">
        <v>2</v>
      </c>
      <c r="CV14" s="6">
        <v>2</v>
      </c>
      <c r="CW14" s="6">
        <v>2</v>
      </c>
      <c r="CX14" s="6">
        <v>2</v>
      </c>
      <c r="CY14" s="6">
        <v>2</v>
      </c>
      <c r="CZ14" s="6">
        <v>2</v>
      </c>
      <c r="DA14" s="6">
        <v>2</v>
      </c>
      <c r="DB14" s="6">
        <v>2</v>
      </c>
      <c r="DC14" s="6">
        <v>2</v>
      </c>
      <c r="DD14" s="6">
        <v>2</v>
      </c>
      <c r="DE14" s="6">
        <v>2</v>
      </c>
      <c r="DF14" s="6">
        <v>2</v>
      </c>
      <c r="DG14" s="6">
        <v>2</v>
      </c>
      <c r="DH14" s="6">
        <v>2</v>
      </c>
      <c r="DI14" s="6">
        <v>2</v>
      </c>
      <c r="DJ14" s="6">
        <v>1</v>
      </c>
      <c r="DK14" s="6">
        <v>1</v>
      </c>
      <c r="DL14" s="6">
        <v>2</v>
      </c>
      <c r="DM14" s="6">
        <v>2</v>
      </c>
      <c r="DN14" s="6">
        <v>1</v>
      </c>
      <c r="DO14" s="6">
        <v>1</v>
      </c>
    </row>
    <row r="15" spans="5:120" ht="65" customHeight="1" thickBot="1">
      <c r="E15" s="124" t="s">
        <v>139</v>
      </c>
      <c r="F15" s="125"/>
      <c r="G15" s="126" t="s">
        <v>128</v>
      </c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41" t="s">
        <v>140</v>
      </c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35" t="s">
        <v>131</v>
      </c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7"/>
      <c r="CF15" s="124" t="s">
        <v>139</v>
      </c>
      <c r="CG15" s="125"/>
      <c r="CH15" s="126" t="s">
        <v>128</v>
      </c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8" t="s">
        <v>140</v>
      </c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  <c r="DO15" s="129"/>
    </row>
    <row r="16" spans="5:120" ht="65" customHeight="1" thickBot="1">
      <c r="E16" s="139" t="s">
        <v>141</v>
      </c>
      <c r="F16" s="140"/>
      <c r="G16" s="102">
        <v>2</v>
      </c>
      <c r="H16" s="103">
        <v>2</v>
      </c>
      <c r="I16" s="103">
        <v>2</v>
      </c>
      <c r="J16" s="103">
        <v>1.875</v>
      </c>
      <c r="K16" s="103">
        <v>1.875</v>
      </c>
      <c r="L16" s="103">
        <v>1.875</v>
      </c>
      <c r="M16" s="103">
        <v>1.875</v>
      </c>
      <c r="N16" s="103">
        <v>1.875</v>
      </c>
      <c r="O16" s="103">
        <v>1.75</v>
      </c>
      <c r="P16" s="103">
        <v>1.75</v>
      </c>
      <c r="Q16" s="103">
        <v>1.75</v>
      </c>
      <c r="R16" s="103">
        <v>1.75</v>
      </c>
      <c r="S16" s="103">
        <v>1.75</v>
      </c>
      <c r="T16" s="103">
        <v>1.625</v>
      </c>
      <c r="U16" s="103">
        <v>1.625</v>
      </c>
      <c r="V16" s="103">
        <v>1.625</v>
      </c>
      <c r="W16" s="103">
        <v>1.625</v>
      </c>
      <c r="X16" s="103">
        <v>1.625</v>
      </c>
      <c r="Y16" s="103">
        <v>1.5</v>
      </c>
      <c r="Z16" s="103">
        <v>1.5</v>
      </c>
      <c r="AA16" s="103">
        <v>1.375</v>
      </c>
      <c r="AB16" s="103">
        <v>1.25</v>
      </c>
      <c r="AC16" s="103">
        <v>1.25</v>
      </c>
      <c r="AD16" s="103">
        <v>1.25</v>
      </c>
      <c r="AE16" s="103">
        <v>1.25</v>
      </c>
      <c r="AF16" s="103">
        <v>1.25</v>
      </c>
      <c r="AG16" s="103">
        <v>1.125</v>
      </c>
      <c r="AH16" s="103">
        <v>1.125</v>
      </c>
      <c r="AI16" s="103">
        <v>1.125</v>
      </c>
      <c r="AJ16" s="103">
        <v>1</v>
      </c>
      <c r="AK16" s="103">
        <v>1</v>
      </c>
      <c r="AL16" s="103">
        <v>1</v>
      </c>
      <c r="AM16" s="103">
        <v>1</v>
      </c>
      <c r="AN16" s="103">
        <v>0.875</v>
      </c>
      <c r="AO16" s="103">
        <v>0.875</v>
      </c>
      <c r="AP16" s="103">
        <v>0.875</v>
      </c>
      <c r="AQ16" s="103">
        <v>0.875</v>
      </c>
      <c r="AR16" s="103">
        <v>0.75</v>
      </c>
      <c r="AS16" s="103">
        <v>0.75</v>
      </c>
      <c r="AT16" s="103">
        <v>0.75</v>
      </c>
      <c r="AU16" s="103">
        <v>0.75</v>
      </c>
      <c r="AV16" s="103">
        <v>0.75</v>
      </c>
      <c r="AW16" s="103">
        <v>0.75</v>
      </c>
      <c r="AX16" s="103">
        <v>0.75</v>
      </c>
      <c r="AY16" s="103">
        <v>0.625</v>
      </c>
      <c r="AZ16" s="103">
        <v>0.625</v>
      </c>
      <c r="BA16" s="103">
        <v>0.5</v>
      </c>
      <c r="BB16" s="103">
        <v>0.5</v>
      </c>
      <c r="BC16" s="103">
        <v>0.375</v>
      </c>
      <c r="BD16" s="103">
        <v>0.375</v>
      </c>
      <c r="BE16" s="103">
        <v>0.25</v>
      </c>
      <c r="BF16" s="103">
        <v>0.125</v>
      </c>
      <c r="BG16" s="103">
        <v>0.125</v>
      </c>
      <c r="BH16" s="103">
        <v>0.125</v>
      </c>
      <c r="BI16" s="103">
        <v>0.125</v>
      </c>
      <c r="BJ16" s="103">
        <v>0.125</v>
      </c>
      <c r="BK16" s="103">
        <v>0.125</v>
      </c>
      <c r="BL16" s="103">
        <v>0.125</v>
      </c>
      <c r="BM16" s="103">
        <v>0.125</v>
      </c>
      <c r="BN16" s="103">
        <v>0.125</v>
      </c>
      <c r="BO16" s="103">
        <v>0.125</v>
      </c>
      <c r="BP16" s="103">
        <v>0.125</v>
      </c>
      <c r="BQ16" s="103">
        <v>0.125</v>
      </c>
      <c r="BR16" s="103">
        <v>0.125</v>
      </c>
      <c r="BS16" s="103">
        <v>0.125</v>
      </c>
      <c r="BT16" s="103">
        <v>0.125</v>
      </c>
      <c r="BU16" s="103">
        <v>0.125</v>
      </c>
      <c r="BV16" s="103">
        <v>0</v>
      </c>
      <c r="BW16" s="103">
        <v>0</v>
      </c>
      <c r="BX16" s="104">
        <v>0</v>
      </c>
      <c r="CF16" s="139" t="s">
        <v>141</v>
      </c>
      <c r="CG16" s="140"/>
      <c r="CH16" s="102">
        <f t="shared" ref="CH16:DO16" si="0">AVERAGE(CH7:CH14)</f>
        <v>2</v>
      </c>
      <c r="CI16" s="103">
        <f t="shared" si="0"/>
        <v>2</v>
      </c>
      <c r="CJ16" s="103">
        <f t="shared" si="0"/>
        <v>1.875</v>
      </c>
      <c r="CK16" s="103">
        <f t="shared" si="0"/>
        <v>1.875</v>
      </c>
      <c r="CL16" s="103">
        <f t="shared" si="0"/>
        <v>1.875</v>
      </c>
      <c r="CM16" s="103">
        <f t="shared" si="0"/>
        <v>1.875</v>
      </c>
      <c r="CN16" s="103">
        <f t="shared" si="0"/>
        <v>1.875</v>
      </c>
      <c r="CO16" s="103">
        <f t="shared" si="0"/>
        <v>1.875</v>
      </c>
      <c r="CP16" s="103">
        <f t="shared" si="0"/>
        <v>1.75</v>
      </c>
      <c r="CQ16" s="103">
        <f t="shared" si="0"/>
        <v>1.75</v>
      </c>
      <c r="CR16" s="103">
        <f t="shared" si="0"/>
        <v>1.75</v>
      </c>
      <c r="CS16" s="103">
        <f t="shared" si="0"/>
        <v>1.625</v>
      </c>
      <c r="CT16" s="103">
        <f t="shared" si="0"/>
        <v>1.625</v>
      </c>
      <c r="CU16" s="103">
        <f t="shared" si="0"/>
        <v>1.625</v>
      </c>
      <c r="CV16" s="103">
        <f t="shared" si="0"/>
        <v>1.5</v>
      </c>
      <c r="CW16" s="103">
        <f t="shared" si="0"/>
        <v>1.5</v>
      </c>
      <c r="CX16" s="103">
        <f t="shared" si="0"/>
        <v>1.5</v>
      </c>
      <c r="CY16" s="103">
        <f t="shared" si="0"/>
        <v>1.5</v>
      </c>
      <c r="CZ16" s="103">
        <f t="shared" si="0"/>
        <v>1.5</v>
      </c>
      <c r="DA16" s="103">
        <f t="shared" si="0"/>
        <v>1.5</v>
      </c>
      <c r="DB16" s="103">
        <f t="shared" si="0"/>
        <v>1.5</v>
      </c>
      <c r="DC16" s="103">
        <f t="shared" si="0"/>
        <v>1.375</v>
      </c>
      <c r="DD16" s="103">
        <f t="shared" si="0"/>
        <v>1.375</v>
      </c>
      <c r="DE16" s="103">
        <f t="shared" si="0"/>
        <v>1.25</v>
      </c>
      <c r="DF16" s="103">
        <f t="shared" si="0"/>
        <v>1.25</v>
      </c>
      <c r="DG16" s="103">
        <f t="shared" si="0"/>
        <v>1.25</v>
      </c>
      <c r="DH16" s="103">
        <f t="shared" si="0"/>
        <v>1.125</v>
      </c>
      <c r="DI16" s="103">
        <f t="shared" si="0"/>
        <v>1</v>
      </c>
      <c r="DJ16" s="103">
        <f t="shared" si="0"/>
        <v>1</v>
      </c>
      <c r="DK16" s="103">
        <f t="shared" si="0"/>
        <v>0.875</v>
      </c>
      <c r="DL16" s="103">
        <f t="shared" si="0"/>
        <v>0.875</v>
      </c>
      <c r="DM16" s="103">
        <f t="shared" si="0"/>
        <v>0.75</v>
      </c>
      <c r="DN16" s="103">
        <f t="shared" si="0"/>
        <v>0.625</v>
      </c>
      <c r="DO16" s="104">
        <f t="shared" si="0"/>
        <v>0.5</v>
      </c>
    </row>
    <row r="20" spans="5:119" ht="16" thickBot="1"/>
    <row r="21" spans="5:119" ht="31" thickBot="1">
      <c r="E21" s="130"/>
      <c r="F21" s="131"/>
      <c r="G21" s="144" t="s">
        <v>168</v>
      </c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6"/>
      <c r="CH21" s="124" t="s">
        <v>169</v>
      </c>
      <c r="CI21" s="142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  <c r="CT21" s="143"/>
      <c r="CU21" s="143"/>
      <c r="CV21" s="143"/>
      <c r="CW21" s="143"/>
      <c r="CX21" s="143"/>
      <c r="CY21" s="143"/>
      <c r="CZ21" s="143"/>
      <c r="DA21" s="143"/>
      <c r="DB21" s="143"/>
      <c r="DC21" s="143"/>
      <c r="DD21" s="143"/>
      <c r="DE21" s="143"/>
      <c r="DF21" s="143"/>
      <c r="DG21" s="143"/>
      <c r="DH21" s="143"/>
      <c r="DI21" s="143"/>
      <c r="DJ21" s="143"/>
      <c r="DK21" s="143"/>
      <c r="DL21" s="143"/>
      <c r="DM21" s="143"/>
      <c r="DN21" s="143"/>
      <c r="DO21" s="125"/>
    </row>
    <row r="22" spans="5:119" ht="26" thickBot="1">
      <c r="E22" s="132" t="s">
        <v>142</v>
      </c>
      <c r="F22" s="96" t="s">
        <v>158</v>
      </c>
      <c r="G22" s="40">
        <v>2</v>
      </c>
      <c r="H22" s="40">
        <v>2</v>
      </c>
      <c r="I22" s="40">
        <v>2</v>
      </c>
      <c r="J22" s="40">
        <v>2</v>
      </c>
      <c r="K22" s="40">
        <v>2</v>
      </c>
      <c r="L22" s="40">
        <v>1</v>
      </c>
      <c r="M22" s="40">
        <v>1</v>
      </c>
      <c r="N22" s="40">
        <v>2</v>
      </c>
      <c r="O22" s="40">
        <v>1</v>
      </c>
      <c r="P22" s="40">
        <v>1</v>
      </c>
      <c r="Q22" s="40">
        <v>1</v>
      </c>
      <c r="R22" s="40">
        <v>1</v>
      </c>
      <c r="S22" s="40">
        <v>1</v>
      </c>
      <c r="T22" s="40">
        <v>1</v>
      </c>
      <c r="U22" s="40">
        <v>1</v>
      </c>
      <c r="V22" s="40">
        <v>0</v>
      </c>
      <c r="W22" s="40">
        <v>1</v>
      </c>
      <c r="X22" s="40">
        <v>1</v>
      </c>
      <c r="Y22" s="40">
        <v>1</v>
      </c>
      <c r="Z22" s="40">
        <v>1</v>
      </c>
      <c r="AA22" s="40">
        <v>1</v>
      </c>
      <c r="AB22" s="40">
        <v>0</v>
      </c>
      <c r="AC22" s="40">
        <v>1</v>
      </c>
      <c r="AD22" s="40">
        <v>1</v>
      </c>
      <c r="AE22" s="40">
        <v>1</v>
      </c>
      <c r="AF22" s="40">
        <v>1</v>
      </c>
      <c r="AG22" s="40">
        <v>1</v>
      </c>
      <c r="AH22" s="40">
        <v>0</v>
      </c>
      <c r="AI22" s="40">
        <v>1</v>
      </c>
      <c r="AJ22" s="40">
        <v>1</v>
      </c>
      <c r="AK22" s="40">
        <v>1</v>
      </c>
      <c r="AL22" s="40">
        <v>1</v>
      </c>
      <c r="AM22" s="40">
        <v>0</v>
      </c>
      <c r="AN22" s="40">
        <v>1</v>
      </c>
      <c r="AO22" s="40">
        <v>1</v>
      </c>
      <c r="AP22" s="40">
        <v>0</v>
      </c>
      <c r="AQ22" s="40">
        <v>1</v>
      </c>
      <c r="AR22" s="40">
        <v>1</v>
      </c>
      <c r="AS22" s="40">
        <v>1</v>
      </c>
      <c r="AT22" s="40">
        <v>1</v>
      </c>
      <c r="AU22" s="40">
        <v>0</v>
      </c>
      <c r="AV22" s="40">
        <v>0</v>
      </c>
      <c r="AW22" s="40">
        <v>0</v>
      </c>
      <c r="AX22" s="40">
        <v>1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0">
        <v>0</v>
      </c>
      <c r="BJ22" s="40">
        <v>0</v>
      </c>
      <c r="BK22" s="40">
        <v>0</v>
      </c>
      <c r="BL22" s="40">
        <v>0</v>
      </c>
      <c r="BM22" s="40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1">
        <v>0</v>
      </c>
      <c r="CF22" s="132" t="s">
        <v>142</v>
      </c>
      <c r="CG22" s="96" t="s">
        <v>158</v>
      </c>
      <c r="CH22" s="40">
        <v>2</v>
      </c>
      <c r="CI22" s="40">
        <v>2</v>
      </c>
      <c r="CJ22" s="40">
        <v>1</v>
      </c>
      <c r="CK22" s="40">
        <v>1</v>
      </c>
      <c r="CL22" s="40">
        <v>2</v>
      </c>
      <c r="CM22" s="40">
        <v>2</v>
      </c>
      <c r="CN22" s="40">
        <v>2</v>
      </c>
      <c r="CO22" s="40">
        <v>1</v>
      </c>
      <c r="CP22" s="40">
        <v>1</v>
      </c>
      <c r="CQ22" s="40">
        <v>1</v>
      </c>
      <c r="CR22" s="40">
        <v>2</v>
      </c>
      <c r="CS22" s="40">
        <v>1</v>
      </c>
      <c r="CT22" s="40">
        <v>1</v>
      </c>
      <c r="CU22" s="40">
        <v>1</v>
      </c>
      <c r="CV22" s="40">
        <v>1</v>
      </c>
      <c r="CW22" s="40">
        <v>0</v>
      </c>
      <c r="CX22" s="40">
        <v>1</v>
      </c>
      <c r="CY22" s="40">
        <v>0</v>
      </c>
      <c r="CZ22" s="40">
        <v>0</v>
      </c>
      <c r="DA22" s="40">
        <v>1</v>
      </c>
      <c r="DB22" s="40">
        <v>0</v>
      </c>
      <c r="DC22" s="40">
        <v>1</v>
      </c>
      <c r="DD22" s="40">
        <v>0</v>
      </c>
      <c r="DE22" s="40">
        <v>1</v>
      </c>
      <c r="DF22" s="40">
        <v>0</v>
      </c>
      <c r="DG22" s="40">
        <v>0</v>
      </c>
      <c r="DH22" s="40">
        <v>0</v>
      </c>
      <c r="DI22" s="40">
        <v>1</v>
      </c>
      <c r="DJ22" s="40">
        <v>0</v>
      </c>
      <c r="DK22" s="40">
        <v>0</v>
      </c>
      <c r="DL22" s="40">
        <v>0</v>
      </c>
      <c r="DM22" s="40">
        <v>0</v>
      </c>
      <c r="DN22" s="40">
        <v>0</v>
      </c>
      <c r="DO22" s="40">
        <v>0</v>
      </c>
    </row>
    <row r="23" spans="5:119" ht="26" thickBot="1">
      <c r="E23" s="133"/>
      <c r="F23" s="97" t="s">
        <v>159</v>
      </c>
      <c r="G23" s="6">
        <v>2</v>
      </c>
      <c r="H23" s="6">
        <v>2</v>
      </c>
      <c r="I23" s="6">
        <v>2</v>
      </c>
      <c r="J23" s="6">
        <v>2</v>
      </c>
      <c r="K23" s="6">
        <v>2</v>
      </c>
      <c r="L23" s="6">
        <v>2</v>
      </c>
      <c r="M23" s="6">
        <v>2</v>
      </c>
      <c r="N23" s="6">
        <v>2</v>
      </c>
      <c r="O23" s="6">
        <v>1</v>
      </c>
      <c r="P23" s="6">
        <v>2</v>
      </c>
      <c r="Q23" s="6">
        <v>2</v>
      </c>
      <c r="R23" s="6">
        <v>1</v>
      </c>
      <c r="S23" s="6">
        <v>2</v>
      </c>
      <c r="T23" s="6">
        <v>1</v>
      </c>
      <c r="U23" s="6">
        <v>1</v>
      </c>
      <c r="V23" s="6">
        <v>2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0</v>
      </c>
      <c r="AJ23" s="6">
        <v>1</v>
      </c>
      <c r="AK23" s="6">
        <v>0</v>
      </c>
      <c r="AL23" s="6">
        <v>0</v>
      </c>
      <c r="AM23" s="6">
        <v>1</v>
      </c>
      <c r="AN23" s="6">
        <v>0</v>
      </c>
      <c r="AO23" s="6">
        <v>1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1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42">
        <v>0</v>
      </c>
      <c r="CF23" s="133"/>
      <c r="CG23" s="97" t="s">
        <v>159</v>
      </c>
      <c r="CH23" s="6">
        <v>2</v>
      </c>
      <c r="CI23" s="6">
        <v>2</v>
      </c>
      <c r="CJ23" s="6">
        <v>2</v>
      </c>
      <c r="CK23" s="6">
        <v>2</v>
      </c>
      <c r="CL23" s="6">
        <v>1</v>
      </c>
      <c r="CM23" s="6">
        <v>1</v>
      </c>
      <c r="CN23" s="6">
        <v>1</v>
      </c>
      <c r="CO23" s="6">
        <v>2</v>
      </c>
      <c r="CP23" s="6">
        <v>1</v>
      </c>
      <c r="CQ23" s="6">
        <v>1</v>
      </c>
      <c r="CR23" s="6">
        <v>0</v>
      </c>
      <c r="CS23" s="6">
        <v>1</v>
      </c>
      <c r="CT23" s="6">
        <v>1</v>
      </c>
      <c r="CU23" s="6">
        <v>1</v>
      </c>
      <c r="CV23" s="6">
        <v>0</v>
      </c>
      <c r="CW23" s="6">
        <v>1</v>
      </c>
      <c r="CX23" s="6">
        <v>1</v>
      </c>
      <c r="CY23" s="6">
        <v>1</v>
      </c>
      <c r="CZ23" s="6">
        <v>1</v>
      </c>
      <c r="DA23" s="6">
        <v>1</v>
      </c>
      <c r="DB23" s="6">
        <v>1</v>
      </c>
      <c r="DC23" s="6">
        <v>1</v>
      </c>
      <c r="DD23" s="6">
        <v>1</v>
      </c>
      <c r="DE23" s="6">
        <v>1</v>
      </c>
      <c r="DF23" s="6">
        <v>1</v>
      </c>
      <c r="DG23" s="6">
        <v>1</v>
      </c>
      <c r="DH23" s="6">
        <v>1</v>
      </c>
      <c r="DI23" s="6">
        <v>0</v>
      </c>
      <c r="DJ23" s="6">
        <v>1</v>
      </c>
      <c r="DK23" s="6">
        <v>0</v>
      </c>
      <c r="DL23" s="6">
        <v>1</v>
      </c>
      <c r="DM23" s="6">
        <v>0</v>
      </c>
      <c r="DN23" s="6">
        <v>0</v>
      </c>
      <c r="DO23" s="6">
        <v>0</v>
      </c>
    </row>
    <row r="24" spans="5:119" ht="26" thickBot="1">
      <c r="E24" s="133"/>
      <c r="F24" s="97" t="s">
        <v>160</v>
      </c>
      <c r="G24" s="6">
        <v>2</v>
      </c>
      <c r="H24" s="6">
        <v>2</v>
      </c>
      <c r="I24" s="6">
        <v>2</v>
      </c>
      <c r="J24" s="6">
        <v>1</v>
      </c>
      <c r="K24" s="6">
        <v>1</v>
      </c>
      <c r="L24" s="6">
        <v>2</v>
      </c>
      <c r="M24" s="6">
        <v>2</v>
      </c>
      <c r="N24" s="6">
        <v>1</v>
      </c>
      <c r="O24" s="6">
        <v>2</v>
      </c>
      <c r="P24" s="6">
        <v>1</v>
      </c>
      <c r="Q24" s="6">
        <v>1</v>
      </c>
      <c r="R24" s="6">
        <v>2</v>
      </c>
      <c r="S24" s="6">
        <v>1</v>
      </c>
      <c r="T24" s="6">
        <v>1</v>
      </c>
      <c r="U24" s="6">
        <v>2</v>
      </c>
      <c r="V24" s="6">
        <v>1</v>
      </c>
      <c r="W24" s="6">
        <v>2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2</v>
      </c>
      <c r="AD24" s="6">
        <v>1</v>
      </c>
      <c r="AE24" s="6">
        <v>1</v>
      </c>
      <c r="AF24" s="6">
        <v>1</v>
      </c>
      <c r="AG24" s="6">
        <v>1</v>
      </c>
      <c r="AH24" s="6">
        <v>0</v>
      </c>
      <c r="AI24" s="6">
        <v>2</v>
      </c>
      <c r="AJ24" s="6">
        <v>0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Q24" s="6">
        <v>1</v>
      </c>
      <c r="AR24" s="6">
        <v>0</v>
      </c>
      <c r="AS24" s="6">
        <v>0</v>
      </c>
      <c r="AT24" s="6">
        <v>0</v>
      </c>
      <c r="AU24" s="6">
        <v>1</v>
      </c>
      <c r="AV24" s="6">
        <v>1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42">
        <v>0</v>
      </c>
      <c r="CF24" s="133"/>
      <c r="CG24" s="97" t="s">
        <v>160</v>
      </c>
      <c r="CH24" s="6">
        <v>2</v>
      </c>
      <c r="CI24" s="6">
        <v>2</v>
      </c>
      <c r="CJ24" s="6">
        <v>2</v>
      </c>
      <c r="CK24" s="6">
        <v>2</v>
      </c>
      <c r="CL24" s="6">
        <v>2</v>
      </c>
      <c r="CM24" s="6">
        <v>2</v>
      </c>
      <c r="CN24" s="6">
        <v>2</v>
      </c>
      <c r="CO24" s="6">
        <v>2</v>
      </c>
      <c r="CP24" s="6">
        <v>2</v>
      </c>
      <c r="CQ24" s="6">
        <v>2</v>
      </c>
      <c r="CR24" s="6">
        <v>2</v>
      </c>
      <c r="CS24" s="6">
        <v>1</v>
      </c>
      <c r="CT24" s="6">
        <v>1</v>
      </c>
      <c r="CU24" s="6">
        <v>1</v>
      </c>
      <c r="CV24" s="6">
        <v>1</v>
      </c>
      <c r="CW24" s="6">
        <v>1</v>
      </c>
      <c r="CX24" s="6">
        <v>1</v>
      </c>
      <c r="CY24" s="6">
        <v>1</v>
      </c>
      <c r="CZ24" s="6">
        <v>1</v>
      </c>
      <c r="DA24" s="6">
        <v>1</v>
      </c>
      <c r="DB24" s="6">
        <v>1</v>
      </c>
      <c r="DC24" s="6">
        <v>0</v>
      </c>
      <c r="DD24" s="6">
        <v>1</v>
      </c>
      <c r="DE24" s="6">
        <v>1</v>
      </c>
      <c r="DF24" s="6">
        <v>1</v>
      </c>
      <c r="DG24" s="6">
        <v>1</v>
      </c>
      <c r="DH24" s="6">
        <v>0</v>
      </c>
      <c r="DI24" s="6">
        <v>1</v>
      </c>
      <c r="DJ24" s="6">
        <v>1</v>
      </c>
      <c r="DK24" s="6">
        <v>1</v>
      </c>
      <c r="DL24" s="6">
        <v>0</v>
      </c>
      <c r="DM24" s="6">
        <v>0</v>
      </c>
      <c r="DN24" s="6">
        <v>0</v>
      </c>
      <c r="DO24" s="6">
        <v>0</v>
      </c>
    </row>
    <row r="25" spans="5:119" ht="26" thickBot="1">
      <c r="E25" s="133"/>
      <c r="F25" s="97" t="s">
        <v>161</v>
      </c>
      <c r="G25" s="6">
        <v>2</v>
      </c>
      <c r="H25" s="6">
        <v>2</v>
      </c>
      <c r="I25" s="6">
        <v>2</v>
      </c>
      <c r="J25" s="6">
        <v>2</v>
      </c>
      <c r="K25" s="6">
        <v>2</v>
      </c>
      <c r="L25" s="6">
        <v>2</v>
      </c>
      <c r="M25" s="6">
        <v>2</v>
      </c>
      <c r="N25" s="6">
        <v>2</v>
      </c>
      <c r="O25" s="6">
        <v>2</v>
      </c>
      <c r="P25" s="6">
        <v>2</v>
      </c>
      <c r="Q25" s="6">
        <v>2</v>
      </c>
      <c r="R25" s="6">
        <v>2</v>
      </c>
      <c r="S25" s="6">
        <v>2</v>
      </c>
      <c r="T25" s="6">
        <v>2</v>
      </c>
      <c r="U25" s="6">
        <v>2</v>
      </c>
      <c r="V25" s="6">
        <v>2</v>
      </c>
      <c r="W25" s="6">
        <v>1</v>
      </c>
      <c r="X25" s="6">
        <v>2</v>
      </c>
      <c r="Y25" s="6">
        <v>2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2</v>
      </c>
      <c r="AG25" s="6">
        <v>2</v>
      </c>
      <c r="AH25" s="6">
        <v>2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Q25" s="6">
        <v>1</v>
      </c>
      <c r="AR25" s="6">
        <v>1</v>
      </c>
      <c r="AS25" s="6">
        <v>1</v>
      </c>
      <c r="AT25" s="6">
        <v>1</v>
      </c>
      <c r="AU25" s="6">
        <v>1</v>
      </c>
      <c r="AV25" s="6">
        <v>1</v>
      </c>
      <c r="AW25" s="6">
        <v>1</v>
      </c>
      <c r="AX25" s="6">
        <v>1</v>
      </c>
      <c r="AY25" s="6">
        <v>1</v>
      </c>
      <c r="AZ25" s="6">
        <v>1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42">
        <v>0</v>
      </c>
      <c r="CF25" s="133"/>
      <c r="CG25" s="97" t="s">
        <v>161</v>
      </c>
      <c r="CH25" s="6">
        <v>2</v>
      </c>
      <c r="CI25" s="6">
        <v>2</v>
      </c>
      <c r="CJ25" s="6">
        <v>2</v>
      </c>
      <c r="CK25" s="6">
        <v>2</v>
      </c>
      <c r="CL25" s="6">
        <v>2</v>
      </c>
      <c r="CM25" s="6">
        <v>2</v>
      </c>
      <c r="CN25" s="6">
        <v>2</v>
      </c>
      <c r="CO25" s="6">
        <v>2</v>
      </c>
      <c r="CP25" s="6">
        <v>2</v>
      </c>
      <c r="CQ25" s="6">
        <v>2</v>
      </c>
      <c r="CR25" s="6">
        <v>2</v>
      </c>
      <c r="CS25" s="6">
        <v>2</v>
      </c>
      <c r="CT25" s="6">
        <v>2</v>
      </c>
      <c r="CU25" s="6">
        <v>2</v>
      </c>
      <c r="CV25" s="6">
        <v>2</v>
      </c>
      <c r="CW25" s="6">
        <v>2</v>
      </c>
      <c r="CX25" s="6">
        <v>2</v>
      </c>
      <c r="CY25" s="6">
        <v>2</v>
      </c>
      <c r="CZ25" s="6">
        <v>2</v>
      </c>
      <c r="DA25" s="6">
        <v>1</v>
      </c>
      <c r="DB25" s="6">
        <v>2</v>
      </c>
      <c r="DC25" s="6">
        <v>2</v>
      </c>
      <c r="DD25" s="6">
        <v>1</v>
      </c>
      <c r="DE25" s="6">
        <v>1</v>
      </c>
      <c r="DF25" s="6">
        <v>1</v>
      </c>
      <c r="DG25" s="6">
        <v>1</v>
      </c>
      <c r="DH25" s="6">
        <v>1</v>
      </c>
      <c r="DI25" s="6">
        <v>1</v>
      </c>
      <c r="DJ25" s="6">
        <v>1</v>
      </c>
      <c r="DK25" s="6">
        <v>1</v>
      </c>
      <c r="DL25" s="6">
        <v>1</v>
      </c>
      <c r="DM25" s="6">
        <v>1</v>
      </c>
      <c r="DN25" s="6">
        <v>1</v>
      </c>
      <c r="DO25" s="6">
        <v>0</v>
      </c>
    </row>
    <row r="26" spans="5:119" ht="26" thickBot="1">
      <c r="E26" s="133"/>
      <c r="F26" s="97" t="s">
        <v>162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 s="6">
        <v>2</v>
      </c>
      <c r="R26" s="6">
        <v>2</v>
      </c>
      <c r="S26" s="6">
        <v>2</v>
      </c>
      <c r="T26" s="6">
        <v>2</v>
      </c>
      <c r="U26" s="6">
        <v>1</v>
      </c>
      <c r="V26" s="6">
        <v>2</v>
      </c>
      <c r="W26" s="6">
        <v>2</v>
      </c>
      <c r="X26" s="6">
        <v>2</v>
      </c>
      <c r="Y26" s="6">
        <v>1</v>
      </c>
      <c r="Z26" s="6">
        <v>2</v>
      </c>
      <c r="AA26" s="6">
        <v>1</v>
      </c>
      <c r="AB26" s="6">
        <v>2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2</v>
      </c>
      <c r="AI26" s="6">
        <v>1</v>
      </c>
      <c r="AJ26" s="6">
        <v>1</v>
      </c>
      <c r="AK26" s="6">
        <v>1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>
        <v>1</v>
      </c>
      <c r="BA26" s="6">
        <v>1</v>
      </c>
      <c r="BB26" s="6">
        <v>1</v>
      </c>
      <c r="BC26" s="6">
        <v>0</v>
      </c>
      <c r="BD26" s="6">
        <v>0</v>
      </c>
      <c r="BE26" s="6">
        <v>1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42">
        <v>0</v>
      </c>
      <c r="CF26" s="133"/>
      <c r="CG26" s="97" t="s">
        <v>162</v>
      </c>
      <c r="CH26" s="6">
        <v>2</v>
      </c>
      <c r="CI26" s="6">
        <v>2</v>
      </c>
      <c r="CJ26" s="6">
        <v>2</v>
      </c>
      <c r="CK26" s="6">
        <v>2</v>
      </c>
      <c r="CL26" s="6">
        <v>2</v>
      </c>
      <c r="CM26" s="6">
        <v>2</v>
      </c>
      <c r="CN26" s="6">
        <v>2</v>
      </c>
      <c r="CO26" s="6">
        <v>2</v>
      </c>
      <c r="CP26" s="6">
        <v>2</v>
      </c>
      <c r="CQ26" s="6">
        <v>2</v>
      </c>
      <c r="CR26" s="6">
        <v>2</v>
      </c>
      <c r="CS26" s="6">
        <v>2</v>
      </c>
      <c r="CT26" s="6">
        <v>2</v>
      </c>
      <c r="CU26" s="6">
        <v>2</v>
      </c>
      <c r="CV26" s="6">
        <v>2</v>
      </c>
      <c r="CW26" s="6">
        <v>2</v>
      </c>
      <c r="CX26" s="6">
        <v>2</v>
      </c>
      <c r="CY26" s="6">
        <v>2</v>
      </c>
      <c r="CZ26" s="6">
        <v>2</v>
      </c>
      <c r="DA26" s="6">
        <v>2</v>
      </c>
      <c r="DB26" s="6">
        <v>2</v>
      </c>
      <c r="DC26" s="6">
        <v>1</v>
      </c>
      <c r="DD26" s="6">
        <v>2</v>
      </c>
      <c r="DE26" s="6">
        <v>1</v>
      </c>
      <c r="DF26" s="6">
        <v>2</v>
      </c>
      <c r="DG26" s="6">
        <v>2</v>
      </c>
      <c r="DH26" s="6">
        <v>1</v>
      </c>
      <c r="DI26" s="6">
        <v>1</v>
      </c>
      <c r="DJ26" s="6">
        <v>1</v>
      </c>
      <c r="DK26" s="6">
        <v>1</v>
      </c>
      <c r="DL26" s="6">
        <v>1</v>
      </c>
      <c r="DM26" s="6">
        <v>1</v>
      </c>
      <c r="DN26" s="6">
        <v>1</v>
      </c>
      <c r="DO26" s="6">
        <v>1</v>
      </c>
    </row>
    <row r="27" spans="5:119" ht="26" thickBot="1">
      <c r="E27" s="133"/>
      <c r="F27" s="97" t="s">
        <v>163</v>
      </c>
      <c r="G27" s="6">
        <v>2</v>
      </c>
      <c r="H27" s="6">
        <v>2</v>
      </c>
      <c r="I27" s="6">
        <v>2</v>
      </c>
      <c r="J27" s="6">
        <v>2</v>
      </c>
      <c r="K27" s="6">
        <v>2</v>
      </c>
      <c r="L27" s="6">
        <v>2</v>
      </c>
      <c r="M27" s="6">
        <v>2</v>
      </c>
      <c r="N27" s="6">
        <v>2</v>
      </c>
      <c r="O27" s="6">
        <v>2</v>
      </c>
      <c r="P27" s="6">
        <v>2</v>
      </c>
      <c r="Q27" s="6">
        <v>2</v>
      </c>
      <c r="R27" s="6">
        <v>2</v>
      </c>
      <c r="S27" s="6">
        <v>2</v>
      </c>
      <c r="T27" s="6">
        <v>2</v>
      </c>
      <c r="U27" s="6">
        <v>2</v>
      </c>
      <c r="V27" s="6">
        <v>2</v>
      </c>
      <c r="W27" s="6">
        <v>2</v>
      </c>
      <c r="X27" s="6">
        <v>2</v>
      </c>
      <c r="Y27" s="6">
        <v>2</v>
      </c>
      <c r="Z27" s="6">
        <v>2</v>
      </c>
      <c r="AA27" s="6">
        <v>2</v>
      </c>
      <c r="AB27" s="6">
        <v>2</v>
      </c>
      <c r="AC27" s="6">
        <v>1</v>
      </c>
      <c r="AD27" s="6">
        <v>2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2</v>
      </c>
      <c r="AK27" s="6">
        <v>1</v>
      </c>
      <c r="AL27" s="6">
        <v>1</v>
      </c>
      <c r="AM27" s="6">
        <v>1</v>
      </c>
      <c r="AN27" s="6">
        <v>1</v>
      </c>
      <c r="AO27" s="6">
        <v>1</v>
      </c>
      <c r="AP27" s="6">
        <v>2</v>
      </c>
      <c r="AQ27" s="6">
        <v>1</v>
      </c>
      <c r="AR27" s="6">
        <v>1</v>
      </c>
      <c r="AS27" s="6">
        <v>1</v>
      </c>
      <c r="AT27" s="6">
        <v>1</v>
      </c>
      <c r="AU27" s="6">
        <v>1</v>
      </c>
      <c r="AV27" s="6">
        <v>1</v>
      </c>
      <c r="AW27" s="6">
        <v>1</v>
      </c>
      <c r="AX27" s="6">
        <v>1</v>
      </c>
      <c r="AY27" s="6">
        <v>1</v>
      </c>
      <c r="AZ27" s="6">
        <v>1</v>
      </c>
      <c r="BA27" s="6">
        <v>1</v>
      </c>
      <c r="BB27" s="6">
        <v>1</v>
      </c>
      <c r="BC27" s="6">
        <v>1</v>
      </c>
      <c r="BD27" s="6">
        <v>1</v>
      </c>
      <c r="BE27" s="6">
        <v>0</v>
      </c>
      <c r="BF27" s="6">
        <v>1</v>
      </c>
      <c r="BG27" s="6">
        <v>0</v>
      </c>
      <c r="BH27" s="6">
        <v>1</v>
      </c>
      <c r="BI27" s="6">
        <v>1</v>
      </c>
      <c r="BJ27" s="6">
        <v>0</v>
      </c>
      <c r="BK27" s="6">
        <v>0</v>
      </c>
      <c r="BL27" s="6">
        <v>0</v>
      </c>
      <c r="BM27" s="6">
        <v>1</v>
      </c>
      <c r="BN27" s="6">
        <v>1</v>
      </c>
      <c r="BO27" s="6">
        <v>1</v>
      </c>
      <c r="BP27" s="6">
        <v>0</v>
      </c>
      <c r="BQ27" s="6">
        <v>1</v>
      </c>
      <c r="BR27" s="6">
        <v>0</v>
      </c>
      <c r="BS27" s="6">
        <v>0</v>
      </c>
      <c r="BT27" s="6">
        <v>1</v>
      </c>
      <c r="BU27" s="6">
        <v>1</v>
      </c>
      <c r="BV27" s="6">
        <v>0</v>
      </c>
      <c r="BW27" s="6">
        <v>0</v>
      </c>
      <c r="BX27" s="42">
        <v>0</v>
      </c>
      <c r="CF27" s="133"/>
      <c r="CG27" s="97" t="s">
        <v>163</v>
      </c>
      <c r="CH27" s="6">
        <v>2</v>
      </c>
      <c r="CI27" s="6">
        <v>2</v>
      </c>
      <c r="CJ27" s="6">
        <v>2</v>
      </c>
      <c r="CK27" s="6">
        <v>2</v>
      </c>
      <c r="CL27" s="6">
        <v>2</v>
      </c>
      <c r="CM27" s="6">
        <v>2</v>
      </c>
      <c r="CN27" s="6">
        <v>2</v>
      </c>
      <c r="CO27" s="6">
        <v>2</v>
      </c>
      <c r="CP27" s="6">
        <v>2</v>
      </c>
      <c r="CQ27" s="6">
        <v>2</v>
      </c>
      <c r="CR27" s="6">
        <v>2</v>
      </c>
      <c r="CS27" s="6">
        <v>2</v>
      </c>
      <c r="CT27" s="6">
        <v>2</v>
      </c>
      <c r="CU27" s="6">
        <v>2</v>
      </c>
      <c r="CV27" s="6">
        <v>2</v>
      </c>
      <c r="CW27" s="6">
        <v>2</v>
      </c>
      <c r="CX27" s="6">
        <v>2</v>
      </c>
      <c r="CY27" s="6">
        <v>2</v>
      </c>
      <c r="CZ27" s="6">
        <v>2</v>
      </c>
      <c r="DA27" s="6">
        <v>2</v>
      </c>
      <c r="DB27" s="6">
        <v>2</v>
      </c>
      <c r="DC27" s="6">
        <v>2</v>
      </c>
      <c r="DD27" s="6">
        <v>2</v>
      </c>
      <c r="DE27" s="6">
        <v>1</v>
      </c>
      <c r="DF27" s="6">
        <v>1</v>
      </c>
      <c r="DG27" s="6">
        <v>1</v>
      </c>
      <c r="DH27" s="6">
        <v>2</v>
      </c>
      <c r="DI27" s="6">
        <v>1</v>
      </c>
      <c r="DJ27" s="6">
        <v>1</v>
      </c>
      <c r="DK27" s="6">
        <v>1</v>
      </c>
      <c r="DL27" s="6">
        <v>1</v>
      </c>
      <c r="DM27" s="6">
        <v>1</v>
      </c>
      <c r="DN27" s="6">
        <v>1</v>
      </c>
      <c r="DO27" s="6">
        <v>1</v>
      </c>
    </row>
    <row r="28" spans="5:119" ht="26" thickBot="1">
      <c r="E28" s="133"/>
      <c r="F28" s="97" t="s">
        <v>164</v>
      </c>
      <c r="G28" s="6">
        <v>2</v>
      </c>
      <c r="H28" s="6">
        <v>2</v>
      </c>
      <c r="I28" s="6">
        <v>2</v>
      </c>
      <c r="J28" s="6">
        <v>2</v>
      </c>
      <c r="K28" s="6">
        <v>2</v>
      </c>
      <c r="L28" s="6">
        <v>2</v>
      </c>
      <c r="M28" s="6">
        <v>2</v>
      </c>
      <c r="N28" s="6">
        <v>2</v>
      </c>
      <c r="O28" s="6">
        <v>2</v>
      </c>
      <c r="P28" s="6">
        <v>2</v>
      </c>
      <c r="Q28" s="6">
        <v>2</v>
      </c>
      <c r="R28" s="6">
        <v>2</v>
      </c>
      <c r="S28" s="6">
        <v>2</v>
      </c>
      <c r="T28" s="6">
        <v>2</v>
      </c>
      <c r="U28" s="6">
        <v>2</v>
      </c>
      <c r="V28" s="6">
        <v>2</v>
      </c>
      <c r="W28" s="6">
        <v>2</v>
      </c>
      <c r="X28" s="6">
        <v>2</v>
      </c>
      <c r="Y28" s="6">
        <v>2</v>
      </c>
      <c r="Z28" s="6">
        <v>2</v>
      </c>
      <c r="AA28" s="6">
        <v>2</v>
      </c>
      <c r="AB28" s="6">
        <v>2</v>
      </c>
      <c r="AC28" s="6">
        <v>1</v>
      </c>
      <c r="AD28" s="6">
        <v>1</v>
      </c>
      <c r="AE28" s="6">
        <v>2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2</v>
      </c>
      <c r="AN28" s="6">
        <v>1</v>
      </c>
      <c r="AO28" s="6">
        <v>1</v>
      </c>
      <c r="AP28" s="6">
        <v>1</v>
      </c>
      <c r="AQ28" s="6">
        <v>1</v>
      </c>
      <c r="AR28" s="6">
        <v>1</v>
      </c>
      <c r="AS28" s="6">
        <v>1</v>
      </c>
      <c r="AT28" s="6">
        <v>1</v>
      </c>
      <c r="AU28" s="6">
        <v>1</v>
      </c>
      <c r="AV28" s="6">
        <v>1</v>
      </c>
      <c r="AW28" s="6">
        <v>1</v>
      </c>
      <c r="AX28" s="6">
        <v>1</v>
      </c>
      <c r="AY28" s="6">
        <v>1</v>
      </c>
      <c r="AZ28" s="6">
        <v>1</v>
      </c>
      <c r="BA28" s="6">
        <v>1</v>
      </c>
      <c r="BB28" s="6">
        <v>1</v>
      </c>
      <c r="BC28" s="6">
        <v>1</v>
      </c>
      <c r="BD28" s="6">
        <v>1</v>
      </c>
      <c r="BE28" s="6">
        <v>1</v>
      </c>
      <c r="BF28" s="6">
        <v>0</v>
      </c>
      <c r="BG28" s="6">
        <v>1</v>
      </c>
      <c r="BH28" s="6">
        <v>0</v>
      </c>
      <c r="BI28" s="6">
        <v>0</v>
      </c>
      <c r="BJ28" s="6">
        <v>1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1</v>
      </c>
      <c r="BT28" s="6">
        <v>0</v>
      </c>
      <c r="BU28" s="6">
        <v>0</v>
      </c>
      <c r="BV28" s="6">
        <v>0</v>
      </c>
      <c r="BW28" s="6">
        <v>0</v>
      </c>
      <c r="BX28" s="42">
        <v>0</v>
      </c>
      <c r="CF28" s="133"/>
      <c r="CG28" s="97" t="s">
        <v>164</v>
      </c>
      <c r="CH28" s="6">
        <v>2</v>
      </c>
      <c r="CI28" s="6">
        <v>2</v>
      </c>
      <c r="CJ28" s="6">
        <v>2</v>
      </c>
      <c r="CK28" s="6">
        <v>2</v>
      </c>
      <c r="CL28" s="6">
        <v>2</v>
      </c>
      <c r="CM28" s="6">
        <v>2</v>
      </c>
      <c r="CN28" s="6">
        <v>2</v>
      </c>
      <c r="CO28" s="6">
        <v>2</v>
      </c>
      <c r="CP28" s="6">
        <v>2</v>
      </c>
      <c r="CQ28" s="6">
        <v>2</v>
      </c>
      <c r="CR28" s="6">
        <v>2</v>
      </c>
      <c r="CS28" s="6">
        <v>2</v>
      </c>
      <c r="CT28" s="6">
        <v>2</v>
      </c>
      <c r="CU28" s="6">
        <v>2</v>
      </c>
      <c r="CV28" s="6">
        <v>2</v>
      </c>
      <c r="CW28" s="6">
        <v>2</v>
      </c>
      <c r="CX28" s="6">
        <v>1</v>
      </c>
      <c r="CY28" s="6">
        <v>2</v>
      </c>
      <c r="CZ28" s="6">
        <v>2</v>
      </c>
      <c r="DA28" s="6">
        <v>2</v>
      </c>
      <c r="DB28" s="6">
        <v>2</v>
      </c>
      <c r="DC28" s="6">
        <v>2</v>
      </c>
      <c r="DD28" s="6">
        <v>2</v>
      </c>
      <c r="DE28" s="6">
        <v>2</v>
      </c>
      <c r="DF28" s="6">
        <v>2</v>
      </c>
      <c r="DG28" s="6">
        <v>2</v>
      </c>
      <c r="DH28" s="6">
        <v>2</v>
      </c>
      <c r="DI28" s="6">
        <v>1</v>
      </c>
      <c r="DJ28" s="6">
        <v>2</v>
      </c>
      <c r="DK28" s="6">
        <v>2</v>
      </c>
      <c r="DL28" s="6">
        <v>1</v>
      </c>
      <c r="DM28" s="6">
        <v>1</v>
      </c>
      <c r="DN28" s="6">
        <v>1</v>
      </c>
      <c r="DO28" s="6">
        <v>1</v>
      </c>
    </row>
    <row r="29" spans="5:119" ht="26" thickBot="1">
      <c r="E29" s="134"/>
      <c r="F29" s="96" t="s">
        <v>165</v>
      </c>
      <c r="G29" s="6">
        <v>2</v>
      </c>
      <c r="H29" s="6">
        <v>2</v>
      </c>
      <c r="I29" s="6">
        <v>2</v>
      </c>
      <c r="J29" s="6">
        <v>2</v>
      </c>
      <c r="K29" s="6">
        <v>2</v>
      </c>
      <c r="L29" s="6">
        <v>2</v>
      </c>
      <c r="M29" s="6">
        <v>2</v>
      </c>
      <c r="N29" s="6">
        <v>2</v>
      </c>
      <c r="O29" s="6">
        <v>2</v>
      </c>
      <c r="P29" s="6">
        <v>2</v>
      </c>
      <c r="Q29" s="6">
        <v>2</v>
      </c>
      <c r="R29" s="6">
        <v>2</v>
      </c>
      <c r="S29" s="6">
        <v>2</v>
      </c>
      <c r="T29" s="6">
        <v>2</v>
      </c>
      <c r="U29" s="6">
        <v>2</v>
      </c>
      <c r="V29" s="6">
        <v>2</v>
      </c>
      <c r="W29" s="6">
        <v>2</v>
      </c>
      <c r="X29" s="6">
        <v>2</v>
      </c>
      <c r="Y29" s="6">
        <v>2</v>
      </c>
      <c r="Z29" s="6">
        <v>2</v>
      </c>
      <c r="AA29" s="6">
        <v>2</v>
      </c>
      <c r="AB29" s="6">
        <v>1</v>
      </c>
      <c r="AC29" s="6">
        <v>2</v>
      </c>
      <c r="AD29" s="6">
        <v>2</v>
      </c>
      <c r="AE29" s="6">
        <v>2</v>
      </c>
      <c r="AF29" s="6">
        <v>2</v>
      </c>
      <c r="AG29" s="6">
        <v>1</v>
      </c>
      <c r="AH29" s="6">
        <v>2</v>
      </c>
      <c r="AI29" s="6">
        <v>2</v>
      </c>
      <c r="AJ29" s="6">
        <v>1</v>
      </c>
      <c r="AK29" s="6">
        <v>2</v>
      </c>
      <c r="AL29" s="6">
        <v>2</v>
      </c>
      <c r="AM29" s="6">
        <v>1</v>
      </c>
      <c r="AN29" s="6">
        <v>1</v>
      </c>
      <c r="AO29" s="6">
        <v>1</v>
      </c>
      <c r="AP29" s="6">
        <v>1</v>
      </c>
      <c r="AQ29" s="6">
        <v>1</v>
      </c>
      <c r="AR29" s="6">
        <v>1</v>
      </c>
      <c r="AS29" s="6">
        <v>1</v>
      </c>
      <c r="AT29" s="6">
        <v>1</v>
      </c>
      <c r="AU29" s="6">
        <v>1</v>
      </c>
      <c r="AV29" s="6">
        <v>1</v>
      </c>
      <c r="AW29" s="6">
        <v>1</v>
      </c>
      <c r="AX29" s="6">
        <v>1</v>
      </c>
      <c r="AY29" s="6">
        <v>1</v>
      </c>
      <c r="AZ29" s="6">
        <v>1</v>
      </c>
      <c r="BA29" s="6">
        <v>1</v>
      </c>
      <c r="BB29" s="6">
        <v>1</v>
      </c>
      <c r="BC29" s="6">
        <v>1</v>
      </c>
      <c r="BD29" s="6">
        <v>1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1</v>
      </c>
      <c r="BL29" s="6">
        <v>1</v>
      </c>
      <c r="BM29" s="6">
        <v>0</v>
      </c>
      <c r="BN29" s="6">
        <v>0</v>
      </c>
      <c r="BO29" s="6">
        <v>0</v>
      </c>
      <c r="BP29" s="6">
        <v>1</v>
      </c>
      <c r="BQ29" s="6">
        <v>0</v>
      </c>
      <c r="BR29" s="6">
        <v>1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42">
        <v>0</v>
      </c>
      <c r="CF29" s="133"/>
      <c r="CG29" s="107" t="s">
        <v>165</v>
      </c>
      <c r="CH29" s="6">
        <v>2</v>
      </c>
      <c r="CI29" s="6">
        <v>2</v>
      </c>
      <c r="CJ29" s="6">
        <v>2</v>
      </c>
      <c r="CK29" s="6">
        <v>2</v>
      </c>
      <c r="CL29" s="6">
        <v>2</v>
      </c>
      <c r="CM29" s="6">
        <v>2</v>
      </c>
      <c r="CN29" s="6">
        <v>2</v>
      </c>
      <c r="CO29" s="6">
        <v>2</v>
      </c>
      <c r="CP29" s="6">
        <v>2</v>
      </c>
      <c r="CQ29" s="6">
        <v>2</v>
      </c>
      <c r="CR29" s="6">
        <v>2</v>
      </c>
      <c r="CS29" s="6">
        <v>2</v>
      </c>
      <c r="CT29" s="6">
        <v>2</v>
      </c>
      <c r="CU29" s="6">
        <v>2</v>
      </c>
      <c r="CV29" s="6">
        <v>2</v>
      </c>
      <c r="CW29" s="6">
        <v>2</v>
      </c>
      <c r="CX29" s="6">
        <v>2</v>
      </c>
      <c r="CY29" s="6">
        <v>2</v>
      </c>
      <c r="CZ29" s="6">
        <v>2</v>
      </c>
      <c r="DA29" s="6">
        <v>2</v>
      </c>
      <c r="DB29" s="6">
        <v>2</v>
      </c>
      <c r="DC29" s="6">
        <v>2</v>
      </c>
      <c r="DD29" s="6">
        <v>2</v>
      </c>
      <c r="DE29" s="6">
        <v>2</v>
      </c>
      <c r="DF29" s="6">
        <v>2</v>
      </c>
      <c r="DG29" s="6">
        <v>2</v>
      </c>
      <c r="DH29" s="6">
        <v>2</v>
      </c>
      <c r="DI29" s="6">
        <v>2</v>
      </c>
      <c r="DJ29" s="6">
        <v>1</v>
      </c>
      <c r="DK29" s="6">
        <v>1</v>
      </c>
      <c r="DL29" s="6">
        <v>2</v>
      </c>
      <c r="DM29" s="6">
        <v>2</v>
      </c>
      <c r="DN29" s="6">
        <v>1</v>
      </c>
      <c r="DO29" s="6">
        <v>1</v>
      </c>
    </row>
    <row r="30" spans="5:119" ht="65" customHeight="1" thickBot="1">
      <c r="E30" s="124" t="s">
        <v>139</v>
      </c>
      <c r="F30" s="125"/>
      <c r="G30" s="126" t="s">
        <v>128</v>
      </c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41" t="s">
        <v>140</v>
      </c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35" t="s">
        <v>131</v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7"/>
      <c r="CF30" s="124" t="s">
        <v>139</v>
      </c>
      <c r="CG30" s="125"/>
      <c r="CH30" s="126" t="s">
        <v>128</v>
      </c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8" t="s">
        <v>140</v>
      </c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  <c r="DO30" s="129"/>
    </row>
    <row r="31" spans="5:119" ht="65" customHeight="1" thickBot="1">
      <c r="E31" s="139" t="s">
        <v>141</v>
      </c>
      <c r="F31" s="140"/>
      <c r="G31" s="95">
        <v>2</v>
      </c>
      <c r="H31" s="105">
        <v>2</v>
      </c>
      <c r="I31" s="105">
        <v>2</v>
      </c>
      <c r="J31" s="105">
        <v>1.875</v>
      </c>
      <c r="K31" s="105">
        <v>1.875</v>
      </c>
      <c r="L31" s="105">
        <v>1.875</v>
      </c>
      <c r="M31" s="105">
        <v>1.875</v>
      </c>
      <c r="N31" s="105">
        <v>1.875</v>
      </c>
      <c r="O31" s="105">
        <v>1.75</v>
      </c>
      <c r="P31" s="105">
        <v>1.75</v>
      </c>
      <c r="Q31" s="105">
        <v>1.75</v>
      </c>
      <c r="R31" s="105">
        <v>1.75</v>
      </c>
      <c r="S31" s="105">
        <v>1.75</v>
      </c>
      <c r="T31" s="105">
        <v>1.625</v>
      </c>
      <c r="U31" s="105">
        <v>1.625</v>
      </c>
      <c r="V31" s="105">
        <v>1.625</v>
      </c>
      <c r="W31" s="105">
        <v>1.625</v>
      </c>
      <c r="X31" s="105">
        <v>1.625</v>
      </c>
      <c r="Y31" s="105">
        <v>1.5</v>
      </c>
      <c r="Z31" s="105">
        <v>1.5</v>
      </c>
      <c r="AA31" s="105">
        <v>1.375</v>
      </c>
      <c r="AB31" s="105">
        <v>1.25</v>
      </c>
      <c r="AC31" s="105">
        <v>1.25</v>
      </c>
      <c r="AD31" s="105">
        <v>1.25</v>
      </c>
      <c r="AE31" s="105">
        <v>1.25</v>
      </c>
      <c r="AF31" s="105">
        <v>1.25</v>
      </c>
      <c r="AG31" s="105">
        <v>1.125</v>
      </c>
      <c r="AH31" s="105">
        <v>1.125</v>
      </c>
      <c r="AI31" s="105">
        <v>1.125</v>
      </c>
      <c r="AJ31" s="105">
        <v>1</v>
      </c>
      <c r="AK31" s="105">
        <v>1</v>
      </c>
      <c r="AL31" s="105">
        <v>1</v>
      </c>
      <c r="AM31" s="105">
        <v>1</v>
      </c>
      <c r="AN31" s="105">
        <v>0.875</v>
      </c>
      <c r="AO31" s="105">
        <v>0.875</v>
      </c>
      <c r="AP31" s="105">
        <v>0.875</v>
      </c>
      <c r="AQ31" s="105">
        <v>0.875</v>
      </c>
      <c r="AR31" s="105">
        <v>0.75</v>
      </c>
      <c r="AS31" s="105">
        <v>0.75</v>
      </c>
      <c r="AT31" s="105">
        <v>0.75</v>
      </c>
      <c r="AU31" s="105">
        <v>0.75</v>
      </c>
      <c r="AV31" s="105">
        <v>0.75</v>
      </c>
      <c r="AW31" s="105">
        <v>0.75</v>
      </c>
      <c r="AX31" s="105">
        <v>0.75</v>
      </c>
      <c r="AY31" s="105">
        <v>0.625</v>
      </c>
      <c r="AZ31" s="105">
        <v>0.625</v>
      </c>
      <c r="BA31" s="105">
        <v>0.5</v>
      </c>
      <c r="BB31" s="105">
        <v>0.5</v>
      </c>
      <c r="BC31" s="105">
        <v>0.375</v>
      </c>
      <c r="BD31" s="105">
        <v>0.375</v>
      </c>
      <c r="BE31" s="105">
        <v>0.25</v>
      </c>
      <c r="BF31" s="105">
        <v>0.125</v>
      </c>
      <c r="BG31" s="105">
        <v>0.125</v>
      </c>
      <c r="BH31" s="105">
        <v>0.125</v>
      </c>
      <c r="BI31" s="105">
        <v>0.125</v>
      </c>
      <c r="BJ31" s="105">
        <v>0.125</v>
      </c>
      <c r="BK31" s="105">
        <v>0.125</v>
      </c>
      <c r="BL31" s="105">
        <v>0.125</v>
      </c>
      <c r="BM31" s="105">
        <v>0.125</v>
      </c>
      <c r="BN31" s="105">
        <v>0.125</v>
      </c>
      <c r="BO31" s="105">
        <v>0.125</v>
      </c>
      <c r="BP31" s="105">
        <v>0.125</v>
      </c>
      <c r="BQ31" s="105">
        <v>0.125</v>
      </c>
      <c r="BR31" s="105">
        <v>0.125</v>
      </c>
      <c r="BS31" s="105">
        <v>0.125</v>
      </c>
      <c r="BT31" s="105">
        <v>0.125</v>
      </c>
      <c r="BU31" s="105">
        <v>0.125</v>
      </c>
      <c r="BV31" s="105">
        <v>0</v>
      </c>
      <c r="BW31" s="105">
        <v>0</v>
      </c>
      <c r="BX31" s="106">
        <v>0</v>
      </c>
      <c r="CF31" s="139" t="s">
        <v>141</v>
      </c>
      <c r="CG31" s="140"/>
      <c r="CH31" s="95">
        <f t="shared" ref="CH31:DO31" si="1">AVERAGE(CH22:CH29)</f>
        <v>2</v>
      </c>
      <c r="CI31" s="105">
        <f t="shared" si="1"/>
        <v>2</v>
      </c>
      <c r="CJ31" s="105">
        <f t="shared" si="1"/>
        <v>1.875</v>
      </c>
      <c r="CK31" s="105">
        <f t="shared" si="1"/>
        <v>1.875</v>
      </c>
      <c r="CL31" s="105">
        <f t="shared" si="1"/>
        <v>1.875</v>
      </c>
      <c r="CM31" s="105">
        <f t="shared" si="1"/>
        <v>1.875</v>
      </c>
      <c r="CN31" s="105">
        <f t="shared" si="1"/>
        <v>1.875</v>
      </c>
      <c r="CO31" s="105">
        <f t="shared" si="1"/>
        <v>1.875</v>
      </c>
      <c r="CP31" s="105">
        <f t="shared" si="1"/>
        <v>1.75</v>
      </c>
      <c r="CQ31" s="105">
        <f t="shared" si="1"/>
        <v>1.75</v>
      </c>
      <c r="CR31" s="105">
        <f t="shared" si="1"/>
        <v>1.75</v>
      </c>
      <c r="CS31" s="105">
        <f t="shared" si="1"/>
        <v>1.625</v>
      </c>
      <c r="CT31" s="105">
        <f t="shared" si="1"/>
        <v>1.625</v>
      </c>
      <c r="CU31" s="105">
        <f t="shared" si="1"/>
        <v>1.625</v>
      </c>
      <c r="CV31" s="105">
        <f t="shared" si="1"/>
        <v>1.5</v>
      </c>
      <c r="CW31" s="105">
        <f t="shared" si="1"/>
        <v>1.5</v>
      </c>
      <c r="CX31" s="105">
        <f t="shared" si="1"/>
        <v>1.5</v>
      </c>
      <c r="CY31" s="105">
        <f t="shared" si="1"/>
        <v>1.5</v>
      </c>
      <c r="CZ31" s="105">
        <f t="shared" si="1"/>
        <v>1.5</v>
      </c>
      <c r="DA31" s="105">
        <f t="shared" si="1"/>
        <v>1.5</v>
      </c>
      <c r="DB31" s="105">
        <f t="shared" si="1"/>
        <v>1.5</v>
      </c>
      <c r="DC31" s="105">
        <f t="shared" si="1"/>
        <v>1.375</v>
      </c>
      <c r="DD31" s="105">
        <f t="shared" si="1"/>
        <v>1.375</v>
      </c>
      <c r="DE31" s="105">
        <f t="shared" si="1"/>
        <v>1.25</v>
      </c>
      <c r="DF31" s="105">
        <f t="shared" si="1"/>
        <v>1.25</v>
      </c>
      <c r="DG31" s="105">
        <f t="shared" si="1"/>
        <v>1.25</v>
      </c>
      <c r="DH31" s="105">
        <f t="shared" si="1"/>
        <v>1.125</v>
      </c>
      <c r="DI31" s="105">
        <f t="shared" si="1"/>
        <v>1</v>
      </c>
      <c r="DJ31" s="105">
        <f t="shared" si="1"/>
        <v>1</v>
      </c>
      <c r="DK31" s="105">
        <f t="shared" si="1"/>
        <v>0.875</v>
      </c>
      <c r="DL31" s="105">
        <f t="shared" si="1"/>
        <v>0.875</v>
      </c>
      <c r="DM31" s="105">
        <f t="shared" si="1"/>
        <v>0.75</v>
      </c>
      <c r="DN31" s="105">
        <f t="shared" si="1"/>
        <v>0.625</v>
      </c>
      <c r="DO31" s="106">
        <f t="shared" si="1"/>
        <v>0.5</v>
      </c>
    </row>
    <row r="34" spans="5:92" ht="16" thickBot="1"/>
    <row r="35" spans="5:92" ht="31" thickBot="1">
      <c r="E35" s="130"/>
      <c r="F35" s="131"/>
      <c r="G35" s="144" t="s">
        <v>168</v>
      </c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7"/>
      <c r="BX35" s="146"/>
    </row>
    <row r="36" spans="5:92" ht="26" thickBot="1">
      <c r="E36" s="132" t="s">
        <v>142</v>
      </c>
      <c r="F36" s="96" t="s">
        <v>158</v>
      </c>
      <c r="G36" s="40">
        <v>2</v>
      </c>
      <c r="H36" s="40">
        <v>2</v>
      </c>
      <c r="I36" s="40">
        <v>2</v>
      </c>
      <c r="J36" s="40">
        <v>2</v>
      </c>
      <c r="K36" s="40">
        <v>2</v>
      </c>
      <c r="L36" s="40">
        <v>1</v>
      </c>
      <c r="M36" s="40">
        <v>1</v>
      </c>
      <c r="N36" s="40">
        <v>2</v>
      </c>
      <c r="O36" s="40">
        <v>1</v>
      </c>
      <c r="P36" s="40">
        <v>1</v>
      </c>
      <c r="Q36" s="40">
        <v>1</v>
      </c>
      <c r="R36" s="40">
        <v>1</v>
      </c>
      <c r="S36" s="40">
        <v>1</v>
      </c>
      <c r="T36" s="40">
        <v>1</v>
      </c>
      <c r="U36" s="40">
        <v>1</v>
      </c>
      <c r="V36" s="40">
        <v>0</v>
      </c>
      <c r="W36" s="40">
        <v>1</v>
      </c>
      <c r="X36" s="40">
        <v>1</v>
      </c>
      <c r="Y36" s="40">
        <v>1</v>
      </c>
      <c r="Z36" s="40">
        <v>1</v>
      </c>
      <c r="AA36" s="40">
        <v>1</v>
      </c>
      <c r="AB36" s="40">
        <v>0</v>
      </c>
      <c r="AC36" s="40">
        <v>1</v>
      </c>
      <c r="AD36" s="40">
        <v>1</v>
      </c>
      <c r="AE36" s="40">
        <v>1</v>
      </c>
      <c r="AF36" s="40">
        <v>1</v>
      </c>
      <c r="AG36" s="40">
        <v>1</v>
      </c>
      <c r="AH36" s="40">
        <v>0</v>
      </c>
      <c r="AI36" s="40">
        <v>1</v>
      </c>
      <c r="AJ36" s="40">
        <v>1</v>
      </c>
      <c r="AK36" s="40">
        <v>1</v>
      </c>
      <c r="AL36" s="40">
        <v>1</v>
      </c>
      <c r="AM36" s="40">
        <v>0</v>
      </c>
      <c r="AN36" s="40">
        <v>1</v>
      </c>
      <c r="AO36" s="40">
        <v>1</v>
      </c>
      <c r="AP36" s="40">
        <v>0</v>
      </c>
      <c r="AQ36" s="40">
        <v>1</v>
      </c>
      <c r="AR36" s="40">
        <v>1</v>
      </c>
      <c r="AS36" s="40">
        <v>1</v>
      </c>
      <c r="AT36" s="40">
        <v>1</v>
      </c>
      <c r="AU36" s="40">
        <v>0</v>
      </c>
      <c r="AV36" s="40">
        <v>0</v>
      </c>
      <c r="AW36" s="40">
        <v>0</v>
      </c>
      <c r="AX36" s="40">
        <v>1</v>
      </c>
      <c r="AY36" s="40">
        <v>0</v>
      </c>
      <c r="AZ36" s="40">
        <v>0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0</v>
      </c>
      <c r="BG36" s="40">
        <v>0</v>
      </c>
      <c r="BH36" s="40">
        <v>0</v>
      </c>
      <c r="BI36" s="40">
        <v>0</v>
      </c>
      <c r="BJ36" s="40">
        <v>0</v>
      </c>
      <c r="BK36" s="40">
        <v>0</v>
      </c>
      <c r="BL36" s="40">
        <v>0</v>
      </c>
      <c r="BM36" s="40">
        <v>0</v>
      </c>
      <c r="BN36" s="40">
        <v>0</v>
      </c>
      <c r="BO36" s="40">
        <v>0</v>
      </c>
      <c r="BP36" s="40">
        <v>0</v>
      </c>
      <c r="BQ36" s="40">
        <v>0</v>
      </c>
      <c r="BR36" s="40">
        <v>0</v>
      </c>
      <c r="BS36" s="40">
        <v>0</v>
      </c>
      <c r="BT36" s="40">
        <v>0</v>
      </c>
      <c r="BU36" s="40">
        <v>0</v>
      </c>
      <c r="BV36" s="40">
        <v>0</v>
      </c>
      <c r="BW36" s="115" t="s">
        <v>166</v>
      </c>
      <c r="BX36" s="41">
        <v>0</v>
      </c>
    </row>
    <row r="37" spans="5:92" ht="26" thickBot="1">
      <c r="E37" s="133"/>
      <c r="F37" s="97" t="s">
        <v>159</v>
      </c>
      <c r="G37" s="6">
        <v>2</v>
      </c>
      <c r="H37" s="6">
        <v>2</v>
      </c>
      <c r="I37" s="6">
        <v>2</v>
      </c>
      <c r="J37" s="6">
        <v>2</v>
      </c>
      <c r="K37" s="6">
        <v>2</v>
      </c>
      <c r="L37" s="6">
        <v>2</v>
      </c>
      <c r="M37" s="6">
        <v>2</v>
      </c>
      <c r="N37" s="6">
        <v>2</v>
      </c>
      <c r="O37" s="6">
        <v>1</v>
      </c>
      <c r="P37" s="6">
        <v>2</v>
      </c>
      <c r="Q37" s="6">
        <v>2</v>
      </c>
      <c r="R37" s="6">
        <v>1</v>
      </c>
      <c r="S37" s="6">
        <v>2</v>
      </c>
      <c r="T37" s="6">
        <v>1</v>
      </c>
      <c r="U37" s="6">
        <v>1</v>
      </c>
      <c r="V37" s="6">
        <v>2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0</v>
      </c>
      <c r="AJ37" s="6">
        <v>1</v>
      </c>
      <c r="AK37" s="6">
        <v>0</v>
      </c>
      <c r="AL37" s="6">
        <v>0</v>
      </c>
      <c r="AM37" s="6">
        <v>1</v>
      </c>
      <c r="AN37" s="6">
        <v>0</v>
      </c>
      <c r="AO37" s="6">
        <v>1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1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115" t="s">
        <v>166</v>
      </c>
      <c r="BX37" s="42">
        <v>0</v>
      </c>
    </row>
    <row r="38" spans="5:92" ht="26" thickBot="1">
      <c r="E38" s="133"/>
      <c r="F38" s="97" t="s">
        <v>160</v>
      </c>
      <c r="G38" s="6">
        <v>2</v>
      </c>
      <c r="H38" s="6">
        <v>2</v>
      </c>
      <c r="I38" s="6">
        <v>2</v>
      </c>
      <c r="J38" s="6">
        <v>1</v>
      </c>
      <c r="K38" s="6">
        <v>1</v>
      </c>
      <c r="L38" s="6">
        <v>2</v>
      </c>
      <c r="M38" s="6">
        <v>2</v>
      </c>
      <c r="N38" s="6">
        <v>1</v>
      </c>
      <c r="O38" s="6">
        <v>2</v>
      </c>
      <c r="P38" s="6">
        <v>1</v>
      </c>
      <c r="Q38" s="6">
        <v>1</v>
      </c>
      <c r="R38" s="6">
        <v>2</v>
      </c>
      <c r="S38" s="6">
        <v>1</v>
      </c>
      <c r="T38" s="6">
        <v>1</v>
      </c>
      <c r="U38" s="6">
        <v>2</v>
      </c>
      <c r="V38" s="6">
        <v>1</v>
      </c>
      <c r="W38" s="6">
        <v>2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2</v>
      </c>
      <c r="AD38" s="6">
        <v>1</v>
      </c>
      <c r="AE38" s="6">
        <v>1</v>
      </c>
      <c r="AF38" s="6">
        <v>1</v>
      </c>
      <c r="AG38" s="6">
        <v>1</v>
      </c>
      <c r="AH38" s="6">
        <v>0</v>
      </c>
      <c r="AI38" s="6">
        <v>2</v>
      </c>
      <c r="AJ38" s="6">
        <v>0</v>
      </c>
      <c r="AK38" s="6">
        <v>1</v>
      </c>
      <c r="AL38" s="6">
        <v>1</v>
      </c>
      <c r="AM38" s="6">
        <v>1</v>
      </c>
      <c r="AN38" s="6">
        <v>1</v>
      </c>
      <c r="AO38" s="6">
        <v>0</v>
      </c>
      <c r="AP38" s="6">
        <v>1</v>
      </c>
      <c r="AQ38" s="6">
        <v>1</v>
      </c>
      <c r="AR38" s="6">
        <v>0</v>
      </c>
      <c r="AS38" s="6">
        <v>0</v>
      </c>
      <c r="AT38" s="6">
        <v>0</v>
      </c>
      <c r="AU38" s="6">
        <v>1</v>
      </c>
      <c r="AV38" s="6">
        <v>1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115" t="s">
        <v>166</v>
      </c>
      <c r="BX38" s="42">
        <v>0</v>
      </c>
      <c r="CN38" s="117" t="s">
        <v>167</v>
      </c>
    </row>
    <row r="39" spans="5:92" ht="26" thickBot="1">
      <c r="E39" s="133"/>
      <c r="F39" s="97" t="s">
        <v>161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  <c r="L39" s="6">
        <v>2</v>
      </c>
      <c r="M39" s="6">
        <v>2</v>
      </c>
      <c r="N39" s="6">
        <v>2</v>
      </c>
      <c r="O39" s="6">
        <v>2</v>
      </c>
      <c r="P39" s="6">
        <v>2</v>
      </c>
      <c r="Q39" s="6">
        <v>2</v>
      </c>
      <c r="R39" s="6">
        <v>2</v>
      </c>
      <c r="S39" s="6">
        <v>2</v>
      </c>
      <c r="T39" s="6">
        <v>2</v>
      </c>
      <c r="U39" s="6">
        <v>2</v>
      </c>
      <c r="V39" s="6">
        <v>2</v>
      </c>
      <c r="W39" s="6">
        <v>1</v>
      </c>
      <c r="X39" s="6">
        <v>2</v>
      </c>
      <c r="Y39" s="6">
        <v>2</v>
      </c>
      <c r="Z39" s="6">
        <v>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2</v>
      </c>
      <c r="AG39" s="6">
        <v>2</v>
      </c>
      <c r="AH39" s="6">
        <v>2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6">
        <v>1</v>
      </c>
      <c r="AV39" s="6">
        <v>1</v>
      </c>
      <c r="AW39" s="6">
        <v>1</v>
      </c>
      <c r="AX39" s="6">
        <v>1</v>
      </c>
      <c r="AY39" s="6">
        <v>1</v>
      </c>
      <c r="AZ39" s="6">
        <v>1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115" t="s">
        <v>166</v>
      </c>
      <c r="BX39" s="42">
        <v>0</v>
      </c>
    </row>
    <row r="40" spans="5:92" ht="26" thickBot="1">
      <c r="E40" s="133"/>
      <c r="F40" s="97" t="s">
        <v>162</v>
      </c>
      <c r="G40" s="6">
        <v>2</v>
      </c>
      <c r="H40" s="6">
        <v>2</v>
      </c>
      <c r="I40" s="6">
        <v>2</v>
      </c>
      <c r="J40" s="6">
        <v>2</v>
      </c>
      <c r="K40" s="6">
        <v>2</v>
      </c>
      <c r="L40" s="6">
        <v>2</v>
      </c>
      <c r="M40" s="6">
        <v>2</v>
      </c>
      <c r="N40" s="6">
        <v>2</v>
      </c>
      <c r="O40" s="6">
        <v>2</v>
      </c>
      <c r="P40" s="6">
        <v>2</v>
      </c>
      <c r="Q40" s="6">
        <v>2</v>
      </c>
      <c r="R40" s="6">
        <v>2</v>
      </c>
      <c r="S40" s="6">
        <v>2</v>
      </c>
      <c r="T40" s="6">
        <v>2</v>
      </c>
      <c r="U40" s="6">
        <v>1</v>
      </c>
      <c r="V40" s="6">
        <v>2</v>
      </c>
      <c r="W40" s="6">
        <v>2</v>
      </c>
      <c r="X40" s="6">
        <v>2</v>
      </c>
      <c r="Y40" s="6">
        <v>1</v>
      </c>
      <c r="Z40" s="6">
        <v>2</v>
      </c>
      <c r="AA40" s="6">
        <v>1</v>
      </c>
      <c r="AB40" s="6">
        <v>2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2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0</v>
      </c>
      <c r="BD40" s="6">
        <v>0</v>
      </c>
      <c r="BE40" s="6">
        <v>1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115" t="s">
        <v>166</v>
      </c>
      <c r="BX40" s="42">
        <v>0</v>
      </c>
    </row>
    <row r="41" spans="5:92" ht="26" thickBot="1">
      <c r="E41" s="133"/>
      <c r="F41" s="97" t="s">
        <v>163</v>
      </c>
      <c r="G41" s="6">
        <v>2</v>
      </c>
      <c r="H41" s="6">
        <v>2</v>
      </c>
      <c r="I41" s="6">
        <v>2</v>
      </c>
      <c r="J41" s="6">
        <v>2</v>
      </c>
      <c r="K41" s="6">
        <v>2</v>
      </c>
      <c r="L41" s="6">
        <v>2</v>
      </c>
      <c r="M41" s="6">
        <v>2</v>
      </c>
      <c r="N41" s="6">
        <v>2</v>
      </c>
      <c r="O41" s="6">
        <v>2</v>
      </c>
      <c r="P41" s="6">
        <v>2</v>
      </c>
      <c r="Q41" s="6">
        <v>2</v>
      </c>
      <c r="R41" s="6">
        <v>2</v>
      </c>
      <c r="S41" s="6">
        <v>2</v>
      </c>
      <c r="T41" s="6">
        <v>2</v>
      </c>
      <c r="U41" s="6">
        <v>2</v>
      </c>
      <c r="V41" s="6">
        <v>2</v>
      </c>
      <c r="W41" s="6">
        <v>2</v>
      </c>
      <c r="X41" s="6">
        <v>2</v>
      </c>
      <c r="Y41" s="6">
        <v>2</v>
      </c>
      <c r="Z41" s="6">
        <v>2</v>
      </c>
      <c r="AA41" s="6">
        <v>2</v>
      </c>
      <c r="AB41" s="6">
        <v>2</v>
      </c>
      <c r="AC41" s="6">
        <v>1</v>
      </c>
      <c r="AD41" s="6">
        <v>2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2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2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0</v>
      </c>
      <c r="BF41" s="6">
        <v>1</v>
      </c>
      <c r="BG41" s="6">
        <v>0</v>
      </c>
      <c r="BH41" s="6">
        <v>1</v>
      </c>
      <c r="BI41" s="6">
        <v>1</v>
      </c>
      <c r="BJ41" s="6">
        <v>0</v>
      </c>
      <c r="BK41" s="6">
        <v>0</v>
      </c>
      <c r="BL41" s="6">
        <v>0</v>
      </c>
      <c r="BM41" s="6">
        <v>1</v>
      </c>
      <c r="BN41" s="6">
        <v>1</v>
      </c>
      <c r="BO41" s="6">
        <v>1</v>
      </c>
      <c r="BP41" s="6">
        <v>0</v>
      </c>
      <c r="BQ41" s="6">
        <v>1</v>
      </c>
      <c r="BR41" s="6">
        <v>0</v>
      </c>
      <c r="BS41" s="6">
        <v>0</v>
      </c>
      <c r="BT41" s="6">
        <v>1</v>
      </c>
      <c r="BU41" s="6">
        <v>1</v>
      </c>
      <c r="BV41" s="6">
        <v>0</v>
      </c>
      <c r="BW41" s="115" t="s">
        <v>166</v>
      </c>
      <c r="BX41" s="42">
        <v>0</v>
      </c>
    </row>
    <row r="42" spans="5:92" ht="26" thickBot="1">
      <c r="E42" s="133"/>
      <c r="F42" s="97" t="s">
        <v>164</v>
      </c>
      <c r="G42" s="6">
        <v>2</v>
      </c>
      <c r="H42" s="6">
        <v>2</v>
      </c>
      <c r="I42" s="6">
        <v>2</v>
      </c>
      <c r="J42" s="6">
        <v>2</v>
      </c>
      <c r="K42" s="6">
        <v>2</v>
      </c>
      <c r="L42" s="6">
        <v>2</v>
      </c>
      <c r="M42" s="6">
        <v>2</v>
      </c>
      <c r="N42" s="6">
        <v>2</v>
      </c>
      <c r="O42" s="6">
        <v>2</v>
      </c>
      <c r="P42" s="6">
        <v>2</v>
      </c>
      <c r="Q42" s="6">
        <v>2</v>
      </c>
      <c r="R42" s="6">
        <v>2</v>
      </c>
      <c r="S42" s="6">
        <v>2</v>
      </c>
      <c r="T42" s="6">
        <v>2</v>
      </c>
      <c r="U42" s="6">
        <v>2</v>
      </c>
      <c r="V42" s="6">
        <v>2</v>
      </c>
      <c r="W42" s="6">
        <v>2</v>
      </c>
      <c r="X42" s="6">
        <v>2</v>
      </c>
      <c r="Y42" s="6">
        <v>2</v>
      </c>
      <c r="Z42" s="6">
        <v>2</v>
      </c>
      <c r="AA42" s="6">
        <v>2</v>
      </c>
      <c r="AB42" s="6">
        <v>2</v>
      </c>
      <c r="AC42" s="6">
        <v>1</v>
      </c>
      <c r="AD42" s="6">
        <v>1</v>
      </c>
      <c r="AE42" s="6">
        <v>2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2</v>
      </c>
      <c r="AN42" s="6">
        <v>1</v>
      </c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6">
        <v>1</v>
      </c>
      <c r="BE42" s="6">
        <v>1</v>
      </c>
      <c r="BF42" s="6">
        <v>0</v>
      </c>
      <c r="BG42" s="6">
        <v>1</v>
      </c>
      <c r="BH42" s="6">
        <v>0</v>
      </c>
      <c r="BI42" s="6">
        <v>0</v>
      </c>
      <c r="BJ42" s="6">
        <v>1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1</v>
      </c>
      <c r="BT42" s="6">
        <v>0</v>
      </c>
      <c r="BU42" s="6">
        <v>0</v>
      </c>
      <c r="BV42" s="6">
        <v>0</v>
      </c>
      <c r="BW42" s="115" t="s">
        <v>166</v>
      </c>
      <c r="BX42" s="42">
        <v>0</v>
      </c>
    </row>
    <row r="43" spans="5:92" ht="26" thickBot="1">
      <c r="E43" s="134"/>
      <c r="F43" s="96" t="s">
        <v>165</v>
      </c>
      <c r="G43" s="6">
        <v>2</v>
      </c>
      <c r="H43" s="6">
        <v>2</v>
      </c>
      <c r="I43" s="6">
        <v>2</v>
      </c>
      <c r="J43" s="6">
        <v>2</v>
      </c>
      <c r="K43" s="6">
        <v>2</v>
      </c>
      <c r="L43" s="6">
        <v>2</v>
      </c>
      <c r="M43" s="6">
        <v>2</v>
      </c>
      <c r="N43" s="6">
        <v>2</v>
      </c>
      <c r="O43" s="6">
        <v>2</v>
      </c>
      <c r="P43" s="6">
        <v>2</v>
      </c>
      <c r="Q43" s="6">
        <v>2</v>
      </c>
      <c r="R43" s="6">
        <v>2</v>
      </c>
      <c r="S43" s="6">
        <v>2</v>
      </c>
      <c r="T43" s="6">
        <v>2</v>
      </c>
      <c r="U43" s="6">
        <v>2</v>
      </c>
      <c r="V43" s="6">
        <v>2</v>
      </c>
      <c r="W43" s="6">
        <v>2</v>
      </c>
      <c r="X43" s="6">
        <v>2</v>
      </c>
      <c r="Y43" s="6">
        <v>2</v>
      </c>
      <c r="Z43" s="6">
        <v>2</v>
      </c>
      <c r="AA43" s="6">
        <v>2</v>
      </c>
      <c r="AB43" s="6">
        <v>1</v>
      </c>
      <c r="AC43" s="6">
        <v>2</v>
      </c>
      <c r="AD43" s="6">
        <v>2</v>
      </c>
      <c r="AE43" s="6">
        <v>2</v>
      </c>
      <c r="AF43" s="6">
        <v>2</v>
      </c>
      <c r="AG43" s="6">
        <v>1</v>
      </c>
      <c r="AH43" s="6">
        <v>2</v>
      </c>
      <c r="AI43" s="6">
        <v>2</v>
      </c>
      <c r="AJ43" s="6">
        <v>1</v>
      </c>
      <c r="AK43" s="6">
        <v>2</v>
      </c>
      <c r="AL43" s="6">
        <v>2</v>
      </c>
      <c r="AM43" s="6">
        <v>1</v>
      </c>
      <c r="AN43" s="6">
        <v>1</v>
      </c>
      <c r="AO43" s="6">
        <v>1</v>
      </c>
      <c r="AP43" s="6">
        <v>1</v>
      </c>
      <c r="AQ43" s="6">
        <v>1</v>
      </c>
      <c r="AR43" s="6">
        <v>1</v>
      </c>
      <c r="AS43" s="6">
        <v>1</v>
      </c>
      <c r="AT43" s="6">
        <v>1</v>
      </c>
      <c r="AU43" s="6">
        <v>1</v>
      </c>
      <c r="AV43" s="6">
        <v>1</v>
      </c>
      <c r="AW43" s="6">
        <v>1</v>
      </c>
      <c r="AX43" s="6">
        <v>1</v>
      </c>
      <c r="AY43" s="6">
        <v>1</v>
      </c>
      <c r="AZ43" s="6">
        <v>1</v>
      </c>
      <c r="BA43" s="6">
        <v>1</v>
      </c>
      <c r="BB43" s="6">
        <v>1</v>
      </c>
      <c r="BC43" s="6">
        <v>1</v>
      </c>
      <c r="BD43" s="6">
        <v>1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1</v>
      </c>
      <c r="BL43" s="6">
        <v>1</v>
      </c>
      <c r="BM43" s="6">
        <v>0</v>
      </c>
      <c r="BN43" s="6">
        <v>0</v>
      </c>
      <c r="BO43" s="6">
        <v>0</v>
      </c>
      <c r="BP43" s="6">
        <v>1</v>
      </c>
      <c r="BQ43" s="6">
        <v>0</v>
      </c>
      <c r="BR43" s="6">
        <v>1</v>
      </c>
      <c r="BS43" s="6">
        <v>0</v>
      </c>
      <c r="BT43" s="6">
        <v>0</v>
      </c>
      <c r="BU43" s="6">
        <v>0</v>
      </c>
      <c r="BV43" s="6">
        <v>0</v>
      </c>
      <c r="BW43" s="115" t="s">
        <v>166</v>
      </c>
      <c r="BX43" s="42">
        <v>0</v>
      </c>
    </row>
    <row r="44" spans="5:92" ht="65" customHeight="1" thickBot="1">
      <c r="E44" s="124" t="s">
        <v>139</v>
      </c>
      <c r="F44" s="125"/>
      <c r="G44" s="126" t="s">
        <v>128</v>
      </c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41" t="s">
        <v>140</v>
      </c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35" t="s">
        <v>131</v>
      </c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48"/>
      <c r="BX44" s="137"/>
    </row>
    <row r="45" spans="5:92" ht="65" customHeight="1" thickBot="1">
      <c r="E45" s="139" t="s">
        <v>141</v>
      </c>
      <c r="F45" s="140"/>
      <c r="G45" s="95">
        <v>2</v>
      </c>
      <c r="H45" s="105">
        <v>2</v>
      </c>
      <c r="I45" s="105">
        <v>2</v>
      </c>
      <c r="J45" s="105">
        <v>1.875</v>
      </c>
      <c r="K45" s="105">
        <v>1.875</v>
      </c>
      <c r="L45" s="105">
        <v>1.875</v>
      </c>
      <c r="M45" s="105">
        <v>1.875</v>
      </c>
      <c r="N45" s="105">
        <v>1.875</v>
      </c>
      <c r="O45" s="105">
        <v>1.75</v>
      </c>
      <c r="P45" s="105">
        <v>1.75</v>
      </c>
      <c r="Q45" s="105">
        <v>1.75</v>
      </c>
      <c r="R45" s="105">
        <v>1.75</v>
      </c>
      <c r="S45" s="105">
        <v>1.75</v>
      </c>
      <c r="T45" s="105">
        <v>1.625</v>
      </c>
      <c r="U45" s="105">
        <v>1.625</v>
      </c>
      <c r="V45" s="105">
        <v>1.625</v>
      </c>
      <c r="W45" s="105">
        <v>1.625</v>
      </c>
      <c r="X45" s="105">
        <v>1.625</v>
      </c>
      <c r="Y45" s="105">
        <v>1.5</v>
      </c>
      <c r="Z45" s="105">
        <v>1.5</v>
      </c>
      <c r="AA45" s="105">
        <v>1.375</v>
      </c>
      <c r="AB45" s="105">
        <v>1.25</v>
      </c>
      <c r="AC45" s="105">
        <v>1.25</v>
      </c>
      <c r="AD45" s="105">
        <v>1.25</v>
      </c>
      <c r="AE45" s="105">
        <v>1.25</v>
      </c>
      <c r="AF45" s="105">
        <v>1.25</v>
      </c>
      <c r="AG45" s="105">
        <v>1.125</v>
      </c>
      <c r="AH45" s="105">
        <v>1.125</v>
      </c>
      <c r="AI45" s="105">
        <v>1.125</v>
      </c>
      <c r="AJ45" s="105">
        <v>1</v>
      </c>
      <c r="AK45" s="105">
        <v>1</v>
      </c>
      <c r="AL45" s="105">
        <v>1</v>
      </c>
      <c r="AM45" s="105">
        <v>1</v>
      </c>
      <c r="AN45" s="105">
        <v>0.875</v>
      </c>
      <c r="AO45" s="105">
        <v>0.875</v>
      </c>
      <c r="AP45" s="105">
        <v>0.875</v>
      </c>
      <c r="AQ45" s="105">
        <v>0.875</v>
      </c>
      <c r="AR45" s="105">
        <v>0.75</v>
      </c>
      <c r="AS45" s="105">
        <v>0.75</v>
      </c>
      <c r="AT45" s="105">
        <v>0.75</v>
      </c>
      <c r="AU45" s="105">
        <v>0.75</v>
      </c>
      <c r="AV45" s="105">
        <v>0.75</v>
      </c>
      <c r="AW45" s="105">
        <v>0.75</v>
      </c>
      <c r="AX45" s="105">
        <v>0.75</v>
      </c>
      <c r="AY45" s="105">
        <v>0.625</v>
      </c>
      <c r="AZ45" s="105">
        <v>0.625</v>
      </c>
      <c r="BA45" s="105">
        <v>0.5</v>
      </c>
      <c r="BB45" s="105">
        <v>0.5</v>
      </c>
      <c r="BC45" s="105">
        <v>0.375</v>
      </c>
      <c r="BD45" s="105">
        <v>0.375</v>
      </c>
      <c r="BE45" s="105">
        <v>0.25</v>
      </c>
      <c r="BF45" s="105">
        <v>0.125</v>
      </c>
      <c r="BG45" s="105">
        <v>0.125</v>
      </c>
      <c r="BH45" s="105">
        <v>0.125</v>
      </c>
      <c r="BI45" s="105">
        <v>0.125</v>
      </c>
      <c r="BJ45" s="105">
        <v>0.125</v>
      </c>
      <c r="BK45" s="105">
        <v>0.125</v>
      </c>
      <c r="BL45" s="105">
        <v>0.125</v>
      </c>
      <c r="BM45" s="105">
        <v>0.125</v>
      </c>
      <c r="BN45" s="105">
        <v>0.125</v>
      </c>
      <c r="BO45" s="105">
        <v>0.125</v>
      </c>
      <c r="BP45" s="105">
        <v>0.125</v>
      </c>
      <c r="BQ45" s="105">
        <v>0.125</v>
      </c>
      <c r="BR45" s="105">
        <v>0.125</v>
      </c>
      <c r="BS45" s="105">
        <v>0.125</v>
      </c>
      <c r="BT45" s="105">
        <v>0.125</v>
      </c>
      <c r="BU45" s="105">
        <v>0.125</v>
      </c>
      <c r="BV45" s="105">
        <v>0</v>
      </c>
      <c r="BW45" s="105">
        <v>0</v>
      </c>
      <c r="BX45" s="106">
        <v>0</v>
      </c>
    </row>
    <row r="47" spans="5:92" ht="16" thickBot="1"/>
    <row r="48" spans="5:92" ht="31" thickBot="1">
      <c r="E48" s="130"/>
      <c r="F48" s="131"/>
      <c r="G48" s="144" t="s">
        <v>156</v>
      </c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7"/>
      <c r="BX48" s="146"/>
    </row>
    <row r="49" spans="5:80" ht="26" thickBot="1">
      <c r="E49" s="132" t="s">
        <v>142</v>
      </c>
      <c r="F49" s="96" t="s">
        <v>158</v>
      </c>
      <c r="G49" s="40">
        <v>2</v>
      </c>
      <c r="H49" s="40">
        <v>2</v>
      </c>
      <c r="I49" s="40">
        <v>2</v>
      </c>
      <c r="J49" s="40">
        <v>2</v>
      </c>
      <c r="K49" s="40">
        <v>2</v>
      </c>
      <c r="L49" s="40">
        <v>1</v>
      </c>
      <c r="M49" s="40">
        <v>1</v>
      </c>
      <c r="N49" s="40">
        <v>2</v>
      </c>
      <c r="O49" s="40">
        <v>1</v>
      </c>
      <c r="P49" s="40">
        <v>1</v>
      </c>
      <c r="Q49" s="40">
        <v>1</v>
      </c>
      <c r="R49" s="40">
        <v>1</v>
      </c>
      <c r="S49" s="40">
        <v>1</v>
      </c>
      <c r="T49" s="40">
        <v>1</v>
      </c>
      <c r="U49" s="40">
        <v>1</v>
      </c>
      <c r="V49" s="40">
        <v>0</v>
      </c>
      <c r="W49" s="40">
        <v>1</v>
      </c>
      <c r="X49" s="40">
        <v>1</v>
      </c>
      <c r="Y49" s="40">
        <v>1</v>
      </c>
      <c r="Z49" s="40">
        <v>1</v>
      </c>
      <c r="AA49" s="40">
        <v>1</v>
      </c>
      <c r="AB49" s="40">
        <v>0</v>
      </c>
      <c r="AC49" s="40">
        <v>1</v>
      </c>
      <c r="AD49" s="40">
        <v>1</v>
      </c>
      <c r="AE49" s="40">
        <v>1</v>
      </c>
      <c r="AF49" s="40">
        <v>1</v>
      </c>
      <c r="AG49" s="40">
        <v>1</v>
      </c>
      <c r="AH49" s="40">
        <v>0</v>
      </c>
      <c r="AI49" s="40">
        <v>1</v>
      </c>
      <c r="AJ49" s="40">
        <v>1</v>
      </c>
      <c r="AK49" s="40">
        <v>1</v>
      </c>
      <c r="AL49" s="40">
        <v>1</v>
      </c>
      <c r="AM49" s="40">
        <v>0</v>
      </c>
      <c r="AN49" s="40">
        <v>1</v>
      </c>
      <c r="AO49" s="40">
        <v>1</v>
      </c>
      <c r="AP49" s="40">
        <v>0</v>
      </c>
      <c r="AQ49" s="40">
        <v>1</v>
      </c>
      <c r="AR49" s="40">
        <v>1</v>
      </c>
      <c r="AS49" s="40">
        <v>1</v>
      </c>
      <c r="AT49" s="40">
        <v>1</v>
      </c>
      <c r="AU49" s="40">
        <v>0</v>
      </c>
      <c r="AV49" s="40">
        <v>0</v>
      </c>
      <c r="AW49" s="40">
        <v>0</v>
      </c>
      <c r="AX49" s="40">
        <v>1</v>
      </c>
      <c r="AY49" s="40">
        <v>0</v>
      </c>
      <c r="AZ49" s="40">
        <v>0</v>
      </c>
      <c r="BA49" s="40">
        <v>0</v>
      </c>
      <c r="BB49" s="40">
        <v>0</v>
      </c>
      <c r="BC49" s="40">
        <v>0</v>
      </c>
      <c r="BD49" s="40">
        <v>0</v>
      </c>
      <c r="BE49" s="40">
        <v>0</v>
      </c>
      <c r="BF49" s="40">
        <v>0</v>
      </c>
      <c r="BG49" s="40">
        <v>0</v>
      </c>
      <c r="BH49" s="40">
        <v>0</v>
      </c>
      <c r="BI49" s="40">
        <v>0</v>
      </c>
      <c r="BJ49" s="40">
        <v>0</v>
      </c>
      <c r="BK49" s="40">
        <v>0</v>
      </c>
      <c r="BL49" s="40">
        <v>0</v>
      </c>
      <c r="BM49" s="40">
        <v>0</v>
      </c>
      <c r="BN49" s="40">
        <v>0</v>
      </c>
      <c r="BO49" s="40">
        <v>0</v>
      </c>
      <c r="BP49" s="40">
        <v>0</v>
      </c>
      <c r="BQ49" s="40">
        <v>0</v>
      </c>
      <c r="BR49" s="40">
        <v>0</v>
      </c>
      <c r="BS49" s="40">
        <v>0</v>
      </c>
      <c r="BT49" s="40">
        <v>0</v>
      </c>
      <c r="BU49" s="40">
        <v>0</v>
      </c>
      <c r="BV49" s="40">
        <v>0</v>
      </c>
      <c r="BW49" s="116"/>
      <c r="BX49" s="41">
        <v>0</v>
      </c>
      <c r="CB49" s="114" t="s">
        <v>166</v>
      </c>
    </row>
    <row r="50" spans="5:80" ht="26" thickBot="1">
      <c r="E50" s="133"/>
      <c r="F50" s="97" t="s">
        <v>159</v>
      </c>
      <c r="G50" s="6">
        <v>2</v>
      </c>
      <c r="H50" s="6">
        <v>2</v>
      </c>
      <c r="I50" s="6">
        <v>2</v>
      </c>
      <c r="J50" s="6">
        <v>2</v>
      </c>
      <c r="K50" s="6">
        <v>2</v>
      </c>
      <c r="L50" s="6">
        <v>2</v>
      </c>
      <c r="M50" s="6">
        <v>2</v>
      </c>
      <c r="N50" s="6">
        <v>2</v>
      </c>
      <c r="O50" s="6">
        <v>1</v>
      </c>
      <c r="P50" s="6">
        <v>2</v>
      </c>
      <c r="Q50" s="6">
        <v>2</v>
      </c>
      <c r="R50" s="6">
        <v>1</v>
      </c>
      <c r="S50" s="6">
        <v>2</v>
      </c>
      <c r="T50" s="6">
        <v>1</v>
      </c>
      <c r="U50" s="6">
        <v>1</v>
      </c>
      <c r="V50" s="6">
        <v>2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0</v>
      </c>
      <c r="AJ50" s="6">
        <v>1</v>
      </c>
      <c r="AK50" s="6">
        <v>0</v>
      </c>
      <c r="AL50" s="6">
        <v>0</v>
      </c>
      <c r="AM50" s="6">
        <v>1</v>
      </c>
      <c r="AN50" s="6">
        <v>0</v>
      </c>
      <c r="AO50" s="6">
        <v>1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1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116"/>
      <c r="BX50" s="42">
        <v>0</v>
      </c>
    </row>
    <row r="51" spans="5:80" ht="26" thickBot="1">
      <c r="E51" s="133"/>
      <c r="F51" s="97" t="s">
        <v>160</v>
      </c>
      <c r="G51" s="6">
        <v>2</v>
      </c>
      <c r="H51" s="6">
        <v>2</v>
      </c>
      <c r="I51" s="6">
        <v>2</v>
      </c>
      <c r="J51" s="6">
        <v>1</v>
      </c>
      <c r="K51" s="6">
        <v>1</v>
      </c>
      <c r="L51" s="6">
        <v>2</v>
      </c>
      <c r="M51" s="6">
        <v>2</v>
      </c>
      <c r="N51" s="6">
        <v>1</v>
      </c>
      <c r="O51" s="6">
        <v>2</v>
      </c>
      <c r="P51" s="6">
        <v>1</v>
      </c>
      <c r="Q51" s="6">
        <v>1</v>
      </c>
      <c r="R51" s="6">
        <v>2</v>
      </c>
      <c r="S51" s="6">
        <v>1</v>
      </c>
      <c r="T51" s="6">
        <v>1</v>
      </c>
      <c r="U51" s="6">
        <v>2</v>
      </c>
      <c r="V51" s="6">
        <v>1</v>
      </c>
      <c r="W51" s="6">
        <v>2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2</v>
      </c>
      <c r="AD51" s="6">
        <v>1</v>
      </c>
      <c r="AE51" s="6">
        <v>1</v>
      </c>
      <c r="AF51" s="6">
        <v>1</v>
      </c>
      <c r="AG51" s="6">
        <v>1</v>
      </c>
      <c r="AH51" s="6">
        <v>0</v>
      </c>
      <c r="AI51" s="6">
        <v>2</v>
      </c>
      <c r="AJ51" s="6">
        <v>0</v>
      </c>
      <c r="AK51" s="6">
        <v>1</v>
      </c>
      <c r="AL51" s="6">
        <v>1</v>
      </c>
      <c r="AM51" s="6">
        <v>1</v>
      </c>
      <c r="AN51" s="6">
        <v>1</v>
      </c>
      <c r="AO51" s="6">
        <v>0</v>
      </c>
      <c r="AP51" s="6">
        <v>1</v>
      </c>
      <c r="AQ51" s="6">
        <v>1</v>
      </c>
      <c r="AR51" s="6">
        <v>0</v>
      </c>
      <c r="AS51" s="6">
        <v>0</v>
      </c>
      <c r="AT51" s="6">
        <v>0</v>
      </c>
      <c r="AU51" s="6">
        <v>1</v>
      </c>
      <c r="AV51" s="6">
        <v>1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116"/>
      <c r="BX51" s="42">
        <v>0</v>
      </c>
    </row>
    <row r="52" spans="5:80" ht="26" thickBot="1">
      <c r="E52" s="133"/>
      <c r="F52" s="97" t="s">
        <v>161</v>
      </c>
      <c r="G52" s="6">
        <v>2</v>
      </c>
      <c r="H52" s="6">
        <v>2</v>
      </c>
      <c r="I52" s="6">
        <v>2</v>
      </c>
      <c r="J52" s="6">
        <v>2</v>
      </c>
      <c r="K52" s="6">
        <v>2</v>
      </c>
      <c r="L52" s="6">
        <v>2</v>
      </c>
      <c r="M52" s="6">
        <v>2</v>
      </c>
      <c r="N52" s="6">
        <v>2</v>
      </c>
      <c r="O52" s="6">
        <v>2</v>
      </c>
      <c r="P52" s="6">
        <v>2</v>
      </c>
      <c r="Q52" s="6">
        <v>2</v>
      </c>
      <c r="R52" s="6">
        <v>2</v>
      </c>
      <c r="S52" s="6">
        <v>2</v>
      </c>
      <c r="T52" s="6">
        <v>2</v>
      </c>
      <c r="U52" s="6">
        <v>2</v>
      </c>
      <c r="V52" s="6">
        <v>2</v>
      </c>
      <c r="W52" s="6">
        <v>1</v>
      </c>
      <c r="X52" s="6">
        <v>2</v>
      </c>
      <c r="Y52" s="6">
        <v>2</v>
      </c>
      <c r="Z52" s="6">
        <v>1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>
        <v>2</v>
      </c>
      <c r="AG52" s="6">
        <v>2</v>
      </c>
      <c r="AH52" s="6">
        <v>2</v>
      </c>
      <c r="AI52" s="6">
        <v>1</v>
      </c>
      <c r="AJ52" s="6">
        <v>1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1</v>
      </c>
      <c r="AU52" s="6">
        <v>1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116"/>
      <c r="BX52" s="42">
        <v>0</v>
      </c>
    </row>
    <row r="53" spans="5:80" ht="26" thickBot="1">
      <c r="E53" s="133"/>
      <c r="F53" s="97" t="s">
        <v>162</v>
      </c>
      <c r="G53" s="6">
        <v>2</v>
      </c>
      <c r="H53" s="6">
        <v>2</v>
      </c>
      <c r="I53" s="6">
        <v>2</v>
      </c>
      <c r="J53" s="6">
        <v>2</v>
      </c>
      <c r="K53" s="6">
        <v>2</v>
      </c>
      <c r="L53" s="6">
        <v>2</v>
      </c>
      <c r="M53" s="6">
        <v>2</v>
      </c>
      <c r="N53" s="6">
        <v>2</v>
      </c>
      <c r="O53" s="6">
        <v>2</v>
      </c>
      <c r="P53" s="6">
        <v>2</v>
      </c>
      <c r="Q53" s="6">
        <v>2</v>
      </c>
      <c r="R53" s="6">
        <v>2</v>
      </c>
      <c r="S53" s="6">
        <v>2</v>
      </c>
      <c r="T53" s="6">
        <v>2</v>
      </c>
      <c r="U53" s="6">
        <v>1</v>
      </c>
      <c r="V53" s="6">
        <v>2</v>
      </c>
      <c r="W53" s="6">
        <v>2</v>
      </c>
      <c r="X53" s="6">
        <v>2</v>
      </c>
      <c r="Y53" s="6">
        <v>1</v>
      </c>
      <c r="Z53" s="6">
        <v>2</v>
      </c>
      <c r="AA53" s="6">
        <v>1</v>
      </c>
      <c r="AB53" s="6">
        <v>2</v>
      </c>
      <c r="AC53" s="6">
        <v>1</v>
      </c>
      <c r="AD53" s="6">
        <v>1</v>
      </c>
      <c r="AE53" s="6">
        <v>1</v>
      </c>
      <c r="AF53" s="6">
        <v>1</v>
      </c>
      <c r="AG53" s="6">
        <v>1</v>
      </c>
      <c r="AH53" s="6">
        <v>2</v>
      </c>
      <c r="AI53" s="6">
        <v>1</v>
      </c>
      <c r="AJ53" s="6">
        <v>1</v>
      </c>
      <c r="AK53" s="6">
        <v>1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 s="6">
        <v>1</v>
      </c>
      <c r="AS53" s="6">
        <v>1</v>
      </c>
      <c r="AT53" s="6">
        <v>1</v>
      </c>
      <c r="AU53" s="6">
        <v>1</v>
      </c>
      <c r="AV53" s="6">
        <v>1</v>
      </c>
      <c r="AW53" s="6">
        <v>1</v>
      </c>
      <c r="AX53" s="6">
        <v>1</v>
      </c>
      <c r="AY53" s="6">
        <v>1</v>
      </c>
      <c r="AZ53" s="6">
        <v>1</v>
      </c>
      <c r="BA53" s="6">
        <v>1</v>
      </c>
      <c r="BB53" s="6">
        <v>1</v>
      </c>
      <c r="BC53" s="6">
        <v>0</v>
      </c>
      <c r="BD53" s="6">
        <v>0</v>
      </c>
      <c r="BE53" s="6">
        <v>1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116"/>
      <c r="BX53" s="42">
        <v>0</v>
      </c>
    </row>
    <row r="54" spans="5:80" ht="26" thickBot="1">
      <c r="E54" s="133"/>
      <c r="F54" s="97" t="s">
        <v>163</v>
      </c>
      <c r="G54" s="6">
        <v>2</v>
      </c>
      <c r="H54" s="6">
        <v>2</v>
      </c>
      <c r="I54" s="6">
        <v>2</v>
      </c>
      <c r="J54" s="6">
        <v>2</v>
      </c>
      <c r="K54" s="6">
        <v>2</v>
      </c>
      <c r="L54" s="6">
        <v>2</v>
      </c>
      <c r="M54" s="6">
        <v>2</v>
      </c>
      <c r="N54" s="6">
        <v>2</v>
      </c>
      <c r="O54" s="6">
        <v>2</v>
      </c>
      <c r="P54" s="6">
        <v>2</v>
      </c>
      <c r="Q54" s="6">
        <v>2</v>
      </c>
      <c r="R54" s="6">
        <v>2</v>
      </c>
      <c r="S54" s="6">
        <v>2</v>
      </c>
      <c r="T54" s="6">
        <v>2</v>
      </c>
      <c r="U54" s="6">
        <v>2</v>
      </c>
      <c r="V54" s="6">
        <v>2</v>
      </c>
      <c r="W54" s="6">
        <v>2</v>
      </c>
      <c r="X54" s="6">
        <v>2</v>
      </c>
      <c r="Y54" s="6">
        <v>2</v>
      </c>
      <c r="Z54" s="6">
        <v>2</v>
      </c>
      <c r="AA54" s="6">
        <v>2</v>
      </c>
      <c r="AB54" s="6">
        <v>2</v>
      </c>
      <c r="AC54" s="6">
        <v>1</v>
      </c>
      <c r="AD54" s="6">
        <v>2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2</v>
      </c>
      <c r="AK54" s="6">
        <v>1</v>
      </c>
      <c r="AL54" s="6">
        <v>1</v>
      </c>
      <c r="AM54" s="6">
        <v>1</v>
      </c>
      <c r="AN54" s="6">
        <v>1</v>
      </c>
      <c r="AO54" s="6">
        <v>1</v>
      </c>
      <c r="AP54" s="6">
        <v>2</v>
      </c>
      <c r="AQ54" s="6">
        <v>1</v>
      </c>
      <c r="AR54" s="6">
        <v>1</v>
      </c>
      <c r="AS54" s="6">
        <v>1</v>
      </c>
      <c r="AT54" s="6">
        <v>1</v>
      </c>
      <c r="AU54" s="6">
        <v>1</v>
      </c>
      <c r="AV54" s="6">
        <v>1</v>
      </c>
      <c r="AW54" s="6">
        <v>1</v>
      </c>
      <c r="AX54" s="6">
        <v>1</v>
      </c>
      <c r="AY54" s="6">
        <v>1</v>
      </c>
      <c r="AZ54" s="6">
        <v>1</v>
      </c>
      <c r="BA54" s="6">
        <v>1</v>
      </c>
      <c r="BB54" s="6">
        <v>1</v>
      </c>
      <c r="BC54" s="6">
        <v>1</v>
      </c>
      <c r="BD54" s="6">
        <v>1</v>
      </c>
      <c r="BE54" s="6">
        <v>0</v>
      </c>
      <c r="BF54" s="6">
        <v>1</v>
      </c>
      <c r="BG54" s="6">
        <v>0</v>
      </c>
      <c r="BH54" s="6">
        <v>1</v>
      </c>
      <c r="BI54" s="6">
        <v>1</v>
      </c>
      <c r="BJ54" s="6">
        <v>0</v>
      </c>
      <c r="BK54" s="6">
        <v>0</v>
      </c>
      <c r="BL54" s="6">
        <v>0</v>
      </c>
      <c r="BM54" s="6">
        <v>1</v>
      </c>
      <c r="BN54" s="6">
        <v>1</v>
      </c>
      <c r="BO54" s="6">
        <v>1</v>
      </c>
      <c r="BP54" s="6">
        <v>0</v>
      </c>
      <c r="BQ54" s="6">
        <v>1</v>
      </c>
      <c r="BR54" s="6">
        <v>0</v>
      </c>
      <c r="BS54" s="6">
        <v>0</v>
      </c>
      <c r="BT54" s="6">
        <v>1</v>
      </c>
      <c r="BU54" s="6">
        <v>1</v>
      </c>
      <c r="BV54" s="6">
        <v>0</v>
      </c>
      <c r="BW54" s="116"/>
      <c r="BX54" s="42">
        <v>0</v>
      </c>
    </row>
    <row r="55" spans="5:80" ht="26" thickBot="1">
      <c r="E55" s="133"/>
      <c r="F55" s="97" t="s">
        <v>164</v>
      </c>
      <c r="G55" s="6">
        <v>2</v>
      </c>
      <c r="H55" s="6">
        <v>2</v>
      </c>
      <c r="I55" s="6">
        <v>2</v>
      </c>
      <c r="J55" s="6">
        <v>2</v>
      </c>
      <c r="K55" s="6">
        <v>2</v>
      </c>
      <c r="L55" s="6">
        <v>2</v>
      </c>
      <c r="M55" s="6">
        <v>2</v>
      </c>
      <c r="N55" s="6">
        <v>2</v>
      </c>
      <c r="O55" s="6">
        <v>2</v>
      </c>
      <c r="P55" s="6">
        <v>2</v>
      </c>
      <c r="Q55" s="6">
        <v>2</v>
      </c>
      <c r="R55" s="6">
        <v>2</v>
      </c>
      <c r="S55" s="6">
        <v>2</v>
      </c>
      <c r="T55" s="6">
        <v>2</v>
      </c>
      <c r="U55" s="6">
        <v>2</v>
      </c>
      <c r="V55" s="6">
        <v>2</v>
      </c>
      <c r="W55" s="6">
        <v>2</v>
      </c>
      <c r="X55" s="6">
        <v>2</v>
      </c>
      <c r="Y55" s="6">
        <v>2</v>
      </c>
      <c r="Z55" s="6">
        <v>2</v>
      </c>
      <c r="AA55" s="6">
        <v>2</v>
      </c>
      <c r="AB55" s="6">
        <v>2</v>
      </c>
      <c r="AC55" s="6">
        <v>1</v>
      </c>
      <c r="AD55" s="6">
        <v>1</v>
      </c>
      <c r="AE55" s="6">
        <v>2</v>
      </c>
      <c r="AF55" s="6">
        <v>1</v>
      </c>
      <c r="AG55" s="6">
        <v>1</v>
      </c>
      <c r="AH55" s="6">
        <v>1</v>
      </c>
      <c r="AI55" s="6">
        <v>1</v>
      </c>
      <c r="AJ55" s="6">
        <v>1</v>
      </c>
      <c r="AK55" s="6">
        <v>1</v>
      </c>
      <c r="AL55" s="6">
        <v>1</v>
      </c>
      <c r="AM55" s="6">
        <v>2</v>
      </c>
      <c r="AN55" s="6">
        <v>1</v>
      </c>
      <c r="AO55" s="6">
        <v>1</v>
      </c>
      <c r="AP55" s="6">
        <v>1</v>
      </c>
      <c r="AQ55" s="6">
        <v>1</v>
      </c>
      <c r="AR55" s="6">
        <v>1</v>
      </c>
      <c r="AS55" s="6">
        <v>1</v>
      </c>
      <c r="AT55" s="6">
        <v>1</v>
      </c>
      <c r="AU55" s="6">
        <v>1</v>
      </c>
      <c r="AV55" s="6">
        <v>1</v>
      </c>
      <c r="AW55" s="6">
        <v>1</v>
      </c>
      <c r="AX55" s="6">
        <v>1</v>
      </c>
      <c r="AY55" s="6">
        <v>1</v>
      </c>
      <c r="AZ55" s="6">
        <v>1</v>
      </c>
      <c r="BA55" s="6">
        <v>1</v>
      </c>
      <c r="BB55" s="6">
        <v>1</v>
      </c>
      <c r="BC55" s="6">
        <v>1</v>
      </c>
      <c r="BD55" s="6">
        <v>1</v>
      </c>
      <c r="BE55" s="6">
        <v>1</v>
      </c>
      <c r="BF55" s="6">
        <v>0</v>
      </c>
      <c r="BG55" s="6">
        <v>1</v>
      </c>
      <c r="BH55" s="6">
        <v>0</v>
      </c>
      <c r="BI55" s="6">
        <v>0</v>
      </c>
      <c r="BJ55" s="6">
        <v>1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1</v>
      </c>
      <c r="BT55" s="6">
        <v>0</v>
      </c>
      <c r="BU55" s="6">
        <v>0</v>
      </c>
      <c r="BV55" s="6">
        <v>0</v>
      </c>
      <c r="BW55" s="116"/>
      <c r="BX55" s="42">
        <v>0</v>
      </c>
    </row>
    <row r="56" spans="5:80" ht="26" thickBot="1">
      <c r="E56" s="134"/>
      <c r="F56" s="96" t="s">
        <v>165</v>
      </c>
      <c r="G56" s="6">
        <v>2</v>
      </c>
      <c r="H56" s="6">
        <v>2</v>
      </c>
      <c r="I56" s="6">
        <v>2</v>
      </c>
      <c r="J56" s="6">
        <v>2</v>
      </c>
      <c r="K56" s="6">
        <v>2</v>
      </c>
      <c r="L56" s="6">
        <v>2</v>
      </c>
      <c r="M56" s="6">
        <v>2</v>
      </c>
      <c r="N56" s="6">
        <v>2</v>
      </c>
      <c r="O56" s="6">
        <v>2</v>
      </c>
      <c r="P56" s="6">
        <v>2</v>
      </c>
      <c r="Q56" s="6">
        <v>2</v>
      </c>
      <c r="R56" s="6">
        <v>2</v>
      </c>
      <c r="S56" s="6">
        <v>2</v>
      </c>
      <c r="T56" s="6">
        <v>2</v>
      </c>
      <c r="U56" s="6">
        <v>2</v>
      </c>
      <c r="V56" s="6">
        <v>2</v>
      </c>
      <c r="W56" s="6">
        <v>2</v>
      </c>
      <c r="X56" s="6">
        <v>2</v>
      </c>
      <c r="Y56" s="6">
        <v>2</v>
      </c>
      <c r="Z56" s="6">
        <v>2</v>
      </c>
      <c r="AA56" s="6">
        <v>2</v>
      </c>
      <c r="AB56" s="6">
        <v>1</v>
      </c>
      <c r="AC56" s="6">
        <v>2</v>
      </c>
      <c r="AD56" s="6">
        <v>2</v>
      </c>
      <c r="AE56" s="6">
        <v>2</v>
      </c>
      <c r="AF56" s="6">
        <v>2</v>
      </c>
      <c r="AG56" s="6">
        <v>1</v>
      </c>
      <c r="AH56" s="6">
        <v>2</v>
      </c>
      <c r="AI56" s="6">
        <v>2</v>
      </c>
      <c r="AJ56" s="6">
        <v>1</v>
      </c>
      <c r="AK56" s="6">
        <v>2</v>
      </c>
      <c r="AL56" s="6">
        <v>2</v>
      </c>
      <c r="AM56" s="6">
        <v>1</v>
      </c>
      <c r="AN56" s="6">
        <v>1</v>
      </c>
      <c r="AO56" s="6">
        <v>1</v>
      </c>
      <c r="AP56" s="6">
        <v>1</v>
      </c>
      <c r="AQ56" s="6">
        <v>1</v>
      </c>
      <c r="AR56" s="6">
        <v>1</v>
      </c>
      <c r="AS56" s="6">
        <v>1</v>
      </c>
      <c r="AT56" s="6">
        <v>1</v>
      </c>
      <c r="AU56" s="6">
        <v>1</v>
      </c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  <c r="BC56" s="6">
        <v>1</v>
      </c>
      <c r="BD56" s="6">
        <v>1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1</v>
      </c>
      <c r="BL56" s="6">
        <v>1</v>
      </c>
      <c r="BM56" s="6">
        <v>0</v>
      </c>
      <c r="BN56" s="6">
        <v>0</v>
      </c>
      <c r="BO56" s="6">
        <v>0</v>
      </c>
      <c r="BP56" s="6">
        <v>1</v>
      </c>
      <c r="BQ56" s="6">
        <v>0</v>
      </c>
      <c r="BR56" s="6">
        <v>1</v>
      </c>
      <c r="BS56" s="6">
        <v>0</v>
      </c>
      <c r="BT56" s="6">
        <v>0</v>
      </c>
      <c r="BU56" s="6">
        <v>0</v>
      </c>
      <c r="BV56" s="6">
        <v>0</v>
      </c>
      <c r="BW56" s="116"/>
      <c r="BX56" s="42">
        <v>0</v>
      </c>
    </row>
    <row r="57" spans="5:80" ht="65" customHeight="1" thickBot="1">
      <c r="E57" s="124" t="s">
        <v>139</v>
      </c>
      <c r="F57" s="125"/>
      <c r="G57" s="126" t="s">
        <v>128</v>
      </c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41" t="s">
        <v>140</v>
      </c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35" t="s">
        <v>131</v>
      </c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48"/>
      <c r="BX57" s="137"/>
    </row>
    <row r="58" spans="5:80" ht="65" customHeight="1" thickBot="1">
      <c r="E58" s="139" t="s">
        <v>141</v>
      </c>
      <c r="F58" s="140"/>
      <c r="G58" s="95">
        <v>2</v>
      </c>
      <c r="H58" s="105">
        <v>2</v>
      </c>
      <c r="I58" s="105">
        <v>2</v>
      </c>
      <c r="J58" s="105">
        <v>1.875</v>
      </c>
      <c r="K58" s="105">
        <v>1.875</v>
      </c>
      <c r="L58" s="105">
        <v>1.875</v>
      </c>
      <c r="M58" s="105">
        <v>1.875</v>
      </c>
      <c r="N58" s="105">
        <v>1.875</v>
      </c>
      <c r="O58" s="105">
        <v>1.75</v>
      </c>
      <c r="P58" s="105">
        <v>1.75</v>
      </c>
      <c r="Q58" s="105">
        <v>1.75</v>
      </c>
      <c r="R58" s="105">
        <v>1.75</v>
      </c>
      <c r="S58" s="105">
        <v>1.75</v>
      </c>
      <c r="T58" s="105">
        <v>1.625</v>
      </c>
      <c r="U58" s="105">
        <v>1.625</v>
      </c>
      <c r="V58" s="105">
        <v>1.625</v>
      </c>
      <c r="W58" s="105">
        <v>1.625</v>
      </c>
      <c r="X58" s="105">
        <v>1.625</v>
      </c>
      <c r="Y58" s="105">
        <v>1.5</v>
      </c>
      <c r="Z58" s="105">
        <v>1.5</v>
      </c>
      <c r="AA58" s="105">
        <v>1.375</v>
      </c>
      <c r="AB58" s="105">
        <v>1.25</v>
      </c>
      <c r="AC58" s="105">
        <v>1.25</v>
      </c>
      <c r="AD58" s="105">
        <v>1.25</v>
      </c>
      <c r="AE58" s="105">
        <v>1.25</v>
      </c>
      <c r="AF58" s="105">
        <v>1.25</v>
      </c>
      <c r="AG58" s="105">
        <v>1.125</v>
      </c>
      <c r="AH58" s="105">
        <v>1.125</v>
      </c>
      <c r="AI58" s="105">
        <v>1.125</v>
      </c>
      <c r="AJ58" s="105">
        <v>1</v>
      </c>
      <c r="AK58" s="105">
        <v>1</v>
      </c>
      <c r="AL58" s="105">
        <v>1</v>
      </c>
      <c r="AM58" s="105">
        <v>1</v>
      </c>
      <c r="AN58" s="105">
        <v>0.875</v>
      </c>
      <c r="AO58" s="105">
        <v>0.875</v>
      </c>
      <c r="AP58" s="105">
        <v>0.875</v>
      </c>
      <c r="AQ58" s="105">
        <v>0.875</v>
      </c>
      <c r="AR58" s="105">
        <v>0.75</v>
      </c>
      <c r="AS58" s="105">
        <v>0.75</v>
      </c>
      <c r="AT58" s="105">
        <v>0.75</v>
      </c>
      <c r="AU58" s="105">
        <v>0.75</v>
      </c>
      <c r="AV58" s="105">
        <v>0.75</v>
      </c>
      <c r="AW58" s="105">
        <v>0.75</v>
      </c>
      <c r="AX58" s="105">
        <v>0.75</v>
      </c>
      <c r="AY58" s="105">
        <v>0.625</v>
      </c>
      <c r="AZ58" s="105">
        <v>0.625</v>
      </c>
      <c r="BA58" s="105">
        <v>0.5</v>
      </c>
      <c r="BB58" s="105">
        <v>0.5</v>
      </c>
      <c r="BC58" s="105">
        <v>0.375</v>
      </c>
      <c r="BD58" s="105">
        <v>0.375</v>
      </c>
      <c r="BE58" s="105">
        <v>0.25</v>
      </c>
      <c r="BF58" s="105">
        <v>0.125</v>
      </c>
      <c r="BG58" s="105">
        <v>0.125</v>
      </c>
      <c r="BH58" s="105">
        <v>0.125</v>
      </c>
      <c r="BI58" s="105">
        <v>0.125</v>
      </c>
      <c r="BJ58" s="105">
        <v>0.125</v>
      </c>
      <c r="BK58" s="105">
        <v>0.125</v>
      </c>
      <c r="BL58" s="105">
        <v>0.125</v>
      </c>
      <c r="BM58" s="105">
        <v>0.125</v>
      </c>
      <c r="BN58" s="105">
        <v>0.125</v>
      </c>
      <c r="BO58" s="105">
        <v>0.125</v>
      </c>
      <c r="BP58" s="105">
        <v>0.125</v>
      </c>
      <c r="BQ58" s="105">
        <v>0.125</v>
      </c>
      <c r="BR58" s="105">
        <v>0.125</v>
      </c>
      <c r="BS58" s="105">
        <v>0.125</v>
      </c>
      <c r="BT58" s="105">
        <v>0.125</v>
      </c>
      <c r="BU58" s="105">
        <v>0.125</v>
      </c>
      <c r="BV58" s="105">
        <v>0</v>
      </c>
      <c r="BW58" s="105">
        <v>0</v>
      </c>
      <c r="BX58" s="106">
        <v>0</v>
      </c>
    </row>
  </sheetData>
  <mergeCells count="44">
    <mergeCell ref="E58:F58"/>
    <mergeCell ref="E45:F45"/>
    <mergeCell ref="E48:F48"/>
    <mergeCell ref="G48:BX48"/>
    <mergeCell ref="E49:E56"/>
    <mergeCell ref="E57:F57"/>
    <mergeCell ref="G57:U57"/>
    <mergeCell ref="V57:AZ57"/>
    <mergeCell ref="BA57:BX57"/>
    <mergeCell ref="E35:F35"/>
    <mergeCell ref="G35:BX35"/>
    <mergeCell ref="E36:E43"/>
    <mergeCell ref="E44:F44"/>
    <mergeCell ref="G44:U44"/>
    <mergeCell ref="V44:AZ44"/>
    <mergeCell ref="BA44:BX44"/>
    <mergeCell ref="CF31:CG31"/>
    <mergeCell ref="CH6:DO6"/>
    <mergeCell ref="E21:F21"/>
    <mergeCell ref="G21:BX21"/>
    <mergeCell ref="E22:E29"/>
    <mergeCell ref="CH21:DO21"/>
    <mergeCell ref="CF22:CF29"/>
    <mergeCell ref="G6:BX6"/>
    <mergeCell ref="CF7:CF14"/>
    <mergeCell ref="CF15:CG15"/>
    <mergeCell ref="CF16:CG16"/>
    <mergeCell ref="E31:F31"/>
    <mergeCell ref="V30:AZ30"/>
    <mergeCell ref="E30:F30"/>
    <mergeCell ref="CH15:CY15"/>
    <mergeCell ref="CZ15:DO15"/>
    <mergeCell ref="CF30:CG30"/>
    <mergeCell ref="CH30:CY30"/>
    <mergeCell ref="CZ30:DO30"/>
    <mergeCell ref="E6:F6"/>
    <mergeCell ref="E7:E14"/>
    <mergeCell ref="BA30:BX30"/>
    <mergeCell ref="G30:U30"/>
    <mergeCell ref="E16:F16"/>
    <mergeCell ref="E15:F15"/>
    <mergeCell ref="G15:U15"/>
    <mergeCell ref="V15:AZ15"/>
    <mergeCell ref="BA15:BX15"/>
  </mergeCells>
  <phoneticPr fontId="5" type="noConversion"/>
  <conditionalFormatting sqref="G16:BX16 G15 V15 BA15">
    <cfRule type="colorScale" priority="121">
      <colorScale>
        <cfvo type="min"/>
        <cfvo type="max"/>
        <color theme="0" tint="-4.9989318521683403E-2"/>
        <color theme="1" tint="0.499984740745262"/>
      </colorScale>
    </cfRule>
  </conditionalFormatting>
  <conditionalFormatting sqref="V15 G15 BA15">
    <cfRule type="colorScale" priority="119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120">
      <colorScale>
        <cfvo type="min"/>
        <cfvo type="max"/>
        <color rgb="FF00B050"/>
        <color rgb="FFFF0000"/>
      </colorScale>
    </cfRule>
  </conditionalFormatting>
  <conditionalFormatting sqref="G16:BX16">
    <cfRule type="colorScale" priority="111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max"/>
        <color rgb="FF00B050"/>
        <color rgb="FFFF0000"/>
      </colorScale>
    </cfRule>
  </conditionalFormatting>
  <conditionalFormatting sqref="F8:F13">
    <cfRule type="colorScale" priority="109">
      <colorScale>
        <cfvo type="min"/>
        <cfvo type="max"/>
        <color theme="0" tint="-0.14999847407452621"/>
        <color theme="0" tint="-0.499984740745262"/>
      </colorScale>
    </cfRule>
  </conditionalFormatting>
  <conditionalFormatting sqref="F14">
    <cfRule type="colorScale" priority="108">
      <colorScale>
        <cfvo type="min"/>
        <cfvo type="max"/>
        <color rgb="FF0000FF"/>
        <color rgb="FFFF0000"/>
      </colorScale>
    </cfRule>
  </conditionalFormatting>
  <conditionalFormatting sqref="F14">
    <cfRule type="colorScale" priority="107">
      <colorScale>
        <cfvo type="min"/>
        <cfvo type="max"/>
        <color theme="0" tint="-4.9989318521683403E-2"/>
        <color theme="0" tint="-0.499984740745262"/>
      </colorScale>
    </cfRule>
  </conditionalFormatting>
  <conditionalFormatting sqref="F8:F13">
    <cfRule type="colorScale" priority="110">
      <colorScale>
        <cfvo type="min"/>
        <cfvo type="max"/>
        <color rgb="FF0000FF"/>
        <color rgb="FFFF0000"/>
      </colorScale>
    </cfRule>
  </conditionalFormatting>
  <conditionalFormatting sqref="F7">
    <cfRule type="colorScale" priority="106">
      <colorScale>
        <cfvo type="min"/>
        <cfvo type="max"/>
        <color theme="0" tint="-4.9989318521683403E-2"/>
        <color theme="1" tint="0.499984740745262"/>
      </colorScale>
    </cfRule>
  </conditionalFormatting>
  <conditionalFormatting sqref="F7">
    <cfRule type="colorScale" priority="105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F7">
    <cfRule type="colorScale" priority="104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G7:BX14">
    <cfRule type="cellIs" dxfId="23" priority="101" operator="equal">
      <formula>2</formula>
    </cfRule>
    <cfRule type="cellIs" dxfId="22" priority="102" operator="equal">
      <formula>1</formula>
    </cfRule>
    <cfRule type="cellIs" dxfId="21" priority="103" operator="equal">
      <formula>0</formula>
    </cfRule>
  </conditionalFormatting>
  <conditionalFormatting sqref="CH15">
    <cfRule type="colorScale" priority="81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82">
      <colorScale>
        <cfvo type="min"/>
        <cfvo type="max"/>
        <color rgb="FF00B050"/>
        <color rgb="FFFF0000"/>
      </colorScale>
    </cfRule>
  </conditionalFormatting>
  <conditionalFormatting sqref="CH16:DO16">
    <cfRule type="colorScale" priority="76">
      <colorScale>
        <cfvo type="min"/>
        <cfvo type="percent" val="50"/>
        <cfvo type="max"/>
        <color rgb="FF00B050"/>
        <color rgb="FFFFC000"/>
        <color rgb="FFFF0000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6:DO16 CH15">
    <cfRule type="colorScale" priority="83">
      <colorScale>
        <cfvo type="min"/>
        <cfvo type="max"/>
        <color theme="0" tint="-4.9989318521683403E-2"/>
        <color theme="1" tint="0.499984740745262"/>
      </colorScale>
    </cfRule>
  </conditionalFormatting>
  <conditionalFormatting sqref="CH16:DO16">
    <cfRule type="colorScale" priority="84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85">
      <colorScale>
        <cfvo type="min"/>
        <cfvo type="max"/>
        <color rgb="FF00B050"/>
        <color rgb="FFFF0000"/>
      </colorScale>
    </cfRule>
  </conditionalFormatting>
  <conditionalFormatting sqref="CH7:DO14">
    <cfRule type="cellIs" dxfId="20" priority="73" operator="equal">
      <formula>2</formula>
    </cfRule>
    <cfRule type="cellIs" dxfId="19" priority="74" operator="equal">
      <formula>1</formula>
    </cfRule>
    <cfRule type="cellIs" dxfId="18" priority="75" operator="equal">
      <formula>0</formula>
    </cfRule>
  </conditionalFormatting>
  <conditionalFormatting sqref="CG8:CG13">
    <cfRule type="colorScale" priority="71">
      <colorScale>
        <cfvo type="min"/>
        <cfvo type="max"/>
        <color theme="0" tint="-0.14999847407452621"/>
        <color theme="0" tint="-0.499984740745262"/>
      </colorScale>
    </cfRule>
  </conditionalFormatting>
  <conditionalFormatting sqref="CG14">
    <cfRule type="colorScale" priority="70">
      <colorScale>
        <cfvo type="min"/>
        <cfvo type="max"/>
        <color rgb="FF0000FF"/>
        <color rgb="FFFF0000"/>
      </colorScale>
    </cfRule>
  </conditionalFormatting>
  <conditionalFormatting sqref="CG14">
    <cfRule type="colorScale" priority="69">
      <colorScale>
        <cfvo type="min"/>
        <cfvo type="max"/>
        <color theme="0" tint="-4.9989318521683403E-2"/>
        <color theme="0" tint="-0.499984740745262"/>
      </colorScale>
    </cfRule>
  </conditionalFormatting>
  <conditionalFormatting sqref="CG8:CG13">
    <cfRule type="colorScale" priority="72">
      <colorScale>
        <cfvo type="min"/>
        <cfvo type="max"/>
        <color rgb="FF0000FF"/>
        <color rgb="FFFF0000"/>
      </colorScale>
    </cfRule>
  </conditionalFormatting>
  <conditionalFormatting sqref="CG7">
    <cfRule type="colorScale" priority="68">
      <colorScale>
        <cfvo type="min"/>
        <cfvo type="max"/>
        <color theme="0" tint="-4.9989318521683403E-2"/>
        <color theme="1" tint="0.499984740745262"/>
      </colorScale>
    </cfRule>
  </conditionalFormatting>
  <conditionalFormatting sqref="CG7">
    <cfRule type="colorScale" priority="67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CG7">
    <cfRule type="colorScale" priority="66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G31:BX31 G30 V30 BA30">
    <cfRule type="colorScale" priority="65">
      <colorScale>
        <cfvo type="min"/>
        <cfvo type="max"/>
        <color theme="0" tint="-4.9989318521683403E-2"/>
        <color theme="1" tint="0.499984740745262"/>
      </colorScale>
    </cfRule>
  </conditionalFormatting>
  <conditionalFormatting sqref="V30 G30 BA30">
    <cfRule type="colorScale" priority="63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64">
      <colorScale>
        <cfvo type="min"/>
        <cfvo type="max"/>
        <color rgb="FF00B050"/>
        <color rgb="FFFF0000"/>
      </colorScale>
    </cfRule>
  </conditionalFormatting>
  <conditionalFormatting sqref="G31:BX31">
    <cfRule type="colorScale" priority="60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max"/>
        <color rgb="FF00B050"/>
        <color rgb="FFFF0000"/>
      </colorScale>
    </cfRule>
  </conditionalFormatting>
  <conditionalFormatting sqref="F23:F28">
    <cfRule type="colorScale" priority="58">
      <colorScale>
        <cfvo type="min"/>
        <cfvo type="max"/>
        <color theme="0" tint="-0.14999847407452621"/>
        <color theme="0" tint="-0.499984740745262"/>
      </colorScale>
    </cfRule>
  </conditionalFormatting>
  <conditionalFormatting sqref="F29">
    <cfRule type="colorScale" priority="57">
      <colorScale>
        <cfvo type="min"/>
        <cfvo type="max"/>
        <color rgb="FF0000FF"/>
        <color rgb="FFFF0000"/>
      </colorScale>
    </cfRule>
  </conditionalFormatting>
  <conditionalFormatting sqref="F29">
    <cfRule type="colorScale" priority="56">
      <colorScale>
        <cfvo type="min"/>
        <cfvo type="max"/>
        <color theme="0" tint="-4.9989318521683403E-2"/>
        <color theme="0" tint="-0.499984740745262"/>
      </colorScale>
    </cfRule>
  </conditionalFormatting>
  <conditionalFormatting sqref="F23:F28">
    <cfRule type="colorScale" priority="59">
      <colorScale>
        <cfvo type="min"/>
        <cfvo type="max"/>
        <color rgb="FF0000FF"/>
        <color rgb="FFFF0000"/>
      </colorScale>
    </cfRule>
  </conditionalFormatting>
  <conditionalFormatting sqref="F22">
    <cfRule type="colorScale" priority="55">
      <colorScale>
        <cfvo type="min"/>
        <cfvo type="max"/>
        <color theme="0" tint="-4.9989318521683403E-2"/>
        <color theme="1" tint="0.499984740745262"/>
      </colorScale>
    </cfRule>
  </conditionalFormatting>
  <conditionalFormatting sqref="F22">
    <cfRule type="colorScale" priority="54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F22">
    <cfRule type="colorScale" priority="53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G22:BX29">
    <cfRule type="cellIs" dxfId="17" priority="50" operator="equal">
      <formula>2</formula>
    </cfRule>
    <cfRule type="cellIs" dxfId="16" priority="51" operator="equal">
      <formula>1</formula>
    </cfRule>
    <cfRule type="cellIs" dxfId="15" priority="52" operator="equal">
      <formula>0</formula>
    </cfRule>
  </conditionalFormatting>
  <conditionalFormatting sqref="CH30">
    <cfRule type="colorScale" priority="45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46">
      <colorScale>
        <cfvo type="min"/>
        <cfvo type="max"/>
        <color rgb="FF00B050"/>
        <color rgb="FFFF0000"/>
      </colorScale>
    </cfRule>
  </conditionalFormatting>
  <conditionalFormatting sqref="CH31:DO31">
    <cfRule type="colorScale" priority="43">
      <colorScale>
        <cfvo type="min"/>
        <cfvo type="percent" val="50"/>
        <cfvo type="max"/>
        <color rgb="FF00B050"/>
        <color rgb="FFFFC000"/>
        <color rgb="FFFF0000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31:DO31 CH30">
    <cfRule type="colorScale" priority="47">
      <colorScale>
        <cfvo type="min"/>
        <cfvo type="max"/>
        <color theme="0" tint="-4.9989318521683403E-2"/>
        <color theme="1" tint="0.499984740745262"/>
      </colorScale>
    </cfRule>
  </conditionalFormatting>
  <conditionalFormatting sqref="CH31:DO31">
    <cfRule type="colorScale" priority="48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49">
      <colorScale>
        <cfvo type="min"/>
        <cfvo type="max"/>
        <color rgb="FF00B050"/>
        <color rgb="FFFF0000"/>
      </colorScale>
    </cfRule>
  </conditionalFormatting>
  <conditionalFormatting sqref="CH22:DO29">
    <cfRule type="cellIs" dxfId="14" priority="40" operator="equal">
      <formula>2</formula>
    </cfRule>
    <cfRule type="cellIs" dxfId="13" priority="41" operator="equal">
      <formula>1</formula>
    </cfRule>
    <cfRule type="cellIs" dxfId="12" priority="42" operator="equal">
      <formula>0</formula>
    </cfRule>
  </conditionalFormatting>
  <conditionalFormatting sqref="CG23:CG28">
    <cfRule type="colorScale" priority="38">
      <colorScale>
        <cfvo type="min"/>
        <cfvo type="max"/>
        <color theme="0" tint="-0.14999847407452621"/>
        <color theme="0" tint="-0.499984740745262"/>
      </colorScale>
    </cfRule>
  </conditionalFormatting>
  <conditionalFormatting sqref="CG29">
    <cfRule type="colorScale" priority="37">
      <colorScale>
        <cfvo type="min"/>
        <cfvo type="max"/>
        <color rgb="FF0000FF"/>
        <color rgb="FFFF0000"/>
      </colorScale>
    </cfRule>
  </conditionalFormatting>
  <conditionalFormatting sqref="CG29">
    <cfRule type="colorScale" priority="36">
      <colorScale>
        <cfvo type="min"/>
        <cfvo type="max"/>
        <color theme="0" tint="-4.9989318521683403E-2"/>
        <color theme="0" tint="-0.499984740745262"/>
      </colorScale>
    </cfRule>
  </conditionalFormatting>
  <conditionalFormatting sqref="CG23:CG28">
    <cfRule type="colorScale" priority="39">
      <colorScale>
        <cfvo type="min"/>
        <cfvo type="max"/>
        <color rgb="FF0000FF"/>
        <color rgb="FFFF0000"/>
      </colorScale>
    </cfRule>
  </conditionalFormatting>
  <conditionalFormatting sqref="CG22">
    <cfRule type="colorScale" priority="35">
      <colorScale>
        <cfvo type="min"/>
        <cfvo type="max"/>
        <color theme="0" tint="-4.9989318521683403E-2"/>
        <color theme="1" tint="0.499984740745262"/>
      </colorScale>
    </cfRule>
  </conditionalFormatting>
  <conditionalFormatting sqref="CG22">
    <cfRule type="colorScale" priority="34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CG22">
    <cfRule type="colorScale" priority="33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G45:BX45 G44 V44 BA44">
    <cfRule type="colorScale" priority="32">
      <colorScale>
        <cfvo type="min"/>
        <cfvo type="max"/>
        <color theme="0" tint="-4.9989318521683403E-2"/>
        <color theme="1" tint="0.499984740745262"/>
      </colorScale>
    </cfRule>
  </conditionalFormatting>
  <conditionalFormatting sqref="V44 G44 BA44">
    <cfRule type="colorScale" priority="30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31">
      <colorScale>
        <cfvo type="min"/>
        <cfvo type="max"/>
        <color rgb="FF00B050"/>
        <color rgb="FFFF0000"/>
      </colorScale>
    </cfRule>
  </conditionalFormatting>
  <conditionalFormatting sqref="G45:BX45">
    <cfRule type="colorScale" priority="27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max"/>
        <color rgb="FF00B050"/>
        <color rgb="FFFF0000"/>
      </colorScale>
    </cfRule>
  </conditionalFormatting>
  <conditionalFormatting sqref="F37:F42">
    <cfRule type="colorScale" priority="25">
      <colorScale>
        <cfvo type="min"/>
        <cfvo type="max"/>
        <color theme="0" tint="-0.14999847407452621"/>
        <color theme="0" tint="-0.499984740745262"/>
      </colorScale>
    </cfRule>
  </conditionalFormatting>
  <conditionalFormatting sqref="F43">
    <cfRule type="colorScale" priority="24">
      <colorScale>
        <cfvo type="min"/>
        <cfvo type="max"/>
        <color rgb="FF0000FF"/>
        <color rgb="FFFF0000"/>
      </colorScale>
    </cfRule>
  </conditionalFormatting>
  <conditionalFormatting sqref="F43">
    <cfRule type="colorScale" priority="23">
      <colorScale>
        <cfvo type="min"/>
        <cfvo type="max"/>
        <color theme="0" tint="-4.9989318521683403E-2"/>
        <color theme="0" tint="-0.499984740745262"/>
      </colorScale>
    </cfRule>
  </conditionalFormatting>
  <conditionalFormatting sqref="F37:F42">
    <cfRule type="colorScale" priority="26">
      <colorScale>
        <cfvo type="min"/>
        <cfvo type="max"/>
        <color rgb="FF0000FF"/>
        <color rgb="FFFF0000"/>
      </colorScale>
    </cfRule>
  </conditionalFormatting>
  <conditionalFormatting sqref="F36">
    <cfRule type="colorScale" priority="22">
      <colorScale>
        <cfvo type="min"/>
        <cfvo type="max"/>
        <color theme="0" tint="-4.9989318521683403E-2"/>
        <color theme="1" tint="0.499984740745262"/>
      </colorScale>
    </cfRule>
  </conditionalFormatting>
  <conditionalFormatting sqref="F36">
    <cfRule type="colorScale" priority="21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F36">
    <cfRule type="colorScale" priority="20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G36:BV43 BX36:BX43">
    <cfRule type="cellIs" dxfId="11" priority="17" operator="equal">
      <formula>2</formula>
    </cfRule>
    <cfRule type="cellIs" dxfId="10" priority="18" operator="equal">
      <formula>1</formula>
    </cfRule>
    <cfRule type="cellIs" dxfId="9" priority="19" operator="equal">
      <formula>0</formula>
    </cfRule>
  </conditionalFormatting>
  <conditionalFormatting sqref="G58:BX58 G57 V57 BA57">
    <cfRule type="colorScale" priority="16">
      <colorScale>
        <cfvo type="min"/>
        <cfvo type="max"/>
        <color theme="0" tint="-4.9989318521683403E-2"/>
        <color theme="1" tint="0.499984740745262"/>
      </colorScale>
    </cfRule>
  </conditionalFormatting>
  <conditionalFormatting sqref="V57 G57 BA57">
    <cfRule type="colorScale" priority="14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15">
      <colorScale>
        <cfvo type="min"/>
        <cfvo type="max"/>
        <color rgb="FF00B050"/>
        <color rgb="FFFF0000"/>
      </colorScale>
    </cfRule>
  </conditionalFormatting>
  <conditionalFormatting sqref="G58:BX58">
    <cfRule type="colorScale" priority="11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max"/>
        <color rgb="FF00B050"/>
        <color rgb="FFFF0000"/>
      </colorScale>
    </cfRule>
  </conditionalFormatting>
  <conditionalFormatting sqref="F50:F55">
    <cfRule type="colorScale" priority="9">
      <colorScale>
        <cfvo type="min"/>
        <cfvo type="max"/>
        <color theme="0" tint="-0.14999847407452621"/>
        <color theme="0" tint="-0.499984740745262"/>
      </colorScale>
    </cfRule>
  </conditionalFormatting>
  <conditionalFormatting sqref="F56">
    <cfRule type="colorScale" priority="8">
      <colorScale>
        <cfvo type="min"/>
        <cfvo type="max"/>
        <color rgb="FF0000FF"/>
        <color rgb="FFFF0000"/>
      </colorScale>
    </cfRule>
  </conditionalFormatting>
  <conditionalFormatting sqref="F56">
    <cfRule type="colorScale" priority="7">
      <colorScale>
        <cfvo type="min"/>
        <cfvo type="max"/>
        <color theme="0" tint="-4.9989318521683403E-2"/>
        <color theme="0" tint="-0.499984740745262"/>
      </colorScale>
    </cfRule>
  </conditionalFormatting>
  <conditionalFormatting sqref="F50:F55">
    <cfRule type="colorScale" priority="10">
      <colorScale>
        <cfvo type="min"/>
        <cfvo type="max"/>
        <color rgb="FF0000FF"/>
        <color rgb="FFFF0000"/>
      </colorScale>
    </cfRule>
  </conditionalFormatting>
  <conditionalFormatting sqref="F49">
    <cfRule type="colorScale" priority="6">
      <colorScale>
        <cfvo type="min"/>
        <cfvo type="max"/>
        <color theme="0" tint="-4.9989318521683403E-2"/>
        <color theme="1" tint="0.499984740745262"/>
      </colorScale>
    </cfRule>
  </conditionalFormatting>
  <conditionalFormatting sqref="F49">
    <cfRule type="colorScale" priority="5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F49">
    <cfRule type="colorScale" priority="4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G49:BV56 BX49:BX56">
    <cfRule type="cellIs" dxfId="8" priority="1" operator="equal">
      <formula>2</formula>
    </cfRule>
    <cfRule type="cellIs" dxfId="7" priority="2" operator="equal">
      <formula>1</formula>
    </cfRule>
    <cfRule type="cellIs" dxfId="6" priority="3" operator="equal">
      <formula>0</formula>
    </cfRule>
  </conditionalFormatting>
  <pageMargins left="0.7" right="0.7" top="0.75" bottom="0.75" header="0.3" footer="0.3"/>
  <pageSetup scale="10" fitToWidth="0" fitToHeight="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A3" workbookViewId="0">
      <selection activeCell="K20" sqref="K20"/>
    </sheetView>
  </sheetViews>
  <sheetFormatPr baseColWidth="10" defaultRowHeight="15" x14ac:dyDescent="0"/>
  <cols>
    <col min="2" max="2" width="15.83203125" bestFit="1" customWidth="1"/>
  </cols>
  <sheetData>
    <row r="2" spans="2:13" ht="16" thickBot="1"/>
    <row r="3" spans="2:13">
      <c r="B3" s="149" t="s">
        <v>152</v>
      </c>
      <c r="C3" s="151" t="s">
        <v>132</v>
      </c>
      <c r="D3" s="152"/>
      <c r="E3" s="152"/>
      <c r="F3" s="152"/>
      <c r="G3" s="152"/>
      <c r="H3" s="152"/>
      <c r="I3" s="152"/>
      <c r="J3" s="153"/>
      <c r="K3" s="149" t="s">
        <v>135</v>
      </c>
      <c r="L3" s="149" t="s">
        <v>124</v>
      </c>
      <c r="M3" s="154" t="s">
        <v>136</v>
      </c>
    </row>
    <row r="4" spans="2:13" ht="16" thickBot="1">
      <c r="B4" s="150"/>
      <c r="C4" s="83" t="s">
        <v>116</v>
      </c>
      <c r="D4" s="11" t="s">
        <v>115</v>
      </c>
      <c r="E4" s="11" t="s">
        <v>112</v>
      </c>
      <c r="F4" s="11" t="s">
        <v>3</v>
      </c>
      <c r="G4" s="11" t="s">
        <v>2</v>
      </c>
      <c r="H4" s="11" t="s">
        <v>110</v>
      </c>
      <c r="I4" s="11" t="s">
        <v>113</v>
      </c>
      <c r="J4" s="6" t="s">
        <v>117</v>
      </c>
      <c r="K4" s="150"/>
      <c r="L4" s="150"/>
      <c r="M4" s="155"/>
    </row>
    <row r="5" spans="2:13">
      <c r="B5" s="45" t="s">
        <v>128</v>
      </c>
      <c r="C5" s="47">
        <v>6</v>
      </c>
      <c r="D5" s="93">
        <v>12</v>
      </c>
      <c r="E5" s="93">
        <v>11</v>
      </c>
      <c r="F5" s="93">
        <v>21</v>
      </c>
      <c r="G5" s="93">
        <v>20</v>
      </c>
      <c r="H5" s="93">
        <v>25</v>
      </c>
      <c r="I5" s="93">
        <v>24</v>
      </c>
      <c r="J5" s="93">
        <v>29</v>
      </c>
      <c r="K5" s="44">
        <v>19</v>
      </c>
      <c r="L5" s="44">
        <v>15</v>
      </c>
      <c r="M5" s="44">
        <v>0.25</v>
      </c>
    </row>
    <row r="6" spans="2:13">
      <c r="B6" s="45" t="s">
        <v>129</v>
      </c>
      <c r="C6" s="30">
        <v>30</v>
      </c>
      <c r="D6" s="17">
        <v>20</v>
      </c>
      <c r="E6" s="17">
        <v>25</v>
      </c>
      <c r="F6" s="17">
        <v>25</v>
      </c>
      <c r="G6" s="17">
        <v>29</v>
      </c>
      <c r="H6" s="17">
        <v>34</v>
      </c>
      <c r="I6" s="17">
        <v>30</v>
      </c>
      <c r="J6" s="17">
        <v>25</v>
      </c>
      <c r="K6" s="45">
        <v>27</v>
      </c>
      <c r="L6" s="45">
        <v>31</v>
      </c>
      <c r="M6" s="45">
        <v>0.04</v>
      </c>
    </row>
    <row r="7" spans="2:13">
      <c r="B7" s="45" t="s">
        <v>131</v>
      </c>
      <c r="C7" s="30">
        <v>64</v>
      </c>
      <c r="D7" s="17">
        <v>68</v>
      </c>
      <c r="E7" s="17">
        <v>64</v>
      </c>
      <c r="F7" s="17">
        <v>54</v>
      </c>
      <c r="G7" s="17">
        <v>51</v>
      </c>
      <c r="H7" s="17">
        <v>41</v>
      </c>
      <c r="I7" s="17">
        <v>46</v>
      </c>
      <c r="J7" s="17">
        <v>46</v>
      </c>
      <c r="K7" s="45">
        <v>54</v>
      </c>
      <c r="L7" s="45">
        <v>54</v>
      </c>
      <c r="M7" s="45">
        <v>0.95</v>
      </c>
    </row>
    <row r="8" spans="2:13">
      <c r="B8" s="45" t="s">
        <v>138</v>
      </c>
      <c r="C8" s="108">
        <v>0.81</v>
      </c>
      <c r="D8" s="98">
        <v>0.81</v>
      </c>
      <c r="E8" s="98">
        <v>0.8</v>
      </c>
      <c r="F8" s="98">
        <v>0.94</v>
      </c>
      <c r="G8" s="98">
        <v>0.9</v>
      </c>
      <c r="H8" s="98">
        <v>0.77</v>
      </c>
      <c r="I8" s="98">
        <v>0.83</v>
      </c>
      <c r="J8" s="98">
        <v>0.78</v>
      </c>
      <c r="K8" s="100">
        <f>AVERAGE(C8:J8)</f>
        <v>0.83</v>
      </c>
      <c r="L8" s="101"/>
      <c r="M8" s="101"/>
    </row>
    <row r="9" spans="2:13">
      <c r="B9" s="92" t="s">
        <v>145</v>
      </c>
      <c r="C9" s="77">
        <v>1.43</v>
      </c>
      <c r="D9" s="77">
        <v>1.44</v>
      </c>
      <c r="E9" s="77">
        <v>1.47</v>
      </c>
      <c r="F9" s="77">
        <v>1.67</v>
      </c>
      <c r="G9" s="77">
        <v>1.69</v>
      </c>
      <c r="H9" s="77">
        <v>1.84</v>
      </c>
      <c r="I9" s="77">
        <v>1.78</v>
      </c>
      <c r="J9" s="77">
        <v>1.83</v>
      </c>
      <c r="K9" s="79"/>
      <c r="L9" s="79"/>
      <c r="M9" s="79"/>
    </row>
    <row r="10" spans="2:13" ht="16" thickBot="1">
      <c r="B10" s="99" t="s">
        <v>151</v>
      </c>
      <c r="C10" s="5">
        <v>-0.19</v>
      </c>
      <c r="D10" s="5">
        <v>-0.17</v>
      </c>
      <c r="E10" s="5">
        <v>-0.14000000000000001</v>
      </c>
      <c r="F10" s="5">
        <v>0.06</v>
      </c>
      <c r="G10" s="5">
        <v>0.08</v>
      </c>
      <c r="H10" s="5">
        <v>0.23</v>
      </c>
      <c r="I10" s="5">
        <v>0.17</v>
      </c>
      <c r="J10" s="43">
        <v>0.22</v>
      </c>
      <c r="K10" s="80"/>
      <c r="L10" s="80"/>
      <c r="M10" s="80"/>
    </row>
    <row r="14" spans="2:13" ht="16" thickBot="1"/>
    <row r="15" spans="2:13">
      <c r="B15" s="149" t="s">
        <v>153</v>
      </c>
      <c r="C15" s="151" t="s">
        <v>132</v>
      </c>
      <c r="D15" s="152"/>
      <c r="E15" s="152"/>
      <c r="F15" s="152"/>
      <c r="G15" s="152"/>
      <c r="H15" s="152"/>
      <c r="I15" s="152"/>
      <c r="J15" s="153"/>
      <c r="K15" s="149" t="s">
        <v>135</v>
      </c>
      <c r="L15" s="149" t="s">
        <v>124</v>
      </c>
      <c r="M15" s="154" t="s">
        <v>136</v>
      </c>
    </row>
    <row r="16" spans="2:13" ht="16" thickBot="1">
      <c r="B16" s="150"/>
      <c r="C16" s="83" t="s">
        <v>116</v>
      </c>
      <c r="D16" s="11" t="s">
        <v>115</v>
      </c>
      <c r="E16" s="11" t="s">
        <v>112</v>
      </c>
      <c r="F16" s="11" t="s">
        <v>3</v>
      </c>
      <c r="G16" s="11" t="s">
        <v>2</v>
      </c>
      <c r="H16" s="11" t="s">
        <v>110</v>
      </c>
      <c r="I16" s="11" t="s">
        <v>113</v>
      </c>
      <c r="J16" s="6" t="s">
        <v>117</v>
      </c>
      <c r="K16" s="150"/>
      <c r="L16" s="150"/>
      <c r="M16" s="155"/>
    </row>
    <row r="17" spans="2:13">
      <c r="B17" s="45" t="s">
        <v>128</v>
      </c>
      <c r="C17" s="47">
        <v>6</v>
      </c>
      <c r="D17" s="93">
        <v>5</v>
      </c>
      <c r="E17" s="93">
        <v>11</v>
      </c>
      <c r="F17" s="93">
        <v>21</v>
      </c>
      <c r="G17" s="93">
        <v>24</v>
      </c>
      <c r="H17" s="93">
        <v>24</v>
      </c>
      <c r="I17" s="93">
        <v>28</v>
      </c>
      <c r="J17" s="93">
        <v>30</v>
      </c>
      <c r="K17" s="81">
        <f>AVERAGE(C17:J17)</f>
        <v>18.625</v>
      </c>
      <c r="L17" s="44">
        <v>20</v>
      </c>
      <c r="M17" s="94"/>
    </row>
    <row r="18" spans="2:13">
      <c r="B18" s="45" t="s">
        <v>129</v>
      </c>
      <c r="C18" s="30">
        <v>14</v>
      </c>
      <c r="D18" s="17">
        <v>22</v>
      </c>
      <c r="E18" s="17">
        <v>17</v>
      </c>
      <c r="F18" s="17">
        <v>12</v>
      </c>
      <c r="G18" s="17">
        <v>10</v>
      </c>
      <c r="H18" s="17">
        <v>10</v>
      </c>
      <c r="I18" s="17">
        <v>6</v>
      </c>
      <c r="J18" s="17">
        <v>4</v>
      </c>
      <c r="K18" s="82">
        <f t="shared" ref="K18:K19" si="0">AVERAGE(C18:J18)</f>
        <v>11.875</v>
      </c>
      <c r="L18" s="45">
        <v>13</v>
      </c>
      <c r="M18" s="49"/>
    </row>
    <row r="19" spans="2:13">
      <c r="B19" s="45" t="s">
        <v>131</v>
      </c>
      <c r="C19" s="30">
        <v>14</v>
      </c>
      <c r="D19" s="17">
        <v>7</v>
      </c>
      <c r="E19" s="17">
        <v>6</v>
      </c>
      <c r="F19" s="17">
        <v>1</v>
      </c>
      <c r="G19" s="17">
        <v>0</v>
      </c>
      <c r="H19" s="17">
        <v>0</v>
      </c>
      <c r="I19" s="17">
        <v>0</v>
      </c>
      <c r="J19" s="17">
        <v>0</v>
      </c>
      <c r="K19" s="82">
        <f t="shared" si="0"/>
        <v>3.5</v>
      </c>
      <c r="L19" s="45">
        <v>1</v>
      </c>
      <c r="M19" s="49"/>
    </row>
    <row r="20" spans="2:13">
      <c r="B20" s="45" t="s">
        <v>138</v>
      </c>
      <c r="C20" s="108">
        <v>0.29411764705882354</v>
      </c>
      <c r="D20" s="98">
        <v>0.61764705882352944</v>
      </c>
      <c r="E20" s="98">
        <v>0.38235294117647056</v>
      </c>
      <c r="F20" s="98">
        <v>0.91176470588235292</v>
      </c>
      <c r="G20" s="98">
        <v>0.79411764705882348</v>
      </c>
      <c r="H20" s="98">
        <v>0.67647058823529416</v>
      </c>
      <c r="I20" s="98">
        <v>0.85294117647058831</v>
      </c>
      <c r="J20" s="98">
        <v>0.70588235294117652</v>
      </c>
      <c r="K20" s="100">
        <f>AVERAGE(C20:J20)</f>
        <v>0.65441176470588236</v>
      </c>
      <c r="L20" s="101"/>
      <c r="M20" s="109"/>
    </row>
    <row r="21" spans="2:13">
      <c r="B21" s="92" t="s">
        <v>120</v>
      </c>
      <c r="C21" s="112">
        <v>1.7647058823529411</v>
      </c>
      <c r="D21" s="112">
        <v>2.1470588235294117</v>
      </c>
      <c r="E21" s="112">
        <v>1.9411764705882353</v>
      </c>
      <c r="F21" s="112">
        <v>2.5882352941176472</v>
      </c>
      <c r="G21" s="112">
        <v>2.7058823529411766</v>
      </c>
      <c r="H21" s="112">
        <v>2.8235294117647061</v>
      </c>
      <c r="I21" s="112">
        <v>2.7058823529411766</v>
      </c>
      <c r="J21" s="113">
        <v>2.8823529411764706</v>
      </c>
      <c r="K21" s="79"/>
      <c r="L21" s="79"/>
      <c r="M21" s="79"/>
    </row>
    <row r="22" spans="2:13" ht="16" thickBot="1">
      <c r="B22" s="99" t="s">
        <v>154</v>
      </c>
      <c r="C22" s="110">
        <v>-0.27</v>
      </c>
      <c r="D22" s="110">
        <v>-0.14000000000000001</v>
      </c>
      <c r="E22" s="110">
        <v>-0.21</v>
      </c>
      <c r="F22" s="110">
        <v>0.01</v>
      </c>
      <c r="G22" s="110">
        <v>0.05</v>
      </c>
      <c r="H22" s="110">
        <v>0.09</v>
      </c>
      <c r="I22" s="110">
        <v>0.05</v>
      </c>
      <c r="J22" s="111">
        <v>0.11</v>
      </c>
      <c r="K22" s="80"/>
      <c r="L22" s="80"/>
      <c r="M22" s="80"/>
    </row>
  </sheetData>
  <mergeCells count="10">
    <mergeCell ref="B3:B4"/>
    <mergeCell ref="C3:J3"/>
    <mergeCell ref="K3:K4"/>
    <mergeCell ref="L3:L4"/>
    <mergeCell ref="M3:M4"/>
    <mergeCell ref="B15:B16"/>
    <mergeCell ref="C15:J15"/>
    <mergeCell ref="K15:K16"/>
    <mergeCell ref="L15:L16"/>
    <mergeCell ref="M15:M16"/>
  </mergeCells>
  <conditionalFormatting sqref="D4:I4">
    <cfRule type="colorScale" priority="13">
      <colorScale>
        <cfvo type="min"/>
        <cfvo type="max"/>
        <color theme="0" tint="-0.14999847407452621"/>
        <color theme="0" tint="-0.499984740745262"/>
      </colorScale>
    </cfRule>
  </conditionalFormatting>
  <conditionalFormatting sqref="J4">
    <cfRule type="colorScale" priority="12">
      <colorScale>
        <cfvo type="min"/>
        <cfvo type="max"/>
        <color rgb="FF0000FF"/>
        <color rgb="FFFF0000"/>
      </colorScale>
    </cfRule>
  </conditionalFormatting>
  <conditionalFormatting sqref="J4">
    <cfRule type="colorScale" priority="11">
      <colorScale>
        <cfvo type="min"/>
        <cfvo type="max"/>
        <color theme="0" tint="-4.9989318521683403E-2"/>
        <color theme="0" tint="-0.499984740745262"/>
      </colorScale>
    </cfRule>
  </conditionalFormatting>
  <conditionalFormatting sqref="D4:I4">
    <cfRule type="colorScale" priority="14">
      <colorScale>
        <cfvo type="min"/>
        <cfvo type="max"/>
        <color rgb="FF0000FF"/>
        <color rgb="FFFF0000"/>
      </colorScale>
    </cfRule>
  </conditionalFormatting>
  <conditionalFormatting sqref="C4">
    <cfRule type="colorScale" priority="10">
      <colorScale>
        <cfvo type="min"/>
        <cfvo type="max"/>
        <color theme="0" tint="-4.9989318521683403E-2"/>
        <color theme="1" tint="0.499984740745262"/>
      </colorScale>
    </cfRule>
  </conditionalFormatting>
  <conditionalFormatting sqref="C4">
    <cfRule type="colorScale" priority="9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C4">
    <cfRule type="colorScale" priority="8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D16:I16">
    <cfRule type="colorScale" priority="6">
      <colorScale>
        <cfvo type="min"/>
        <cfvo type="max"/>
        <color theme="0" tint="-0.14999847407452621"/>
        <color theme="0" tint="-0.499984740745262"/>
      </colorScale>
    </cfRule>
  </conditionalFormatting>
  <conditionalFormatting sqref="J16">
    <cfRule type="colorScale" priority="5">
      <colorScale>
        <cfvo type="min"/>
        <cfvo type="max"/>
        <color rgb="FF0000FF"/>
        <color rgb="FFFF0000"/>
      </colorScale>
    </cfRule>
  </conditionalFormatting>
  <conditionalFormatting sqref="J16">
    <cfRule type="colorScale" priority="4">
      <colorScale>
        <cfvo type="min"/>
        <cfvo type="max"/>
        <color theme="0" tint="-4.9989318521683403E-2"/>
        <color theme="0" tint="-0.499984740745262"/>
      </colorScale>
    </cfRule>
  </conditionalFormatting>
  <conditionalFormatting sqref="D16:I16">
    <cfRule type="colorScale" priority="7">
      <colorScale>
        <cfvo type="min"/>
        <cfvo type="max"/>
        <color rgb="FF0000FF"/>
        <color rgb="FFFF0000"/>
      </colorScale>
    </cfRule>
  </conditionalFormatting>
  <conditionalFormatting sqref="C16">
    <cfRule type="colorScale" priority="3">
      <colorScale>
        <cfvo type="min"/>
        <cfvo type="max"/>
        <color theme="0" tint="-4.9989318521683403E-2"/>
        <color theme="1" tint="0.499984740745262"/>
      </colorScale>
    </cfRule>
  </conditionalFormatting>
  <conditionalFormatting sqref="C16">
    <cfRule type="colorScale" priority="2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C16">
    <cfRule type="colorScale" priority="1">
      <colorScale>
        <cfvo type="min"/>
        <cfvo type="percentile" val="50"/>
        <cfvo type="max"/>
        <color rgb="FF00B050"/>
        <color rgb="FFFFC000"/>
        <color rgb="FFFF0000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CG48"/>
  <sheetViews>
    <sheetView topLeftCell="A14" zoomScale="74" zoomScaleNormal="74" zoomScalePageLayoutView="74" workbookViewId="0">
      <selection activeCell="AT28" sqref="AT28:BE35"/>
    </sheetView>
  </sheetViews>
  <sheetFormatPr baseColWidth="10" defaultRowHeight="15" x14ac:dyDescent="0"/>
  <cols>
    <col min="4" max="4" width="7.33203125" customWidth="1"/>
    <col min="5" max="5" width="25" customWidth="1"/>
    <col min="6" max="6" width="6.1640625" bestFit="1" customWidth="1"/>
    <col min="7" max="7" width="4" bestFit="1" customWidth="1"/>
    <col min="8" max="8" width="3.6640625" bestFit="1" customWidth="1"/>
    <col min="9" max="9" width="4" bestFit="1" customWidth="1"/>
    <col min="10" max="14" width="3.6640625" bestFit="1" customWidth="1"/>
    <col min="15" max="16" width="4" bestFit="1" customWidth="1"/>
    <col min="17" max="17" width="3.6640625" bestFit="1" customWidth="1"/>
    <col min="18" max="18" width="4" bestFit="1" customWidth="1"/>
    <col min="19" max="20" width="3.6640625" bestFit="1" customWidth="1"/>
    <col min="21" max="21" width="4" bestFit="1" customWidth="1"/>
    <col min="22" max="23" width="3.6640625" bestFit="1" customWidth="1"/>
    <col min="24" max="25" width="4" bestFit="1" customWidth="1"/>
    <col min="26" max="27" width="3.6640625" bestFit="1" customWidth="1"/>
    <col min="28" max="30" width="4" bestFit="1" customWidth="1"/>
    <col min="31" max="31" width="3.6640625" bestFit="1" customWidth="1"/>
    <col min="32" max="32" width="4" bestFit="1" customWidth="1"/>
    <col min="33" max="33" width="3.6640625" bestFit="1" customWidth="1"/>
    <col min="34" max="38" width="4" bestFit="1" customWidth="1"/>
    <col min="39" max="45" width="3.6640625" bestFit="1" customWidth="1"/>
    <col min="46" max="46" width="16.33203125" bestFit="1" customWidth="1"/>
    <col min="47" max="47" width="6.1640625" customWidth="1"/>
    <col min="48" max="48" width="6.5" bestFit="1" customWidth="1"/>
    <col min="49" max="49" width="5.1640625" bestFit="1" customWidth="1"/>
    <col min="50" max="50" width="5.33203125" bestFit="1" customWidth="1"/>
    <col min="51" max="54" width="4.83203125" bestFit="1" customWidth="1"/>
    <col min="55" max="55" width="6.1640625" bestFit="1" customWidth="1"/>
    <col min="56" max="56" width="4.6640625" bestFit="1" customWidth="1"/>
    <col min="57" max="57" width="7.6640625" bestFit="1" customWidth="1"/>
    <col min="58" max="58" width="6.1640625" bestFit="1" customWidth="1"/>
    <col min="59" max="59" width="4.6640625" bestFit="1" customWidth="1"/>
    <col min="60" max="60" width="7.6640625" bestFit="1" customWidth="1"/>
    <col min="61" max="106" width="3.6640625" bestFit="1" customWidth="1"/>
  </cols>
  <sheetData>
    <row r="3" spans="5:82">
      <c r="E3" t="s">
        <v>146</v>
      </c>
    </row>
    <row r="4" spans="5:82" ht="16" thickBot="1"/>
    <row r="5" spans="5:82">
      <c r="E5" s="132" t="s">
        <v>142</v>
      </c>
      <c r="F5" s="78" t="s">
        <v>116</v>
      </c>
      <c r="G5" s="40">
        <v>2</v>
      </c>
      <c r="H5" s="40">
        <v>2</v>
      </c>
      <c r="I5" s="40">
        <v>1</v>
      </c>
      <c r="J5" s="40">
        <v>1</v>
      </c>
      <c r="K5" s="40">
        <v>2</v>
      </c>
      <c r="L5" s="40">
        <v>2</v>
      </c>
      <c r="M5" s="40">
        <v>2</v>
      </c>
      <c r="N5" s="40">
        <v>1</v>
      </c>
      <c r="O5" s="40">
        <v>1</v>
      </c>
      <c r="P5" s="40">
        <v>1</v>
      </c>
      <c r="Q5" s="40">
        <v>2</v>
      </c>
      <c r="R5" s="40">
        <v>1</v>
      </c>
      <c r="S5" s="40">
        <v>1</v>
      </c>
      <c r="T5" s="40">
        <v>1</v>
      </c>
      <c r="U5" s="40">
        <v>1</v>
      </c>
      <c r="V5" s="40">
        <v>0</v>
      </c>
      <c r="W5" s="40">
        <v>1</v>
      </c>
      <c r="X5" s="40">
        <v>0</v>
      </c>
      <c r="Y5" s="40">
        <v>0</v>
      </c>
      <c r="Z5" s="40">
        <v>1</v>
      </c>
      <c r="AA5" s="40">
        <v>1</v>
      </c>
      <c r="AB5" s="40">
        <v>1</v>
      </c>
      <c r="AC5" s="40">
        <v>0</v>
      </c>
      <c r="AD5" s="40">
        <v>0</v>
      </c>
      <c r="AE5" s="40">
        <v>0</v>
      </c>
      <c r="AF5" s="40">
        <v>1</v>
      </c>
      <c r="AG5" s="40">
        <v>0</v>
      </c>
      <c r="AH5" s="40">
        <v>0</v>
      </c>
      <c r="AI5" s="40">
        <v>0</v>
      </c>
      <c r="AJ5" s="40">
        <v>0</v>
      </c>
      <c r="AK5" s="40">
        <v>0</v>
      </c>
      <c r="AL5" s="40">
        <v>0</v>
      </c>
      <c r="AM5" s="78">
        <v>0</v>
      </c>
      <c r="AN5" s="41">
        <v>0</v>
      </c>
      <c r="AT5" s="149" t="s">
        <v>137</v>
      </c>
      <c r="AU5" s="151" t="s">
        <v>132</v>
      </c>
      <c r="AV5" s="156"/>
      <c r="AW5" s="156"/>
      <c r="AX5" s="156"/>
      <c r="AY5" s="156"/>
      <c r="AZ5" s="156"/>
      <c r="BA5" s="156"/>
      <c r="BB5" s="156"/>
      <c r="BC5" s="156"/>
      <c r="BD5" s="156"/>
      <c r="BE5" s="157"/>
      <c r="BF5" s="149" t="s">
        <v>135</v>
      </c>
      <c r="BG5" s="149" t="s">
        <v>124</v>
      </c>
      <c r="BH5" s="154" t="s">
        <v>136</v>
      </c>
    </row>
    <row r="6" spans="5:82" ht="16" thickBot="1">
      <c r="E6" s="133"/>
      <c r="F6" s="88" t="s">
        <v>112</v>
      </c>
      <c r="G6" s="6">
        <v>2</v>
      </c>
      <c r="H6" s="6">
        <v>2</v>
      </c>
      <c r="I6" s="6">
        <v>2</v>
      </c>
      <c r="J6" s="6">
        <v>2</v>
      </c>
      <c r="K6" s="6">
        <v>1</v>
      </c>
      <c r="L6" s="6">
        <v>1</v>
      </c>
      <c r="M6" s="6">
        <v>1</v>
      </c>
      <c r="N6" s="6">
        <v>2</v>
      </c>
      <c r="O6" s="6">
        <v>1</v>
      </c>
      <c r="P6" s="6">
        <v>1</v>
      </c>
      <c r="Q6" s="6">
        <v>0</v>
      </c>
      <c r="R6" s="6">
        <v>1</v>
      </c>
      <c r="S6" s="6">
        <v>1</v>
      </c>
      <c r="T6" s="6">
        <v>1</v>
      </c>
      <c r="U6" s="6">
        <v>0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0</v>
      </c>
      <c r="AG6" s="6">
        <v>1</v>
      </c>
      <c r="AH6" s="6">
        <v>1</v>
      </c>
      <c r="AI6" s="6">
        <v>1</v>
      </c>
      <c r="AJ6" s="6">
        <v>0</v>
      </c>
      <c r="AK6" s="6">
        <v>0</v>
      </c>
      <c r="AL6" s="6">
        <v>1</v>
      </c>
      <c r="AM6" s="79">
        <v>0</v>
      </c>
      <c r="AN6" s="42">
        <v>0</v>
      </c>
      <c r="AT6" s="150"/>
      <c r="AU6" s="24" t="s">
        <v>116</v>
      </c>
      <c r="AV6" s="24" t="s">
        <v>115</v>
      </c>
      <c r="AW6" s="24" t="s">
        <v>112</v>
      </c>
      <c r="AX6" s="24" t="s">
        <v>3</v>
      </c>
      <c r="AY6" s="24" t="s">
        <v>109</v>
      </c>
      <c r="AZ6" s="24" t="s">
        <v>2</v>
      </c>
      <c r="BA6" s="24" t="s">
        <v>5</v>
      </c>
      <c r="BB6" s="24" t="s">
        <v>110</v>
      </c>
      <c r="BC6" s="24" t="s">
        <v>113</v>
      </c>
      <c r="BD6" s="24" t="s">
        <v>117</v>
      </c>
      <c r="BE6" s="24" t="s">
        <v>114</v>
      </c>
      <c r="BF6" s="164"/>
      <c r="BG6" s="150"/>
      <c r="BH6" s="155"/>
    </row>
    <row r="7" spans="5:82">
      <c r="E7" s="133"/>
      <c r="F7" s="88" t="s">
        <v>115</v>
      </c>
      <c r="G7" s="6">
        <v>2</v>
      </c>
      <c r="H7" s="6">
        <v>2</v>
      </c>
      <c r="I7" s="6">
        <v>2</v>
      </c>
      <c r="J7" s="6">
        <v>2</v>
      </c>
      <c r="K7" s="6">
        <v>2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0</v>
      </c>
      <c r="AB7" s="6">
        <v>1</v>
      </c>
      <c r="AC7" s="6">
        <v>1</v>
      </c>
      <c r="AD7" s="6">
        <v>0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0</v>
      </c>
      <c r="AL7" s="6">
        <v>0</v>
      </c>
      <c r="AM7" s="79">
        <v>0</v>
      </c>
      <c r="AN7" s="42">
        <v>0</v>
      </c>
      <c r="AT7" s="45" t="s">
        <v>128</v>
      </c>
      <c r="AU7" s="47">
        <v>6</v>
      </c>
      <c r="AV7" s="74">
        <v>5</v>
      </c>
      <c r="AW7" s="74">
        <v>11</v>
      </c>
      <c r="AX7" s="74">
        <v>21</v>
      </c>
      <c r="AY7" s="74">
        <v>24</v>
      </c>
      <c r="AZ7" s="74">
        <v>24</v>
      </c>
      <c r="BA7" s="74">
        <v>24</v>
      </c>
      <c r="BB7" s="74">
        <v>24</v>
      </c>
      <c r="BC7" s="74">
        <v>28</v>
      </c>
      <c r="BD7" s="74">
        <v>30</v>
      </c>
      <c r="BE7" s="74">
        <v>32</v>
      </c>
      <c r="BF7" s="81">
        <f>AVERAGE(AU7:BE7)</f>
        <v>20.818181818181817</v>
      </c>
      <c r="BG7" s="81">
        <v>20</v>
      </c>
      <c r="BH7" s="75"/>
    </row>
    <row r="8" spans="5:82">
      <c r="E8" s="133"/>
      <c r="F8" s="88" t="s">
        <v>3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1</v>
      </c>
      <c r="AA8" s="6">
        <v>2</v>
      </c>
      <c r="AB8" s="6">
        <v>1</v>
      </c>
      <c r="AC8" s="6">
        <v>2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79">
        <v>1</v>
      </c>
      <c r="AN8" s="42">
        <v>0</v>
      </c>
      <c r="AT8" s="45" t="s">
        <v>129</v>
      </c>
      <c r="AU8" s="30">
        <v>14</v>
      </c>
      <c r="AV8" s="17">
        <v>22</v>
      </c>
      <c r="AW8" s="17">
        <v>17</v>
      </c>
      <c r="AX8" s="17">
        <v>12</v>
      </c>
      <c r="AY8" s="17">
        <v>9</v>
      </c>
      <c r="AZ8" s="17">
        <v>10</v>
      </c>
      <c r="BA8" s="17">
        <v>10</v>
      </c>
      <c r="BB8" s="17">
        <v>10</v>
      </c>
      <c r="BC8" s="17">
        <v>6</v>
      </c>
      <c r="BD8" s="17">
        <v>4</v>
      </c>
      <c r="BE8" s="17">
        <v>2</v>
      </c>
      <c r="BF8" s="82">
        <f t="shared" ref="BF8:BF9" si="0">AVERAGE(AU8:BE8)</f>
        <v>10.545454545454545</v>
      </c>
      <c r="BG8" s="82">
        <v>13</v>
      </c>
      <c r="BH8" s="49"/>
    </row>
    <row r="9" spans="5:82">
      <c r="E9" s="133"/>
      <c r="F9" s="88" t="s">
        <v>109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  <c r="S9" s="6">
        <v>2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1</v>
      </c>
      <c r="Z9" s="6">
        <v>2</v>
      </c>
      <c r="AA9" s="6">
        <v>2</v>
      </c>
      <c r="AB9" s="6">
        <v>2</v>
      </c>
      <c r="AC9" s="6">
        <v>1</v>
      </c>
      <c r="AD9" s="6">
        <v>2</v>
      </c>
      <c r="AE9" s="6">
        <v>1</v>
      </c>
      <c r="AF9" s="6">
        <v>2</v>
      </c>
      <c r="AG9" s="6">
        <v>1</v>
      </c>
      <c r="AH9" s="6">
        <v>1</v>
      </c>
      <c r="AI9" s="6">
        <v>1</v>
      </c>
      <c r="AJ9" s="6">
        <v>2</v>
      </c>
      <c r="AK9" s="6">
        <v>1</v>
      </c>
      <c r="AL9" s="6">
        <v>0</v>
      </c>
      <c r="AM9" s="79">
        <v>1</v>
      </c>
      <c r="AN9" s="42">
        <v>1</v>
      </c>
      <c r="AT9" s="45" t="s">
        <v>131</v>
      </c>
      <c r="AU9" s="30">
        <v>14</v>
      </c>
      <c r="AV9" s="17">
        <v>7</v>
      </c>
      <c r="AW9" s="17">
        <v>6</v>
      </c>
      <c r="AX9" s="17">
        <v>1</v>
      </c>
      <c r="AY9" s="17">
        <v>1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82">
        <f t="shared" si="0"/>
        <v>2.6363636363636362</v>
      </c>
      <c r="BG9" s="82">
        <v>1</v>
      </c>
      <c r="BH9" s="49"/>
    </row>
    <row r="10" spans="5:82" ht="16" thickBot="1">
      <c r="E10" s="133"/>
      <c r="F10" s="88" t="s">
        <v>2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1</v>
      </c>
      <c r="AB10" s="6">
        <v>1</v>
      </c>
      <c r="AC10" s="6">
        <v>2</v>
      </c>
      <c r="AD10" s="6">
        <v>1</v>
      </c>
      <c r="AE10" s="6">
        <v>2</v>
      </c>
      <c r="AF10" s="6">
        <v>1</v>
      </c>
      <c r="AG10" s="6">
        <v>2</v>
      </c>
      <c r="AH10" s="6">
        <v>2</v>
      </c>
      <c r="AI10" s="6">
        <v>1</v>
      </c>
      <c r="AJ10" s="6">
        <v>1</v>
      </c>
      <c r="AK10" s="6">
        <v>1</v>
      </c>
      <c r="AL10" s="6">
        <v>1</v>
      </c>
      <c r="AM10" s="79">
        <v>1</v>
      </c>
      <c r="AN10" s="42">
        <v>1</v>
      </c>
      <c r="AT10" s="46" t="s">
        <v>138</v>
      </c>
      <c r="AU10" s="85">
        <v>0.29411764705882354</v>
      </c>
      <c r="AV10" s="86">
        <v>0.44117647058823528</v>
      </c>
      <c r="AW10" s="86">
        <v>0.61764705882352944</v>
      </c>
      <c r="AX10" s="86">
        <v>0.79411764705882348</v>
      </c>
      <c r="AY10" s="86">
        <v>0.76470588235294112</v>
      </c>
      <c r="AZ10" s="86">
        <v>0.73529411764705888</v>
      </c>
      <c r="BA10" s="86">
        <v>0.79411764705882348</v>
      </c>
      <c r="BB10" s="86">
        <v>0.79411764705882348</v>
      </c>
      <c r="BC10" s="86">
        <v>0.67647058823529416</v>
      </c>
      <c r="BD10" s="86">
        <v>0.67647058823529416</v>
      </c>
      <c r="BE10" s="87">
        <v>0.61764705882352944</v>
      </c>
      <c r="BF10" s="59">
        <f>AVERAGE(AU10:BE10)</f>
        <v>0.65508021390374338</v>
      </c>
      <c r="BG10" s="60"/>
      <c r="BH10" s="53"/>
    </row>
    <row r="11" spans="5:82">
      <c r="E11" s="133"/>
      <c r="F11" s="88" t="s">
        <v>5</v>
      </c>
      <c r="G11" s="6">
        <v>2</v>
      </c>
      <c r="H11" s="6">
        <v>2</v>
      </c>
      <c r="I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1</v>
      </c>
      <c r="AA11" s="6">
        <v>2</v>
      </c>
      <c r="AB11" s="6">
        <v>2</v>
      </c>
      <c r="AC11" s="6">
        <v>1</v>
      </c>
      <c r="AD11" s="6">
        <v>2</v>
      </c>
      <c r="AE11" s="6">
        <v>1</v>
      </c>
      <c r="AF11" s="6">
        <v>2</v>
      </c>
      <c r="AG11" s="6">
        <v>1</v>
      </c>
      <c r="AH11" s="6">
        <v>1</v>
      </c>
      <c r="AI11" s="6">
        <v>2</v>
      </c>
      <c r="AJ11" s="6">
        <v>1</v>
      </c>
      <c r="AK11" s="6">
        <v>1</v>
      </c>
      <c r="AL11" s="6">
        <v>1</v>
      </c>
      <c r="AM11" s="79">
        <v>1</v>
      </c>
      <c r="AN11" s="42">
        <v>1</v>
      </c>
    </row>
    <row r="12" spans="5:82">
      <c r="E12" s="133"/>
      <c r="F12" s="79" t="s">
        <v>113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1</v>
      </c>
      <c r="AC12" s="6">
        <v>2</v>
      </c>
      <c r="AD12" s="6">
        <v>2</v>
      </c>
      <c r="AE12" s="6">
        <v>2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79">
        <v>1</v>
      </c>
      <c r="AN12" s="42">
        <v>1</v>
      </c>
    </row>
    <row r="13" spans="5:82">
      <c r="E13" s="165"/>
      <c r="F13" s="79" t="s">
        <v>110</v>
      </c>
      <c r="G13" s="6">
        <v>2</v>
      </c>
      <c r="H13" s="6">
        <v>2</v>
      </c>
      <c r="I13" s="6">
        <v>2</v>
      </c>
      <c r="J13" s="6">
        <v>2</v>
      </c>
      <c r="K13" s="6">
        <v>2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 s="6">
        <v>2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1</v>
      </c>
      <c r="X13" s="6">
        <v>2</v>
      </c>
      <c r="Y13" s="6">
        <v>2</v>
      </c>
      <c r="Z13" s="6">
        <v>2</v>
      </c>
      <c r="AA13" s="6">
        <v>2</v>
      </c>
      <c r="AB13" s="6">
        <v>2</v>
      </c>
      <c r="AC13" s="6">
        <v>2</v>
      </c>
      <c r="AD13" s="6">
        <v>2</v>
      </c>
      <c r="AE13" s="6">
        <v>2</v>
      </c>
      <c r="AF13" s="6">
        <v>1</v>
      </c>
      <c r="AG13" s="6">
        <v>2</v>
      </c>
      <c r="AH13" s="6">
        <v>2</v>
      </c>
      <c r="AI13" s="6">
        <v>2</v>
      </c>
      <c r="AJ13" s="6">
        <v>2</v>
      </c>
      <c r="AK13" s="6">
        <v>1</v>
      </c>
      <c r="AL13" s="6">
        <v>1</v>
      </c>
      <c r="AM13" s="79">
        <v>1</v>
      </c>
      <c r="AN13" s="42">
        <v>1</v>
      </c>
      <c r="CD13" t="s">
        <v>148</v>
      </c>
    </row>
    <row r="14" spans="5:82">
      <c r="E14" s="165"/>
      <c r="F14" s="88" t="s">
        <v>117</v>
      </c>
      <c r="G14" s="6">
        <v>2</v>
      </c>
      <c r="H14" s="6">
        <v>2</v>
      </c>
      <c r="I14" s="6">
        <v>2</v>
      </c>
      <c r="J14" s="6">
        <v>2</v>
      </c>
      <c r="K14" s="6">
        <v>2</v>
      </c>
      <c r="L14" s="6">
        <v>2</v>
      </c>
      <c r="M14" s="6">
        <v>2</v>
      </c>
      <c r="N14" s="6">
        <v>2</v>
      </c>
      <c r="O14" s="6">
        <v>2</v>
      </c>
      <c r="P14" s="6">
        <v>2</v>
      </c>
      <c r="Q14" s="6">
        <v>2</v>
      </c>
      <c r="R14" s="6">
        <v>2</v>
      </c>
      <c r="S14" s="6">
        <v>2</v>
      </c>
      <c r="T14" s="6">
        <v>2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2</v>
      </c>
      <c r="AA14" s="6">
        <v>2</v>
      </c>
      <c r="AB14" s="6">
        <v>2</v>
      </c>
      <c r="AC14" s="6">
        <v>2</v>
      </c>
      <c r="AD14" s="6">
        <v>2</v>
      </c>
      <c r="AE14" s="6">
        <v>2</v>
      </c>
      <c r="AF14" s="6">
        <v>2</v>
      </c>
      <c r="AG14" s="6">
        <v>2</v>
      </c>
      <c r="AH14" s="6">
        <v>2</v>
      </c>
      <c r="AI14" s="6">
        <v>1</v>
      </c>
      <c r="AJ14" s="6">
        <v>1</v>
      </c>
      <c r="AK14" s="6">
        <v>2</v>
      </c>
      <c r="AL14" s="6">
        <v>2</v>
      </c>
      <c r="AM14" s="79">
        <v>1</v>
      </c>
      <c r="AN14" s="42">
        <v>1</v>
      </c>
    </row>
    <row r="15" spans="5:82" ht="16" thickBot="1">
      <c r="E15" s="165"/>
      <c r="F15" s="89" t="s">
        <v>114</v>
      </c>
      <c r="G15" s="6">
        <v>2</v>
      </c>
      <c r="H15" s="6">
        <v>2</v>
      </c>
      <c r="I15" s="6">
        <v>2</v>
      </c>
      <c r="J15" s="6">
        <v>2</v>
      </c>
      <c r="K15" s="6">
        <v>2</v>
      </c>
      <c r="L15" s="6">
        <v>2</v>
      </c>
      <c r="M15" s="6">
        <v>2</v>
      </c>
      <c r="N15" s="6">
        <v>2</v>
      </c>
      <c r="O15" s="6">
        <v>2</v>
      </c>
      <c r="P15" s="6">
        <v>2</v>
      </c>
      <c r="Q15" s="6">
        <v>2</v>
      </c>
      <c r="R15" s="6">
        <v>2</v>
      </c>
      <c r="S15" s="6">
        <v>2</v>
      </c>
      <c r="T15" s="6">
        <v>2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2</v>
      </c>
      <c r="AA15" s="6">
        <v>2</v>
      </c>
      <c r="AB15" s="6">
        <v>2</v>
      </c>
      <c r="AC15" s="6">
        <v>2</v>
      </c>
      <c r="AD15" s="6">
        <v>2</v>
      </c>
      <c r="AE15" s="6">
        <v>2</v>
      </c>
      <c r="AF15" s="6">
        <v>2</v>
      </c>
      <c r="AG15" s="6">
        <v>2</v>
      </c>
      <c r="AH15" s="6">
        <v>2</v>
      </c>
      <c r="AI15" s="6">
        <v>2</v>
      </c>
      <c r="AJ15" s="6">
        <v>2</v>
      </c>
      <c r="AK15" s="6">
        <v>2</v>
      </c>
      <c r="AL15" s="6">
        <v>2</v>
      </c>
      <c r="AM15" s="80">
        <v>1</v>
      </c>
      <c r="AN15" s="42">
        <v>1</v>
      </c>
    </row>
    <row r="16" spans="5:82" ht="65" customHeight="1">
      <c r="E16" s="158" t="s">
        <v>143</v>
      </c>
      <c r="F16" s="159"/>
      <c r="G16" s="71">
        <f t="shared" ref="G16:AN16" si="1">COUNTIF(G5:G15,"=0")</f>
        <v>0</v>
      </c>
      <c r="H16" s="71">
        <f t="shared" si="1"/>
        <v>0</v>
      </c>
      <c r="I16" s="71">
        <f t="shared" si="1"/>
        <v>0</v>
      </c>
      <c r="J16" s="71">
        <f t="shared" si="1"/>
        <v>0</v>
      </c>
      <c r="K16" s="71">
        <f t="shared" si="1"/>
        <v>0</v>
      </c>
      <c r="L16" s="71">
        <f t="shared" si="1"/>
        <v>0</v>
      </c>
      <c r="M16" s="71">
        <f t="shared" si="1"/>
        <v>0</v>
      </c>
      <c r="N16" s="71">
        <f t="shared" si="1"/>
        <v>0</v>
      </c>
      <c r="O16" s="71">
        <f t="shared" si="1"/>
        <v>0</v>
      </c>
      <c r="P16" s="71">
        <f t="shared" si="1"/>
        <v>0</v>
      </c>
      <c r="Q16" s="71">
        <f t="shared" si="1"/>
        <v>1</v>
      </c>
      <c r="R16" s="71">
        <f t="shared" si="1"/>
        <v>0</v>
      </c>
      <c r="S16" s="71">
        <f t="shared" si="1"/>
        <v>0</v>
      </c>
      <c r="T16" s="71">
        <f t="shared" si="1"/>
        <v>0</v>
      </c>
      <c r="U16" s="71">
        <f t="shared" si="1"/>
        <v>1</v>
      </c>
      <c r="V16" s="71">
        <f t="shared" si="1"/>
        <v>1</v>
      </c>
      <c r="W16" s="71">
        <f t="shared" si="1"/>
        <v>0</v>
      </c>
      <c r="X16" s="71">
        <f t="shared" si="1"/>
        <v>1</v>
      </c>
      <c r="Y16" s="71">
        <f t="shared" si="1"/>
        <v>1</v>
      </c>
      <c r="Z16" s="71">
        <f t="shared" si="1"/>
        <v>0</v>
      </c>
      <c r="AA16" s="71">
        <f t="shared" si="1"/>
        <v>1</v>
      </c>
      <c r="AB16" s="71">
        <f t="shared" si="1"/>
        <v>0</v>
      </c>
      <c r="AC16" s="71">
        <f t="shared" si="1"/>
        <v>1</v>
      </c>
      <c r="AD16" s="71">
        <f t="shared" si="1"/>
        <v>2</v>
      </c>
      <c r="AE16" s="71">
        <f t="shared" si="1"/>
        <v>1</v>
      </c>
      <c r="AF16" s="71">
        <f t="shared" si="1"/>
        <v>1</v>
      </c>
      <c r="AG16" s="71">
        <f t="shared" si="1"/>
        <v>1</v>
      </c>
      <c r="AH16" s="71">
        <f t="shared" si="1"/>
        <v>1</v>
      </c>
      <c r="AI16" s="71">
        <f t="shared" si="1"/>
        <v>1</v>
      </c>
      <c r="AJ16" s="71">
        <f t="shared" si="1"/>
        <v>2</v>
      </c>
      <c r="AK16" s="71">
        <f t="shared" si="1"/>
        <v>3</v>
      </c>
      <c r="AL16" s="71">
        <f t="shared" si="1"/>
        <v>3</v>
      </c>
      <c r="AM16" s="71">
        <f t="shared" si="1"/>
        <v>3</v>
      </c>
      <c r="AN16" s="69">
        <f t="shared" si="1"/>
        <v>4</v>
      </c>
    </row>
    <row r="17" spans="5:57" ht="65" customHeight="1">
      <c r="E17" s="160"/>
      <c r="F17" s="161"/>
      <c r="G17" s="64">
        <f t="shared" ref="G17:AN17" si="2">COUNTIF(G5:G15,"=1")</f>
        <v>0</v>
      </c>
      <c r="H17" s="64">
        <f t="shared" si="2"/>
        <v>0</v>
      </c>
      <c r="I17" s="64">
        <f t="shared" si="2"/>
        <v>1</v>
      </c>
      <c r="J17" s="64">
        <f t="shared" si="2"/>
        <v>1</v>
      </c>
      <c r="K17" s="64">
        <f t="shared" si="2"/>
        <v>1</v>
      </c>
      <c r="L17" s="64">
        <f t="shared" si="2"/>
        <v>1</v>
      </c>
      <c r="M17" s="64">
        <f t="shared" si="2"/>
        <v>1</v>
      </c>
      <c r="N17" s="64">
        <f t="shared" si="2"/>
        <v>1</v>
      </c>
      <c r="O17" s="64">
        <f t="shared" si="2"/>
        <v>2</v>
      </c>
      <c r="P17" s="64">
        <f t="shared" si="2"/>
        <v>2</v>
      </c>
      <c r="Q17" s="64">
        <f t="shared" si="2"/>
        <v>0</v>
      </c>
      <c r="R17" s="64">
        <f t="shared" si="2"/>
        <v>3</v>
      </c>
      <c r="S17" s="64">
        <f t="shared" si="2"/>
        <v>3</v>
      </c>
      <c r="T17" s="64">
        <f t="shared" si="2"/>
        <v>3</v>
      </c>
      <c r="U17" s="64">
        <f t="shared" si="2"/>
        <v>2</v>
      </c>
      <c r="V17" s="64">
        <f t="shared" si="2"/>
        <v>2</v>
      </c>
      <c r="W17" s="64">
        <f t="shared" si="2"/>
        <v>4</v>
      </c>
      <c r="X17" s="64">
        <f t="shared" si="2"/>
        <v>2</v>
      </c>
      <c r="Y17" s="64">
        <f t="shared" si="2"/>
        <v>3</v>
      </c>
      <c r="Z17" s="64">
        <f t="shared" si="2"/>
        <v>5</v>
      </c>
      <c r="AA17" s="64">
        <f t="shared" si="2"/>
        <v>3</v>
      </c>
      <c r="AB17" s="64">
        <f t="shared" si="2"/>
        <v>6</v>
      </c>
      <c r="AC17" s="64">
        <f t="shared" si="2"/>
        <v>4</v>
      </c>
      <c r="AD17" s="64">
        <f t="shared" si="2"/>
        <v>3</v>
      </c>
      <c r="AE17" s="64">
        <f t="shared" si="2"/>
        <v>5</v>
      </c>
      <c r="AF17" s="64">
        <f t="shared" si="2"/>
        <v>6</v>
      </c>
      <c r="AG17" s="64">
        <f t="shared" si="2"/>
        <v>6</v>
      </c>
      <c r="AH17" s="64">
        <f t="shared" si="2"/>
        <v>6</v>
      </c>
      <c r="AI17" s="64">
        <f t="shared" si="2"/>
        <v>7</v>
      </c>
      <c r="AJ17" s="64">
        <f t="shared" si="2"/>
        <v>6</v>
      </c>
      <c r="AK17" s="64">
        <f t="shared" si="2"/>
        <v>6</v>
      </c>
      <c r="AL17" s="64">
        <f t="shared" si="2"/>
        <v>6</v>
      </c>
      <c r="AM17" s="64">
        <f t="shared" si="2"/>
        <v>8</v>
      </c>
      <c r="AN17" s="65">
        <f t="shared" si="2"/>
        <v>7</v>
      </c>
    </row>
    <row r="18" spans="5:57" ht="65" customHeight="1" thickBot="1">
      <c r="E18" s="162"/>
      <c r="F18" s="163"/>
      <c r="G18" s="66">
        <f t="shared" ref="G18:AN18" si="3">COUNTIF(G5:G15,"=2")</f>
        <v>11</v>
      </c>
      <c r="H18" s="66">
        <f t="shared" si="3"/>
        <v>11</v>
      </c>
      <c r="I18" s="66">
        <f t="shared" si="3"/>
        <v>10</v>
      </c>
      <c r="J18" s="66">
        <f t="shared" si="3"/>
        <v>10</v>
      </c>
      <c r="K18" s="66">
        <f t="shared" si="3"/>
        <v>10</v>
      </c>
      <c r="L18" s="66">
        <f t="shared" si="3"/>
        <v>10</v>
      </c>
      <c r="M18" s="66">
        <f t="shared" si="3"/>
        <v>10</v>
      </c>
      <c r="N18" s="66">
        <f t="shared" si="3"/>
        <v>10</v>
      </c>
      <c r="O18" s="66">
        <f t="shared" si="3"/>
        <v>9</v>
      </c>
      <c r="P18" s="66">
        <f t="shared" si="3"/>
        <v>9</v>
      </c>
      <c r="Q18" s="66">
        <f t="shared" si="3"/>
        <v>10</v>
      </c>
      <c r="R18" s="66">
        <f t="shared" si="3"/>
        <v>8</v>
      </c>
      <c r="S18" s="66">
        <f t="shared" si="3"/>
        <v>8</v>
      </c>
      <c r="T18" s="66">
        <f t="shared" si="3"/>
        <v>8</v>
      </c>
      <c r="U18" s="66">
        <f t="shared" si="3"/>
        <v>8</v>
      </c>
      <c r="V18" s="66">
        <f t="shared" si="3"/>
        <v>8</v>
      </c>
      <c r="W18" s="66">
        <f t="shared" si="3"/>
        <v>7</v>
      </c>
      <c r="X18" s="66">
        <f t="shared" si="3"/>
        <v>8</v>
      </c>
      <c r="Y18" s="66">
        <f t="shared" si="3"/>
        <v>7</v>
      </c>
      <c r="Z18" s="66">
        <f t="shared" si="3"/>
        <v>6</v>
      </c>
      <c r="AA18" s="66">
        <f t="shared" si="3"/>
        <v>7</v>
      </c>
      <c r="AB18" s="66">
        <f t="shared" si="3"/>
        <v>5</v>
      </c>
      <c r="AC18" s="66">
        <f t="shared" si="3"/>
        <v>6</v>
      </c>
      <c r="AD18" s="66">
        <f t="shared" si="3"/>
        <v>6</v>
      </c>
      <c r="AE18" s="66">
        <f t="shared" si="3"/>
        <v>5</v>
      </c>
      <c r="AF18" s="66">
        <f t="shared" si="3"/>
        <v>4</v>
      </c>
      <c r="AG18" s="66">
        <f t="shared" si="3"/>
        <v>4</v>
      </c>
      <c r="AH18" s="66">
        <f t="shared" si="3"/>
        <v>4</v>
      </c>
      <c r="AI18" s="66">
        <f t="shared" si="3"/>
        <v>3</v>
      </c>
      <c r="AJ18" s="66">
        <f t="shared" si="3"/>
        <v>3</v>
      </c>
      <c r="AK18" s="66">
        <f t="shared" si="3"/>
        <v>2</v>
      </c>
      <c r="AL18" s="66">
        <f t="shared" si="3"/>
        <v>2</v>
      </c>
      <c r="AM18" s="66">
        <f t="shared" si="3"/>
        <v>0</v>
      </c>
      <c r="AN18" s="70">
        <f t="shared" si="3"/>
        <v>0</v>
      </c>
    </row>
    <row r="19" spans="5:57" ht="34" thickBot="1">
      <c r="E19" s="124" t="s">
        <v>139</v>
      </c>
      <c r="F19" s="140"/>
      <c r="G19" s="126" t="s">
        <v>128</v>
      </c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8" t="s">
        <v>140</v>
      </c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9"/>
    </row>
    <row r="20" spans="5:57" ht="31" customHeight="1" thickBot="1">
      <c r="E20" s="139" t="s">
        <v>141</v>
      </c>
      <c r="F20" s="142"/>
      <c r="G20" s="91">
        <f>AVERAGE(G5:G15)</f>
        <v>2</v>
      </c>
      <c r="H20" s="62">
        <f t="shared" ref="H20:AN20" si="4">AVERAGE(H5:H15)</f>
        <v>2</v>
      </c>
      <c r="I20" s="62">
        <f t="shared" si="4"/>
        <v>1.9090909090909092</v>
      </c>
      <c r="J20" s="62">
        <f t="shared" si="4"/>
        <v>1.9090909090909092</v>
      </c>
      <c r="K20" s="62">
        <f t="shared" si="4"/>
        <v>1.9090909090909092</v>
      </c>
      <c r="L20" s="62">
        <f t="shared" si="4"/>
        <v>1.9090909090909092</v>
      </c>
      <c r="M20" s="62">
        <f t="shared" si="4"/>
        <v>1.9090909090909092</v>
      </c>
      <c r="N20" s="62">
        <f t="shared" si="4"/>
        <v>1.9090909090909092</v>
      </c>
      <c r="O20" s="62">
        <f t="shared" si="4"/>
        <v>1.8181818181818181</v>
      </c>
      <c r="P20" s="62">
        <f t="shared" si="4"/>
        <v>1.8181818181818181</v>
      </c>
      <c r="Q20" s="62">
        <f t="shared" si="4"/>
        <v>1.8181818181818181</v>
      </c>
      <c r="R20" s="62">
        <f t="shared" si="4"/>
        <v>1.7272727272727273</v>
      </c>
      <c r="S20" s="62">
        <f t="shared" si="4"/>
        <v>1.7272727272727273</v>
      </c>
      <c r="T20" s="62">
        <f t="shared" si="4"/>
        <v>1.7272727272727273</v>
      </c>
      <c r="U20" s="62">
        <f t="shared" si="4"/>
        <v>1.6363636363636365</v>
      </c>
      <c r="V20" s="62">
        <f t="shared" si="4"/>
        <v>1.6363636363636365</v>
      </c>
      <c r="W20" s="62">
        <f t="shared" si="4"/>
        <v>1.6363636363636365</v>
      </c>
      <c r="X20" s="62">
        <f t="shared" si="4"/>
        <v>1.6363636363636365</v>
      </c>
      <c r="Y20" s="62">
        <f t="shared" si="4"/>
        <v>1.5454545454545454</v>
      </c>
      <c r="Z20" s="62">
        <f t="shared" si="4"/>
        <v>1.5454545454545454</v>
      </c>
      <c r="AA20" s="62">
        <f t="shared" si="4"/>
        <v>1.5454545454545454</v>
      </c>
      <c r="AB20" s="62">
        <f t="shared" si="4"/>
        <v>1.4545454545454546</v>
      </c>
      <c r="AC20" s="62">
        <f t="shared" si="4"/>
        <v>1.4545454545454546</v>
      </c>
      <c r="AD20" s="62">
        <f t="shared" si="4"/>
        <v>1.3636363636363635</v>
      </c>
      <c r="AE20" s="62">
        <f t="shared" si="4"/>
        <v>1.3636363636363635</v>
      </c>
      <c r="AF20" s="62">
        <f t="shared" si="4"/>
        <v>1.2727272727272727</v>
      </c>
      <c r="AG20" s="62">
        <f t="shared" si="4"/>
        <v>1.2727272727272727</v>
      </c>
      <c r="AH20" s="62">
        <f t="shared" si="4"/>
        <v>1.2727272727272727</v>
      </c>
      <c r="AI20" s="62">
        <f t="shared" si="4"/>
        <v>1.1818181818181819</v>
      </c>
      <c r="AJ20" s="62">
        <f t="shared" si="4"/>
        <v>1.0909090909090908</v>
      </c>
      <c r="AK20" s="62">
        <f t="shared" si="4"/>
        <v>0.90909090909090906</v>
      </c>
      <c r="AL20" s="62">
        <f t="shared" si="4"/>
        <v>0.90909090909090906</v>
      </c>
      <c r="AM20" s="62">
        <f t="shared" si="4"/>
        <v>0.72727272727272729</v>
      </c>
      <c r="AN20" s="63">
        <f t="shared" si="4"/>
        <v>0.63636363636363635</v>
      </c>
    </row>
    <row r="26" spans="5:57">
      <c r="E26" t="s">
        <v>147</v>
      </c>
    </row>
    <row r="27" spans="5:57" ht="16" thickBot="1"/>
    <row r="28" spans="5:57">
      <c r="E28" s="132" t="s">
        <v>142</v>
      </c>
      <c r="F28" s="78" t="s">
        <v>116</v>
      </c>
      <c r="G28" s="40">
        <v>2</v>
      </c>
      <c r="H28" s="40">
        <v>2</v>
      </c>
      <c r="I28" s="40">
        <v>1</v>
      </c>
      <c r="J28" s="40">
        <v>1</v>
      </c>
      <c r="K28" s="40">
        <v>2</v>
      </c>
      <c r="L28" s="40">
        <v>2</v>
      </c>
      <c r="M28" s="40">
        <v>2</v>
      </c>
      <c r="N28" s="40">
        <v>1</v>
      </c>
      <c r="O28" s="40">
        <v>1</v>
      </c>
      <c r="P28" s="40">
        <v>1</v>
      </c>
      <c r="Q28" s="40">
        <v>2</v>
      </c>
      <c r="R28" s="40">
        <v>1</v>
      </c>
      <c r="S28" s="40">
        <v>1</v>
      </c>
      <c r="T28" s="40">
        <v>1</v>
      </c>
      <c r="U28" s="40">
        <v>1</v>
      </c>
      <c r="V28" s="40">
        <v>0</v>
      </c>
      <c r="W28" s="40">
        <v>1</v>
      </c>
      <c r="X28" s="40">
        <v>0</v>
      </c>
      <c r="Y28" s="40">
        <v>0</v>
      </c>
      <c r="Z28" s="40">
        <v>1</v>
      </c>
      <c r="AA28" s="40">
        <v>0</v>
      </c>
      <c r="AB28" s="40">
        <v>1</v>
      </c>
      <c r="AC28" s="40">
        <v>0</v>
      </c>
      <c r="AD28" s="40">
        <v>1</v>
      </c>
      <c r="AE28" s="40">
        <v>0</v>
      </c>
      <c r="AF28" s="40">
        <v>0</v>
      </c>
      <c r="AG28" s="40">
        <v>0</v>
      </c>
      <c r="AH28" s="40">
        <v>1</v>
      </c>
      <c r="AI28" s="40">
        <v>0</v>
      </c>
      <c r="AJ28" s="40">
        <v>0</v>
      </c>
      <c r="AK28" s="40">
        <v>0</v>
      </c>
      <c r="AL28" s="40">
        <v>0</v>
      </c>
      <c r="AM28" s="78">
        <v>0</v>
      </c>
      <c r="AN28" s="41">
        <v>0</v>
      </c>
      <c r="AT28" s="149" t="s">
        <v>153</v>
      </c>
      <c r="AU28" s="151" t="s">
        <v>132</v>
      </c>
      <c r="AV28" s="152"/>
      <c r="AW28" s="152"/>
      <c r="AX28" s="152"/>
      <c r="AY28" s="152"/>
      <c r="AZ28" s="152"/>
      <c r="BA28" s="152"/>
      <c r="BB28" s="153"/>
      <c r="BC28" s="149" t="s">
        <v>135</v>
      </c>
      <c r="BD28" s="149" t="s">
        <v>124</v>
      </c>
      <c r="BE28" s="154" t="s">
        <v>136</v>
      </c>
    </row>
    <row r="29" spans="5:57" ht="17" customHeight="1" thickBot="1">
      <c r="E29" s="133"/>
      <c r="F29" s="88" t="s">
        <v>112</v>
      </c>
      <c r="G29" s="6">
        <v>2</v>
      </c>
      <c r="H29" s="6">
        <v>2</v>
      </c>
      <c r="I29" s="6">
        <v>2</v>
      </c>
      <c r="J29" s="6">
        <v>2</v>
      </c>
      <c r="K29" s="6">
        <v>1</v>
      </c>
      <c r="L29" s="6">
        <v>1</v>
      </c>
      <c r="M29" s="6">
        <v>1</v>
      </c>
      <c r="N29" s="6">
        <v>2</v>
      </c>
      <c r="O29" s="6">
        <v>1</v>
      </c>
      <c r="P29" s="6">
        <v>1</v>
      </c>
      <c r="Q29" s="6">
        <v>0</v>
      </c>
      <c r="R29" s="6">
        <v>1</v>
      </c>
      <c r="S29" s="6">
        <v>1</v>
      </c>
      <c r="T29" s="6">
        <v>1</v>
      </c>
      <c r="U29" s="6">
        <v>0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0</v>
      </c>
      <c r="AI29" s="6">
        <v>1</v>
      </c>
      <c r="AJ29" s="6">
        <v>0</v>
      </c>
      <c r="AK29" s="6">
        <v>1</v>
      </c>
      <c r="AL29" s="6">
        <v>0</v>
      </c>
      <c r="AM29" s="79">
        <v>0</v>
      </c>
      <c r="AN29" s="42">
        <v>0</v>
      </c>
      <c r="AT29" s="150"/>
      <c r="AU29" s="83" t="s">
        <v>116</v>
      </c>
      <c r="AV29" s="11" t="s">
        <v>115</v>
      </c>
      <c r="AW29" s="11" t="s">
        <v>112</v>
      </c>
      <c r="AX29" s="11" t="s">
        <v>3</v>
      </c>
      <c r="AY29" s="11" t="s">
        <v>2</v>
      </c>
      <c r="AZ29" s="11" t="s">
        <v>110</v>
      </c>
      <c r="BA29" s="11" t="s">
        <v>113</v>
      </c>
      <c r="BB29" s="6" t="s">
        <v>117</v>
      </c>
      <c r="BC29" s="150"/>
      <c r="BD29" s="150"/>
      <c r="BE29" s="155"/>
    </row>
    <row r="30" spans="5:57" ht="16" customHeight="1">
      <c r="E30" s="133"/>
      <c r="F30" s="88" t="s">
        <v>115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  <c r="M30" s="6">
        <v>2</v>
      </c>
      <c r="N30" s="6">
        <v>2</v>
      </c>
      <c r="O30" s="6">
        <v>2</v>
      </c>
      <c r="P30" s="6">
        <v>2</v>
      </c>
      <c r="Q30" s="6">
        <v>2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0</v>
      </c>
      <c r="AC30" s="6">
        <v>1</v>
      </c>
      <c r="AD30" s="6">
        <v>1</v>
      </c>
      <c r="AE30" s="6">
        <v>1</v>
      </c>
      <c r="AF30" s="6">
        <v>1</v>
      </c>
      <c r="AG30" s="6">
        <v>0</v>
      </c>
      <c r="AH30" s="6">
        <v>1</v>
      </c>
      <c r="AI30" s="6">
        <v>1</v>
      </c>
      <c r="AJ30" s="6">
        <v>1</v>
      </c>
      <c r="AK30" s="6">
        <v>0</v>
      </c>
      <c r="AL30" s="6">
        <v>0</v>
      </c>
      <c r="AM30" s="79">
        <v>0</v>
      </c>
      <c r="AN30" s="42">
        <v>0</v>
      </c>
      <c r="AT30" s="45" t="s">
        <v>128</v>
      </c>
      <c r="AU30" s="47">
        <v>6</v>
      </c>
      <c r="AV30" s="74">
        <v>5</v>
      </c>
      <c r="AW30" s="74">
        <v>11</v>
      </c>
      <c r="AX30" s="74">
        <v>21</v>
      </c>
      <c r="AY30" s="74">
        <v>24</v>
      </c>
      <c r="AZ30" s="74">
        <v>24</v>
      </c>
      <c r="BA30" s="74">
        <v>28</v>
      </c>
      <c r="BB30" s="74">
        <v>30</v>
      </c>
      <c r="BC30" s="81">
        <f>AVERAGE(AU30:BB30)</f>
        <v>18.625</v>
      </c>
      <c r="BD30" s="44">
        <v>20</v>
      </c>
      <c r="BE30" s="75"/>
    </row>
    <row r="31" spans="5:57" ht="16" customHeight="1">
      <c r="E31" s="133"/>
      <c r="F31" s="88" t="s">
        <v>3</v>
      </c>
      <c r="G31" s="6">
        <v>2</v>
      </c>
      <c r="H31" s="6">
        <v>2</v>
      </c>
      <c r="I31" s="6">
        <v>2</v>
      </c>
      <c r="J31" s="6">
        <v>2</v>
      </c>
      <c r="K31" s="6">
        <v>2</v>
      </c>
      <c r="L31" s="6">
        <v>2</v>
      </c>
      <c r="M31" s="6">
        <v>2</v>
      </c>
      <c r="N31" s="6">
        <v>2</v>
      </c>
      <c r="O31" s="6">
        <v>2</v>
      </c>
      <c r="P31" s="6">
        <v>2</v>
      </c>
      <c r="Q31" s="6">
        <v>2</v>
      </c>
      <c r="R31" s="6">
        <v>2</v>
      </c>
      <c r="S31" s="6">
        <v>2</v>
      </c>
      <c r="T31" s="6">
        <v>2</v>
      </c>
      <c r="U31" s="6">
        <v>2</v>
      </c>
      <c r="V31" s="6">
        <v>2</v>
      </c>
      <c r="W31" s="6">
        <v>2</v>
      </c>
      <c r="X31" s="6">
        <v>2</v>
      </c>
      <c r="Y31" s="6">
        <v>2</v>
      </c>
      <c r="Z31" s="6">
        <v>1</v>
      </c>
      <c r="AA31" s="6">
        <v>2</v>
      </c>
      <c r="AB31" s="6">
        <v>2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79">
        <v>1</v>
      </c>
      <c r="AN31" s="42">
        <v>0</v>
      </c>
      <c r="AT31" s="45" t="s">
        <v>129</v>
      </c>
      <c r="AU31" s="30">
        <v>14</v>
      </c>
      <c r="AV31" s="17">
        <v>22</v>
      </c>
      <c r="AW31" s="17">
        <v>17</v>
      </c>
      <c r="AX31" s="17">
        <v>12</v>
      </c>
      <c r="AY31" s="17">
        <v>10</v>
      </c>
      <c r="AZ31" s="17">
        <v>10</v>
      </c>
      <c r="BA31" s="17">
        <v>6</v>
      </c>
      <c r="BB31" s="17">
        <v>4</v>
      </c>
      <c r="BC31" s="82">
        <f t="shared" ref="BC31:BC32" si="5">AVERAGE(AU31:BB31)</f>
        <v>11.875</v>
      </c>
      <c r="BD31" s="45">
        <v>13</v>
      </c>
      <c r="BE31" s="49"/>
    </row>
    <row r="32" spans="5:57" ht="16" customHeight="1">
      <c r="E32" s="133"/>
      <c r="F32" s="88" t="s">
        <v>2</v>
      </c>
      <c r="G32" s="6">
        <v>2</v>
      </c>
      <c r="H32" s="6">
        <v>2</v>
      </c>
      <c r="I32" s="6">
        <v>2</v>
      </c>
      <c r="J32" s="6">
        <v>2</v>
      </c>
      <c r="K32" s="6">
        <v>2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2</v>
      </c>
      <c r="R32" s="6">
        <v>2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2</v>
      </c>
      <c r="AA32" s="6">
        <v>2</v>
      </c>
      <c r="AB32" s="6">
        <v>1</v>
      </c>
      <c r="AC32" s="6">
        <v>2</v>
      </c>
      <c r="AD32" s="6">
        <v>1</v>
      </c>
      <c r="AE32" s="6">
        <v>2</v>
      </c>
      <c r="AF32" s="6">
        <v>2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79">
        <v>1</v>
      </c>
      <c r="AN32" s="42">
        <v>1</v>
      </c>
      <c r="AT32" s="45" t="s">
        <v>131</v>
      </c>
      <c r="AU32" s="30">
        <v>14</v>
      </c>
      <c r="AV32" s="17">
        <v>7</v>
      </c>
      <c r="AW32" s="17">
        <v>6</v>
      </c>
      <c r="AX32" s="17">
        <v>1</v>
      </c>
      <c r="AY32" s="17">
        <v>0</v>
      </c>
      <c r="AZ32" s="17">
        <v>0</v>
      </c>
      <c r="BA32" s="17">
        <v>0</v>
      </c>
      <c r="BB32" s="17">
        <v>0</v>
      </c>
      <c r="BC32" s="82">
        <f t="shared" si="5"/>
        <v>3.5</v>
      </c>
      <c r="BD32" s="45">
        <v>1</v>
      </c>
      <c r="BE32" s="49"/>
    </row>
    <row r="33" spans="5:85" ht="17" customHeight="1" thickBot="1">
      <c r="E33" s="133"/>
      <c r="F33" s="88" t="s">
        <v>113</v>
      </c>
      <c r="G33" s="6">
        <v>2</v>
      </c>
      <c r="H33" s="6">
        <v>2</v>
      </c>
      <c r="I33" s="6">
        <v>2</v>
      </c>
      <c r="J33" s="6">
        <v>2</v>
      </c>
      <c r="K33" s="6">
        <v>2</v>
      </c>
      <c r="L33" s="6">
        <v>2</v>
      </c>
      <c r="M33" s="6">
        <v>2</v>
      </c>
      <c r="N33" s="6">
        <v>2</v>
      </c>
      <c r="O33" s="6">
        <v>2</v>
      </c>
      <c r="P33" s="6">
        <v>2</v>
      </c>
      <c r="Q33" s="6">
        <v>2</v>
      </c>
      <c r="R33" s="6">
        <v>2</v>
      </c>
      <c r="S33" s="6">
        <v>2</v>
      </c>
      <c r="T33" s="6">
        <v>2</v>
      </c>
      <c r="U33" s="6">
        <v>2</v>
      </c>
      <c r="V33" s="6">
        <v>2</v>
      </c>
      <c r="W33" s="6">
        <v>2</v>
      </c>
      <c r="X33" s="6">
        <v>2</v>
      </c>
      <c r="Y33" s="6">
        <v>2</v>
      </c>
      <c r="Z33" s="6">
        <v>2</v>
      </c>
      <c r="AA33" s="6">
        <v>2</v>
      </c>
      <c r="AB33" s="6">
        <v>2</v>
      </c>
      <c r="AC33" s="6">
        <v>2</v>
      </c>
      <c r="AD33" s="6">
        <v>1</v>
      </c>
      <c r="AE33" s="6">
        <v>1</v>
      </c>
      <c r="AF33" s="6">
        <v>1</v>
      </c>
      <c r="AG33" s="6">
        <v>2</v>
      </c>
      <c r="AH33" s="6">
        <v>1</v>
      </c>
      <c r="AI33" s="6">
        <v>1</v>
      </c>
      <c r="AJ33" s="6">
        <v>1</v>
      </c>
      <c r="AK33" s="6">
        <v>1</v>
      </c>
      <c r="AL33" s="6">
        <v>1</v>
      </c>
      <c r="AM33" s="79">
        <v>1</v>
      </c>
      <c r="AN33" s="42">
        <v>1</v>
      </c>
      <c r="AT33" s="46" t="s">
        <v>138</v>
      </c>
      <c r="AU33" s="84">
        <v>0.29411764705882354</v>
      </c>
      <c r="AV33" s="58">
        <v>0.44117647058823528</v>
      </c>
      <c r="AW33" s="58">
        <v>0.61764705882352944</v>
      </c>
      <c r="AX33" s="58">
        <v>0.79411764705882348</v>
      </c>
      <c r="AY33" s="58">
        <v>0.73529411764705888</v>
      </c>
      <c r="AZ33" s="58">
        <v>0.79411764705882348</v>
      </c>
      <c r="BA33" s="58">
        <v>0.67647058823529416</v>
      </c>
      <c r="BB33" s="58">
        <v>0.67647058823529416</v>
      </c>
      <c r="BC33" s="59">
        <f>AVERAGE(AU33:BB33)</f>
        <v>0.62867647058823528</v>
      </c>
      <c r="BD33" s="60"/>
      <c r="BE33" s="53"/>
    </row>
    <row r="34" spans="5:85" ht="16" customHeight="1">
      <c r="E34" s="133"/>
      <c r="F34" s="88" t="s">
        <v>110</v>
      </c>
      <c r="G34" s="6">
        <v>2</v>
      </c>
      <c r="H34" s="6">
        <v>2</v>
      </c>
      <c r="I34" s="6">
        <v>2</v>
      </c>
      <c r="J34" s="6">
        <v>2</v>
      </c>
      <c r="K34" s="6">
        <v>2</v>
      </c>
      <c r="L34" s="6">
        <v>2</v>
      </c>
      <c r="M34" s="6">
        <v>2</v>
      </c>
      <c r="N34" s="6">
        <v>2</v>
      </c>
      <c r="O34" s="6">
        <v>2</v>
      </c>
      <c r="P34" s="6">
        <v>2</v>
      </c>
      <c r="Q34" s="6">
        <v>2</v>
      </c>
      <c r="R34" s="6">
        <v>2</v>
      </c>
      <c r="S34" s="6">
        <v>2</v>
      </c>
      <c r="T34" s="6">
        <v>2</v>
      </c>
      <c r="U34" s="6">
        <v>2</v>
      </c>
      <c r="V34" s="6">
        <v>2</v>
      </c>
      <c r="W34" s="6">
        <v>1</v>
      </c>
      <c r="X34" s="6">
        <v>2</v>
      </c>
      <c r="Y34" s="6">
        <v>2</v>
      </c>
      <c r="Z34" s="6">
        <v>2</v>
      </c>
      <c r="AA34" s="6">
        <v>2</v>
      </c>
      <c r="AB34" s="6">
        <v>2</v>
      </c>
      <c r="AC34" s="6">
        <v>2</v>
      </c>
      <c r="AD34" s="6">
        <v>2</v>
      </c>
      <c r="AE34" s="6">
        <v>2</v>
      </c>
      <c r="AF34" s="6">
        <v>2</v>
      </c>
      <c r="AG34" s="6">
        <v>2</v>
      </c>
      <c r="AH34" s="6">
        <v>1</v>
      </c>
      <c r="AI34" s="6">
        <v>2</v>
      </c>
      <c r="AJ34" s="6">
        <v>2</v>
      </c>
      <c r="AK34" s="6">
        <v>1</v>
      </c>
      <c r="AL34" s="6">
        <v>1</v>
      </c>
      <c r="AM34" s="79">
        <v>1</v>
      </c>
      <c r="AN34" s="42">
        <v>1</v>
      </c>
      <c r="AT34" s="92" t="s">
        <v>120</v>
      </c>
    </row>
    <row r="35" spans="5:85" ht="17" customHeight="1" thickBot="1">
      <c r="E35" s="134"/>
      <c r="F35" s="80" t="s">
        <v>117</v>
      </c>
      <c r="G35" s="6">
        <v>2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6">
        <v>2</v>
      </c>
      <c r="O35" s="6">
        <v>2</v>
      </c>
      <c r="P35" s="6">
        <v>2</v>
      </c>
      <c r="Q35" s="6">
        <v>2</v>
      </c>
      <c r="R35" s="6">
        <v>2</v>
      </c>
      <c r="S35" s="6">
        <v>2</v>
      </c>
      <c r="T35" s="6">
        <v>2</v>
      </c>
      <c r="U35" s="6">
        <v>2</v>
      </c>
      <c r="V35" s="6">
        <v>2</v>
      </c>
      <c r="W35" s="6">
        <v>2</v>
      </c>
      <c r="X35" s="6">
        <v>2</v>
      </c>
      <c r="Y35" s="6">
        <v>2</v>
      </c>
      <c r="Z35" s="6">
        <v>2</v>
      </c>
      <c r="AA35" s="6">
        <v>2</v>
      </c>
      <c r="AB35" s="6">
        <v>2</v>
      </c>
      <c r="AC35" s="6">
        <v>2</v>
      </c>
      <c r="AD35" s="6">
        <v>2</v>
      </c>
      <c r="AE35" s="6">
        <v>2</v>
      </c>
      <c r="AF35" s="6">
        <v>2</v>
      </c>
      <c r="AG35" s="6">
        <v>2</v>
      </c>
      <c r="AH35" s="6">
        <v>2</v>
      </c>
      <c r="AI35" s="6">
        <v>1</v>
      </c>
      <c r="AJ35" s="6">
        <v>1</v>
      </c>
      <c r="AK35" s="6">
        <v>2</v>
      </c>
      <c r="AL35" s="6">
        <v>2</v>
      </c>
      <c r="AM35" s="80">
        <v>1</v>
      </c>
      <c r="AN35" s="42">
        <v>1</v>
      </c>
      <c r="AT35" s="92" t="s">
        <v>154</v>
      </c>
    </row>
    <row r="36" spans="5:85" ht="34" thickBot="1">
      <c r="E36" s="124" t="s">
        <v>139</v>
      </c>
      <c r="F36" s="140"/>
      <c r="G36" s="126" t="s">
        <v>128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8" t="s">
        <v>140</v>
      </c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9"/>
    </row>
    <row r="37" spans="5:85" ht="29" customHeight="1" thickBot="1">
      <c r="E37" s="139" t="s">
        <v>141</v>
      </c>
      <c r="F37" s="142"/>
      <c r="G37" s="91">
        <f t="shared" ref="G37:AN37" si="6">AVERAGE(G28:G35)</f>
        <v>2</v>
      </c>
      <c r="H37" s="62">
        <f t="shared" si="6"/>
        <v>2</v>
      </c>
      <c r="I37" s="62">
        <f t="shared" si="6"/>
        <v>1.875</v>
      </c>
      <c r="J37" s="62">
        <f t="shared" si="6"/>
        <v>1.875</v>
      </c>
      <c r="K37" s="62">
        <f t="shared" si="6"/>
        <v>1.875</v>
      </c>
      <c r="L37" s="62">
        <f t="shared" si="6"/>
        <v>1.875</v>
      </c>
      <c r="M37" s="62">
        <f t="shared" si="6"/>
        <v>1.875</v>
      </c>
      <c r="N37" s="62">
        <f t="shared" si="6"/>
        <v>1.875</v>
      </c>
      <c r="O37" s="62">
        <f t="shared" si="6"/>
        <v>1.75</v>
      </c>
      <c r="P37" s="62">
        <f t="shared" si="6"/>
        <v>1.75</v>
      </c>
      <c r="Q37" s="62">
        <f t="shared" si="6"/>
        <v>1.75</v>
      </c>
      <c r="R37" s="62">
        <f t="shared" si="6"/>
        <v>1.625</v>
      </c>
      <c r="S37" s="62">
        <f t="shared" si="6"/>
        <v>1.625</v>
      </c>
      <c r="T37" s="62">
        <f t="shared" si="6"/>
        <v>1.625</v>
      </c>
      <c r="U37" s="62">
        <f t="shared" si="6"/>
        <v>1.5</v>
      </c>
      <c r="V37" s="62">
        <f t="shared" si="6"/>
        <v>1.5</v>
      </c>
      <c r="W37" s="62">
        <f t="shared" si="6"/>
        <v>1.5</v>
      </c>
      <c r="X37" s="62">
        <f t="shared" si="6"/>
        <v>1.5</v>
      </c>
      <c r="Y37" s="62">
        <f t="shared" si="6"/>
        <v>1.5</v>
      </c>
      <c r="Z37" s="62">
        <f t="shared" si="6"/>
        <v>1.5</v>
      </c>
      <c r="AA37" s="62">
        <f t="shared" si="6"/>
        <v>1.5</v>
      </c>
      <c r="AB37" s="62">
        <f t="shared" si="6"/>
        <v>1.375</v>
      </c>
      <c r="AC37" s="62">
        <f t="shared" si="6"/>
        <v>1.375</v>
      </c>
      <c r="AD37" s="62">
        <f t="shared" si="6"/>
        <v>1.25</v>
      </c>
      <c r="AE37" s="62">
        <f t="shared" si="6"/>
        <v>1.25</v>
      </c>
      <c r="AF37" s="62">
        <f t="shared" si="6"/>
        <v>1.25</v>
      </c>
      <c r="AG37" s="62">
        <f t="shared" si="6"/>
        <v>1.125</v>
      </c>
      <c r="AH37" s="62">
        <f t="shared" si="6"/>
        <v>1</v>
      </c>
      <c r="AI37" s="62">
        <f t="shared" si="6"/>
        <v>1</v>
      </c>
      <c r="AJ37" s="62">
        <f t="shared" si="6"/>
        <v>0.875</v>
      </c>
      <c r="AK37" s="62">
        <f t="shared" si="6"/>
        <v>0.875</v>
      </c>
      <c r="AL37" s="62">
        <f t="shared" si="6"/>
        <v>0.75</v>
      </c>
      <c r="AM37" s="62">
        <f t="shared" si="6"/>
        <v>0.625</v>
      </c>
      <c r="AN37" s="63">
        <f t="shared" si="6"/>
        <v>0.5</v>
      </c>
    </row>
    <row r="42" spans="5:85"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</row>
    <row r="46" spans="5:85"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</row>
    <row r="47" spans="5:85"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</row>
    <row r="48" spans="5:85"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</row>
  </sheetData>
  <mergeCells count="21">
    <mergeCell ref="E37:F37"/>
    <mergeCell ref="E16:F18"/>
    <mergeCell ref="E19:F19"/>
    <mergeCell ref="E20:F20"/>
    <mergeCell ref="BF5:BF6"/>
    <mergeCell ref="AT5:AT6"/>
    <mergeCell ref="G36:X36"/>
    <mergeCell ref="Y36:AN36"/>
    <mergeCell ref="E5:E15"/>
    <mergeCell ref="AT28:AT29"/>
    <mergeCell ref="G19:X19"/>
    <mergeCell ref="Y19:AN19"/>
    <mergeCell ref="E28:E35"/>
    <mergeCell ref="E36:F36"/>
    <mergeCell ref="BG5:BG6"/>
    <mergeCell ref="BH5:BH6"/>
    <mergeCell ref="BC28:BC29"/>
    <mergeCell ref="BD28:BD29"/>
    <mergeCell ref="BE28:BE29"/>
    <mergeCell ref="AU5:BE5"/>
    <mergeCell ref="AU28:BB28"/>
  </mergeCells>
  <conditionalFormatting sqref="G19">
    <cfRule type="colorScale" priority="52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53">
      <colorScale>
        <cfvo type="min"/>
        <cfvo type="max"/>
        <color rgb="FF00B050"/>
        <color rgb="FFFF0000"/>
      </colorScale>
    </cfRule>
  </conditionalFormatting>
  <conditionalFormatting sqref="G18:AN18">
    <cfRule type="colorScale" priority="51">
      <colorScale>
        <cfvo type="min"/>
        <cfvo type="max"/>
        <color theme="0"/>
        <color rgb="FFFF0000"/>
      </colorScale>
    </cfRule>
  </conditionalFormatting>
  <conditionalFormatting sqref="G17:AN17">
    <cfRule type="colorScale" priority="50">
      <colorScale>
        <cfvo type="min"/>
        <cfvo type="max"/>
        <color theme="0"/>
        <color rgb="FFFFC000"/>
      </colorScale>
    </cfRule>
  </conditionalFormatting>
  <conditionalFormatting sqref="G16:AN16">
    <cfRule type="colorScale" priority="49">
      <colorScale>
        <cfvo type="min"/>
        <cfvo type="max"/>
        <color theme="0"/>
        <color rgb="FF00B050"/>
      </colorScale>
    </cfRule>
  </conditionalFormatting>
  <conditionalFormatting sqref="G46:CG48">
    <cfRule type="colorScale" priority="46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AN15">
    <cfRule type="cellIs" dxfId="5" priority="43" operator="equal">
      <formula>0</formula>
    </cfRule>
    <cfRule type="cellIs" dxfId="4" priority="44" operator="equal">
      <formula>2</formula>
    </cfRule>
    <cfRule type="cellIs" dxfId="3" priority="45" operator="equal">
      <formula>1</formula>
    </cfRule>
  </conditionalFormatting>
  <conditionalFormatting sqref="G16:AN18">
    <cfRule type="colorScale" priority="71">
      <colorScale>
        <cfvo type="min"/>
        <cfvo type="max"/>
        <color theme="0" tint="-4.9989318521683403E-2"/>
        <color theme="1" tint="0.499984740745262"/>
      </colorScale>
    </cfRule>
  </conditionalFormatting>
  <conditionalFormatting sqref="G19">
    <cfRule type="colorScale" priority="72">
      <colorScale>
        <cfvo type="min"/>
        <cfvo type="max"/>
        <color theme="0" tint="-4.9989318521683403E-2"/>
        <color theme="1" tint="0.499984740745262"/>
      </colorScale>
    </cfRule>
  </conditionalFormatting>
  <conditionalFormatting sqref="G36">
    <cfRule type="colorScale" priority="36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37">
      <colorScale>
        <cfvo type="min"/>
        <cfvo type="max"/>
        <color rgb="FF00B050"/>
        <color rgb="FFFF0000"/>
      </colorScale>
    </cfRule>
  </conditionalFormatting>
  <conditionalFormatting sqref="G28:AN35">
    <cfRule type="cellIs" dxfId="2" priority="29" operator="equal">
      <formula>0</formula>
    </cfRule>
    <cfRule type="cellIs" dxfId="1" priority="30" operator="equal">
      <formula>2</formula>
    </cfRule>
    <cfRule type="cellIs" dxfId="0" priority="31" operator="equal">
      <formula>1</formula>
    </cfRule>
  </conditionalFormatting>
  <conditionalFormatting sqref="G37:AN37">
    <cfRule type="colorScale" priority="6">
      <colorScale>
        <cfvo type="min"/>
        <cfvo type="percent" val="50"/>
        <cfvo type="max"/>
        <color rgb="FF00B050"/>
        <color rgb="FFFFC000"/>
        <color rgb="FFFF0000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AN37 G36">
    <cfRule type="colorScale" priority="40">
      <colorScale>
        <cfvo type="min"/>
        <cfvo type="max"/>
        <color theme="0" tint="-4.9989318521683403E-2"/>
        <color theme="1" tint="0.499984740745262"/>
      </colorScale>
    </cfRule>
  </conditionalFormatting>
  <conditionalFormatting sqref="G37:AN37">
    <cfRule type="colorScale" priority="41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42">
      <colorScale>
        <cfvo type="min"/>
        <cfvo type="max"/>
        <color rgb="FF00B050"/>
        <color rgb="FFFF0000"/>
      </colorScale>
    </cfRule>
  </conditionalFormatting>
  <conditionalFormatting sqref="G5:AN15">
    <cfRule type="colorScale" priority="116">
      <colorScale>
        <cfvo type="min"/>
        <cfvo type="max"/>
        <color theme="0" tint="-4.9989318521683403E-2"/>
        <color theme="1" tint="0.499984740745262"/>
      </colorScale>
    </cfRule>
  </conditionalFormatting>
  <conditionalFormatting sqref="G28:AN35">
    <cfRule type="colorScale" priority="117">
      <colorScale>
        <cfvo type="min"/>
        <cfvo type="max"/>
        <color theme="0" tint="-4.9989318521683403E-2"/>
        <color theme="1" tint="0.499984740745262"/>
      </colorScale>
    </cfRule>
  </conditionalFormatting>
  <conditionalFormatting sqref="AV29:BA29">
    <cfRule type="colorScale" priority="27">
      <colorScale>
        <cfvo type="min"/>
        <cfvo type="max"/>
        <color theme="0" tint="-0.14999847407452621"/>
        <color theme="0" tint="-0.499984740745262"/>
      </colorScale>
    </cfRule>
  </conditionalFormatting>
  <conditionalFormatting sqref="BB29">
    <cfRule type="colorScale" priority="26">
      <colorScale>
        <cfvo type="min"/>
        <cfvo type="max"/>
        <color rgb="FF0000FF"/>
        <color rgb="FFFF0000"/>
      </colorScale>
    </cfRule>
  </conditionalFormatting>
  <conditionalFormatting sqref="BB29">
    <cfRule type="colorScale" priority="25">
      <colorScale>
        <cfvo type="min"/>
        <cfvo type="max"/>
        <color theme="0" tint="-4.9989318521683403E-2"/>
        <color theme="0" tint="-0.499984740745262"/>
      </colorScale>
    </cfRule>
  </conditionalFormatting>
  <conditionalFormatting sqref="AV29:BA29">
    <cfRule type="colorScale" priority="28">
      <colorScale>
        <cfvo type="min"/>
        <cfvo type="max"/>
        <color rgb="FF0000FF"/>
        <color rgb="FFFF0000"/>
      </colorScale>
    </cfRule>
  </conditionalFormatting>
  <conditionalFormatting sqref="AU29">
    <cfRule type="colorScale" priority="24">
      <colorScale>
        <cfvo type="min"/>
        <cfvo type="max"/>
        <color theme="0" tint="-4.9989318521683403E-2"/>
        <color theme="1" tint="0.499984740745262"/>
      </colorScale>
    </cfRule>
  </conditionalFormatting>
  <conditionalFormatting sqref="AU29">
    <cfRule type="colorScale" priority="23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AU29">
    <cfRule type="colorScale" priority="22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F6:F11 F14:F15">
    <cfRule type="colorScale" priority="20">
      <colorScale>
        <cfvo type="min"/>
        <cfvo type="max"/>
        <color theme="0" tint="-0.14999847407452621"/>
        <color theme="0" tint="-0.499984740745262"/>
      </colorScale>
    </cfRule>
  </conditionalFormatting>
  <conditionalFormatting sqref="F12">
    <cfRule type="colorScale" priority="19">
      <colorScale>
        <cfvo type="min"/>
        <cfvo type="max"/>
        <color rgb="FF0000FF"/>
        <color rgb="FFFF0000"/>
      </colorScale>
    </cfRule>
  </conditionalFormatting>
  <conditionalFormatting sqref="F12">
    <cfRule type="colorScale" priority="18">
      <colorScale>
        <cfvo type="min"/>
        <cfvo type="max"/>
        <color theme="0" tint="-4.9989318521683403E-2"/>
        <color theme="0" tint="-0.499984740745262"/>
      </colorScale>
    </cfRule>
  </conditionalFormatting>
  <conditionalFormatting sqref="F6:F11 F14:F15">
    <cfRule type="colorScale" priority="21">
      <colorScale>
        <cfvo type="min"/>
        <cfvo type="max"/>
        <color rgb="FF0000FF"/>
        <color rgb="FFFF0000"/>
      </colorScale>
    </cfRule>
  </conditionalFormatting>
  <conditionalFormatting sqref="F5 F13">
    <cfRule type="colorScale" priority="17">
      <colorScale>
        <cfvo type="min"/>
        <cfvo type="max"/>
        <color theme="0" tint="-4.9989318521683403E-2"/>
        <color theme="1" tint="0.499984740745262"/>
      </colorScale>
    </cfRule>
  </conditionalFormatting>
  <conditionalFormatting sqref="F5 F13">
    <cfRule type="colorScale" priority="16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F5 F13">
    <cfRule type="colorScale" priority="15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F29:F34">
    <cfRule type="colorScale" priority="13">
      <colorScale>
        <cfvo type="min"/>
        <cfvo type="max"/>
        <color theme="0" tint="-0.14999847407452621"/>
        <color theme="0" tint="-0.499984740745262"/>
      </colorScale>
    </cfRule>
  </conditionalFormatting>
  <conditionalFormatting sqref="F35">
    <cfRule type="colorScale" priority="12">
      <colorScale>
        <cfvo type="min"/>
        <cfvo type="max"/>
        <color rgb="FF0000FF"/>
        <color rgb="FFFF0000"/>
      </colorScale>
    </cfRule>
  </conditionalFormatting>
  <conditionalFormatting sqref="F35">
    <cfRule type="colorScale" priority="11">
      <colorScale>
        <cfvo type="min"/>
        <cfvo type="max"/>
        <color theme="0" tint="-4.9989318521683403E-2"/>
        <color theme="0" tint="-0.499984740745262"/>
      </colorScale>
    </cfRule>
  </conditionalFormatting>
  <conditionalFormatting sqref="F29:F34">
    <cfRule type="colorScale" priority="14">
      <colorScale>
        <cfvo type="min"/>
        <cfvo type="max"/>
        <color rgb="FF0000FF"/>
        <color rgb="FFFF0000"/>
      </colorScale>
    </cfRule>
  </conditionalFormatting>
  <conditionalFormatting sqref="F28">
    <cfRule type="colorScale" priority="10">
      <colorScale>
        <cfvo type="min"/>
        <cfvo type="max"/>
        <color theme="0" tint="-4.9989318521683403E-2"/>
        <color theme="1" tint="0.499984740745262"/>
      </colorScale>
    </cfRule>
  </conditionalFormatting>
  <conditionalFormatting sqref="F28">
    <cfRule type="colorScale" priority="9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F28">
    <cfRule type="colorScale" priority="8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G42:AN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AN20">
    <cfRule type="colorScale" priority="1">
      <colorScale>
        <cfvo type="min"/>
        <cfvo type="percent" val="50"/>
        <cfvo type="max"/>
        <color rgb="FF00B050"/>
        <color rgb="FFFFC000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AN20">
    <cfRule type="colorScale" priority="3">
      <colorScale>
        <cfvo type="min"/>
        <cfvo type="max"/>
        <color theme="0" tint="-4.9989318521683403E-2"/>
        <color theme="1" tint="0.499984740745262"/>
      </colorScale>
    </cfRule>
  </conditionalFormatting>
  <conditionalFormatting sqref="G20:AN20">
    <cfRule type="colorScale" priority="4">
      <colorScale>
        <cfvo type="min"/>
        <cfvo type="percentile" val="50"/>
        <cfvo type="max"/>
        <color rgb="FF00B050"/>
        <color rgb="FFFFC000"/>
        <color rgb="FFFF0000"/>
      </colorScale>
    </cfRule>
    <cfRule type="colorScale" priority="5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  <pageSetup scale="10" fitToWidth="0" fitToHeight="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02"/>
  <sheetViews>
    <sheetView topLeftCell="A82" zoomScale="111" zoomScaleNormal="111" zoomScalePageLayoutView="111" workbookViewId="0">
      <selection activeCell="W58" sqref="W58:AK63"/>
    </sheetView>
  </sheetViews>
  <sheetFormatPr baseColWidth="10" defaultRowHeight="15" x14ac:dyDescent="0"/>
  <cols>
    <col min="1" max="1" width="10.83203125" style="15"/>
    <col min="2" max="2" width="3.1640625" style="16" customWidth="1"/>
    <col min="3" max="8" width="3.1640625" style="16" bestFit="1" customWidth="1"/>
    <col min="9" max="9" width="3.1640625" style="17" bestFit="1" customWidth="1"/>
    <col min="10" max="12" width="6.6640625" style="15" customWidth="1"/>
    <col min="13" max="13" width="11.5" style="16" customWidth="1"/>
    <col min="14" max="14" width="11.5" style="37" customWidth="1"/>
    <col min="15" max="15" width="11.5" style="31" customWidth="1"/>
    <col min="16" max="16" width="8.6640625" style="31" customWidth="1"/>
    <col min="17" max="17" width="10.83203125" style="15"/>
    <col min="18" max="18" width="10.83203125" style="16"/>
    <col min="19" max="22" width="10.83203125" style="15"/>
    <col min="23" max="23" width="15.83203125" style="15" bestFit="1" customWidth="1"/>
    <col min="24" max="33" width="6.5" style="15" bestFit="1" customWidth="1"/>
    <col min="34" max="34" width="7.1640625" style="15" bestFit="1" customWidth="1"/>
    <col min="35" max="35" width="12.33203125" style="15" bestFit="1" customWidth="1"/>
    <col min="36" max="37" width="10.83203125" style="15"/>
    <col min="38" max="38" width="15.83203125" style="15" bestFit="1" customWidth="1"/>
    <col min="39" max="40" width="6" style="15" bestFit="1" customWidth="1"/>
    <col min="41" max="41" width="7.1640625" style="15" bestFit="1" customWidth="1"/>
    <col min="42" max="46" width="4.5" style="15" bestFit="1" customWidth="1"/>
    <col min="47" max="47" width="4.33203125" style="15" bestFit="1" customWidth="1"/>
    <col min="48" max="16384" width="10.83203125" style="15"/>
  </cols>
  <sheetData>
    <row r="1" spans="2:47" ht="16" thickBot="1"/>
    <row r="2" spans="2:47" s="20" customFormat="1" ht="33" customHeight="1" thickBot="1">
      <c r="B2" s="172" t="s">
        <v>126</v>
      </c>
      <c r="C2" s="173"/>
      <c r="D2" s="173"/>
      <c r="E2" s="173"/>
      <c r="F2" s="173"/>
      <c r="G2" s="173"/>
      <c r="H2" s="173"/>
      <c r="I2" s="173"/>
      <c r="J2" s="166" t="s">
        <v>125</v>
      </c>
      <c r="K2" s="167"/>
      <c r="L2" s="167"/>
      <c r="M2" s="36" t="s">
        <v>124</v>
      </c>
      <c r="N2" s="38" t="s">
        <v>123</v>
      </c>
      <c r="O2" s="33" t="s">
        <v>130</v>
      </c>
      <c r="P2" s="32"/>
      <c r="R2" s="21"/>
      <c r="AL2" s="64"/>
      <c r="AM2" s="64"/>
      <c r="AN2" s="64"/>
      <c r="AO2" s="64"/>
      <c r="AP2" s="64"/>
      <c r="AQ2" s="64"/>
      <c r="AR2" s="64"/>
      <c r="AS2" s="64"/>
      <c r="AT2" s="64"/>
      <c r="AU2" s="64"/>
    </row>
    <row r="3" spans="2:47" ht="16" thickBot="1">
      <c r="B3" s="22">
        <v>1</v>
      </c>
      <c r="C3" s="23">
        <v>2</v>
      </c>
      <c r="D3" s="23">
        <v>3</v>
      </c>
      <c r="E3" s="23">
        <v>4</v>
      </c>
      <c r="F3" s="23">
        <v>5</v>
      </c>
      <c r="G3" s="23">
        <v>6</v>
      </c>
      <c r="H3" s="23">
        <v>7</v>
      </c>
      <c r="I3" s="24">
        <v>8</v>
      </c>
      <c r="J3" s="28">
        <v>0</v>
      </c>
      <c r="K3" s="24">
        <v>1</v>
      </c>
      <c r="L3" s="24">
        <v>2</v>
      </c>
      <c r="M3" s="22"/>
      <c r="N3" s="39"/>
      <c r="O3" s="35"/>
      <c r="R3" s="16" t="s">
        <v>127</v>
      </c>
      <c r="W3" s="174" t="s">
        <v>137</v>
      </c>
      <c r="X3" s="151" t="s">
        <v>132</v>
      </c>
      <c r="Y3" s="152"/>
      <c r="Z3" s="152"/>
      <c r="AA3" s="152"/>
      <c r="AB3" s="152"/>
      <c r="AC3" s="152"/>
      <c r="AD3" s="152"/>
      <c r="AE3" s="153"/>
      <c r="AF3" s="176" t="s">
        <v>135</v>
      </c>
      <c r="AG3" s="170" t="s">
        <v>124</v>
      </c>
      <c r="AH3" s="159" t="s">
        <v>136</v>
      </c>
      <c r="AL3" s="67"/>
      <c r="AM3" s="169" t="s">
        <v>132</v>
      </c>
      <c r="AN3" s="169"/>
      <c r="AO3" s="169"/>
      <c r="AP3" s="169"/>
      <c r="AQ3" s="169"/>
      <c r="AR3" s="169"/>
      <c r="AS3" s="169"/>
      <c r="AT3" s="169"/>
      <c r="AU3" s="67"/>
    </row>
    <row r="4" spans="2:47" ht="16" thickBot="1">
      <c r="B4" s="25">
        <v>2</v>
      </c>
      <c r="C4" s="16">
        <v>2</v>
      </c>
      <c r="D4" s="16">
        <v>2</v>
      </c>
      <c r="E4" s="16">
        <v>2</v>
      </c>
      <c r="F4" s="16">
        <v>2</v>
      </c>
      <c r="G4" s="16">
        <v>2</v>
      </c>
      <c r="H4" s="16">
        <v>2</v>
      </c>
      <c r="I4" s="17">
        <v>2</v>
      </c>
      <c r="J4" s="30">
        <f>COUNTIF(B4:I4,0)</f>
        <v>0</v>
      </c>
      <c r="K4" s="17">
        <f>COUNTIF(B4:I4,1)</f>
        <v>0</v>
      </c>
      <c r="L4" s="17">
        <f>COUNTIF(B4:I4,2)</f>
        <v>8</v>
      </c>
      <c r="M4" s="25">
        <v>2</v>
      </c>
      <c r="N4" s="37">
        <f t="shared" ref="N4:N34" si="0">AVERAGE(B4:I4)</f>
        <v>2</v>
      </c>
      <c r="O4" s="34">
        <v>9</v>
      </c>
      <c r="R4" s="16">
        <f>MEDIAN(B4:I4)</f>
        <v>2</v>
      </c>
      <c r="W4" s="175"/>
      <c r="X4" s="22">
        <v>1</v>
      </c>
      <c r="Y4" s="23">
        <v>2</v>
      </c>
      <c r="Z4" s="23">
        <v>3</v>
      </c>
      <c r="AA4" s="23">
        <v>4</v>
      </c>
      <c r="AB4" s="23">
        <v>5</v>
      </c>
      <c r="AC4" s="23">
        <v>6</v>
      </c>
      <c r="AD4" s="23">
        <v>7</v>
      </c>
      <c r="AE4" s="29">
        <v>8</v>
      </c>
      <c r="AF4" s="177"/>
      <c r="AG4" s="171"/>
      <c r="AH4" s="163"/>
      <c r="AL4" s="67"/>
      <c r="AM4" s="16">
        <v>1</v>
      </c>
      <c r="AN4" s="16">
        <v>2</v>
      </c>
      <c r="AO4" s="16">
        <v>3</v>
      </c>
      <c r="AP4" s="16">
        <v>4</v>
      </c>
      <c r="AQ4" s="16">
        <v>5</v>
      </c>
      <c r="AR4" s="16">
        <v>6</v>
      </c>
      <c r="AS4" s="16">
        <v>7</v>
      </c>
      <c r="AT4" s="17">
        <v>8</v>
      </c>
      <c r="AU4" s="67" t="s">
        <v>124</v>
      </c>
    </row>
    <row r="5" spans="2:47">
      <c r="B5" s="25">
        <v>2</v>
      </c>
      <c r="C5" s="16">
        <v>2</v>
      </c>
      <c r="D5" s="16">
        <v>2</v>
      </c>
      <c r="E5" s="16">
        <v>2</v>
      </c>
      <c r="F5" s="16">
        <v>2</v>
      </c>
      <c r="G5" s="16">
        <v>2</v>
      </c>
      <c r="H5" s="16">
        <v>2</v>
      </c>
      <c r="I5" s="17">
        <v>2</v>
      </c>
      <c r="J5" s="30">
        <f t="shared" ref="J5:J67" si="1">COUNTIF(B5:I5,0)</f>
        <v>0</v>
      </c>
      <c r="K5" s="17">
        <f t="shared" ref="K5:K67" si="2">COUNTIF(B5:I5,1)</f>
        <v>0</v>
      </c>
      <c r="L5" s="17">
        <f t="shared" ref="L5:L67" si="3">COUNTIF(B5:I5,2)</f>
        <v>8</v>
      </c>
      <c r="M5" s="25">
        <v>2</v>
      </c>
      <c r="N5" s="37">
        <f t="shared" si="0"/>
        <v>2</v>
      </c>
      <c r="O5" s="34">
        <v>9</v>
      </c>
      <c r="R5" s="16">
        <f t="shared" ref="R5:R67" si="4">MEDIAN(B5:I5)</f>
        <v>2</v>
      </c>
      <c r="W5" s="30" t="s">
        <v>128</v>
      </c>
      <c r="X5" s="25">
        <f t="shared" ref="X5:AE5" si="5">COUNTIF(B4:B102,2)</f>
        <v>6</v>
      </c>
      <c r="Y5" s="16">
        <f t="shared" si="5"/>
        <v>11</v>
      </c>
      <c r="Z5" s="16">
        <f t="shared" si="5"/>
        <v>11</v>
      </c>
      <c r="AA5" s="16">
        <f t="shared" si="5"/>
        <v>20</v>
      </c>
      <c r="AB5" s="16">
        <f t="shared" si="5"/>
        <v>19</v>
      </c>
      <c r="AC5" s="16">
        <f t="shared" si="5"/>
        <v>24</v>
      </c>
      <c r="AD5" s="16">
        <f t="shared" si="5"/>
        <v>23</v>
      </c>
      <c r="AE5" s="48">
        <f t="shared" si="5"/>
        <v>28</v>
      </c>
      <c r="AF5" s="16">
        <v>19</v>
      </c>
      <c r="AG5" s="16">
        <v>15</v>
      </c>
      <c r="AH5" s="48">
        <v>0.25</v>
      </c>
      <c r="AI5" s="15">
        <f>AVERAGE(X5:AE5)</f>
        <v>17.75</v>
      </c>
      <c r="AL5" s="17" t="s">
        <v>128</v>
      </c>
      <c r="AM5" s="16">
        <v>6</v>
      </c>
      <c r="AN5" s="16">
        <v>12</v>
      </c>
      <c r="AO5" s="16">
        <v>11</v>
      </c>
      <c r="AP5" s="16">
        <v>21</v>
      </c>
      <c r="AQ5" s="16">
        <v>20</v>
      </c>
      <c r="AR5" s="16">
        <v>25</v>
      </c>
      <c r="AS5" s="16">
        <v>24</v>
      </c>
      <c r="AT5" s="16">
        <v>29</v>
      </c>
      <c r="AU5" s="16">
        <v>15</v>
      </c>
    </row>
    <row r="6" spans="2:47">
      <c r="B6" s="25">
        <v>2</v>
      </c>
      <c r="C6" s="16">
        <v>2</v>
      </c>
      <c r="D6" s="16">
        <v>2</v>
      </c>
      <c r="E6" s="16">
        <v>2</v>
      </c>
      <c r="F6" s="16">
        <v>2</v>
      </c>
      <c r="G6" s="16">
        <v>2</v>
      </c>
      <c r="H6" s="16">
        <v>2</v>
      </c>
      <c r="I6" s="17">
        <v>2</v>
      </c>
      <c r="J6" s="30">
        <f t="shared" si="1"/>
        <v>0</v>
      </c>
      <c r="K6" s="17">
        <f t="shared" si="2"/>
        <v>0</v>
      </c>
      <c r="L6" s="17">
        <f t="shared" si="3"/>
        <v>8</v>
      </c>
      <c r="M6" s="25">
        <v>2</v>
      </c>
      <c r="N6" s="37">
        <f t="shared" si="0"/>
        <v>2</v>
      </c>
      <c r="O6" s="34">
        <v>9</v>
      </c>
      <c r="R6" s="16">
        <f t="shared" si="4"/>
        <v>2</v>
      </c>
      <c r="W6" s="30" t="s">
        <v>129</v>
      </c>
      <c r="X6" s="25">
        <f t="shared" ref="X6:AE6" si="6">COUNTIF(B4:B102,1)</f>
        <v>29</v>
      </c>
      <c r="Y6" s="16">
        <f t="shared" si="6"/>
        <v>20</v>
      </c>
      <c r="Z6" s="16">
        <f t="shared" si="6"/>
        <v>24</v>
      </c>
      <c r="AA6" s="16">
        <f t="shared" si="6"/>
        <v>25</v>
      </c>
      <c r="AB6" s="16">
        <f t="shared" si="6"/>
        <v>29</v>
      </c>
      <c r="AC6" s="16">
        <f t="shared" si="6"/>
        <v>34</v>
      </c>
      <c r="AD6" s="16">
        <f t="shared" si="6"/>
        <v>30</v>
      </c>
      <c r="AE6" s="48">
        <f t="shared" si="6"/>
        <v>25</v>
      </c>
      <c r="AF6" s="16">
        <v>27</v>
      </c>
      <c r="AG6" s="16">
        <v>31</v>
      </c>
      <c r="AH6" s="48">
        <v>0.04</v>
      </c>
      <c r="AI6" s="15">
        <f>AVERAGE(X6:AE6)</f>
        <v>27</v>
      </c>
      <c r="AL6" s="17" t="s">
        <v>129</v>
      </c>
      <c r="AM6" s="16">
        <v>30</v>
      </c>
      <c r="AN6" s="16">
        <v>20</v>
      </c>
      <c r="AO6" s="16">
        <v>25</v>
      </c>
      <c r="AP6" s="16">
        <v>25</v>
      </c>
      <c r="AQ6" s="16">
        <v>29</v>
      </c>
      <c r="AR6" s="16">
        <v>34</v>
      </c>
      <c r="AS6" s="16">
        <v>30</v>
      </c>
      <c r="AT6" s="16">
        <v>25</v>
      </c>
      <c r="AU6" s="16">
        <v>31</v>
      </c>
    </row>
    <row r="7" spans="2:47">
      <c r="B7" s="25">
        <v>2</v>
      </c>
      <c r="C7" s="16">
        <v>2</v>
      </c>
      <c r="D7" s="16">
        <v>1</v>
      </c>
      <c r="E7" s="16">
        <v>2</v>
      </c>
      <c r="F7" s="16">
        <v>2</v>
      </c>
      <c r="G7" s="16">
        <v>2</v>
      </c>
      <c r="H7" s="16">
        <v>2</v>
      </c>
      <c r="I7" s="17">
        <v>2</v>
      </c>
      <c r="J7" s="30">
        <f t="shared" si="1"/>
        <v>0</v>
      </c>
      <c r="K7" s="17">
        <f t="shared" si="2"/>
        <v>1</v>
      </c>
      <c r="L7" s="17">
        <f t="shared" si="3"/>
        <v>7</v>
      </c>
      <c r="M7" s="25">
        <v>2</v>
      </c>
      <c r="N7" s="37">
        <f t="shared" si="0"/>
        <v>1.875</v>
      </c>
      <c r="O7" s="34">
        <v>8</v>
      </c>
      <c r="R7" s="16">
        <f t="shared" si="4"/>
        <v>2</v>
      </c>
      <c r="W7" s="30" t="s">
        <v>131</v>
      </c>
      <c r="X7" s="25">
        <f>100-X5-X6</f>
        <v>65</v>
      </c>
      <c r="Y7" s="16">
        <f t="shared" ref="Y7:AE7" si="7">100-Y5-Y6</f>
        <v>69</v>
      </c>
      <c r="Z7" s="16">
        <f t="shared" si="7"/>
        <v>65</v>
      </c>
      <c r="AA7" s="16">
        <f t="shared" si="7"/>
        <v>55</v>
      </c>
      <c r="AB7" s="16">
        <f t="shared" si="7"/>
        <v>52</v>
      </c>
      <c r="AC7" s="16">
        <f t="shared" si="7"/>
        <v>42</v>
      </c>
      <c r="AD7" s="16">
        <f t="shared" si="7"/>
        <v>47</v>
      </c>
      <c r="AE7" s="48">
        <f t="shared" si="7"/>
        <v>47</v>
      </c>
      <c r="AF7" s="16">
        <v>54</v>
      </c>
      <c r="AG7" s="16">
        <v>54</v>
      </c>
      <c r="AH7" s="48">
        <v>0.95</v>
      </c>
      <c r="AI7" s="15">
        <f>AVERAGE(X7:AE7)</f>
        <v>55.25</v>
      </c>
      <c r="AL7" s="17" t="s">
        <v>131</v>
      </c>
      <c r="AM7" s="16">
        <v>64</v>
      </c>
      <c r="AN7" s="16">
        <v>68</v>
      </c>
      <c r="AO7" s="16">
        <v>64</v>
      </c>
      <c r="AP7" s="16">
        <v>54</v>
      </c>
      <c r="AQ7" s="16">
        <v>51</v>
      </c>
      <c r="AR7" s="16">
        <v>41</v>
      </c>
      <c r="AS7" s="16">
        <v>46</v>
      </c>
      <c r="AT7" s="16">
        <v>46</v>
      </c>
      <c r="AU7" s="16">
        <v>54</v>
      </c>
    </row>
    <row r="8" spans="2:47" ht="16" thickBot="1">
      <c r="B8" s="25">
        <v>2</v>
      </c>
      <c r="C8" s="16">
        <v>2</v>
      </c>
      <c r="D8" s="16">
        <v>1</v>
      </c>
      <c r="E8" s="16">
        <v>2</v>
      </c>
      <c r="F8" s="16">
        <v>2</v>
      </c>
      <c r="G8" s="16">
        <v>2</v>
      </c>
      <c r="H8" s="16">
        <v>2</v>
      </c>
      <c r="I8" s="17">
        <v>2</v>
      </c>
      <c r="J8" s="30">
        <f t="shared" si="1"/>
        <v>0</v>
      </c>
      <c r="K8" s="17">
        <f t="shared" si="2"/>
        <v>1</v>
      </c>
      <c r="L8" s="17">
        <f t="shared" si="3"/>
        <v>7</v>
      </c>
      <c r="M8" s="25">
        <v>2</v>
      </c>
      <c r="N8" s="37">
        <f t="shared" si="0"/>
        <v>1.875</v>
      </c>
      <c r="O8" s="34">
        <v>8</v>
      </c>
      <c r="R8" s="16">
        <f t="shared" si="4"/>
        <v>2</v>
      </c>
      <c r="W8" s="28" t="s">
        <v>134</v>
      </c>
      <c r="X8" s="50" t="s">
        <v>133</v>
      </c>
      <c r="Y8" s="51" t="s">
        <v>133</v>
      </c>
      <c r="Z8" s="51">
        <v>0.8</v>
      </c>
      <c r="AA8" s="51">
        <v>0.94</v>
      </c>
      <c r="AB8" s="51">
        <v>0.9</v>
      </c>
      <c r="AC8" s="51">
        <v>0.8</v>
      </c>
      <c r="AD8" s="51">
        <v>0.8</v>
      </c>
      <c r="AE8" s="52">
        <v>0.8</v>
      </c>
      <c r="AF8" s="57">
        <f>AVERAGE(X8:AE8)</f>
        <v>0.84</v>
      </c>
      <c r="AG8" s="54"/>
      <c r="AH8" s="53"/>
      <c r="AL8" s="17" t="s">
        <v>138</v>
      </c>
      <c r="AM8" s="68">
        <v>0.81</v>
      </c>
      <c r="AN8" s="68">
        <v>0.81</v>
      </c>
      <c r="AO8" s="68">
        <v>0.8</v>
      </c>
      <c r="AP8" s="68">
        <v>0.94</v>
      </c>
      <c r="AQ8" s="68">
        <v>0.9</v>
      </c>
      <c r="AR8" s="68">
        <v>0.8</v>
      </c>
      <c r="AS8" s="68">
        <v>0.8</v>
      </c>
      <c r="AT8" s="68">
        <v>0.8</v>
      </c>
      <c r="AU8" s="16"/>
    </row>
    <row r="9" spans="2:47">
      <c r="B9" s="25">
        <v>1</v>
      </c>
      <c r="C9" s="16">
        <v>2</v>
      </c>
      <c r="D9" s="16">
        <v>2</v>
      </c>
      <c r="E9" s="16">
        <v>2</v>
      </c>
      <c r="F9" s="16">
        <v>2</v>
      </c>
      <c r="G9" s="16">
        <v>2</v>
      </c>
      <c r="H9" s="16">
        <v>2</v>
      </c>
      <c r="I9" s="17">
        <v>2</v>
      </c>
      <c r="J9" s="30">
        <f t="shared" si="1"/>
        <v>0</v>
      </c>
      <c r="K9" s="17">
        <f t="shared" si="2"/>
        <v>1</v>
      </c>
      <c r="L9" s="17">
        <f t="shared" si="3"/>
        <v>7</v>
      </c>
      <c r="M9" s="25">
        <v>2</v>
      </c>
      <c r="N9" s="37">
        <f t="shared" si="0"/>
        <v>1.875</v>
      </c>
      <c r="O9" s="34">
        <v>8</v>
      </c>
      <c r="R9" s="16">
        <f t="shared" si="4"/>
        <v>2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L9" s="168" t="s">
        <v>144</v>
      </c>
      <c r="AM9" s="168"/>
      <c r="AN9" s="168"/>
      <c r="AO9" s="168"/>
      <c r="AP9" s="168"/>
      <c r="AQ9" s="168"/>
      <c r="AR9" s="168"/>
      <c r="AS9" s="168"/>
      <c r="AT9" s="168"/>
      <c r="AU9" s="168"/>
    </row>
    <row r="10" spans="2:47">
      <c r="B10" s="25">
        <v>1</v>
      </c>
      <c r="C10" s="16">
        <v>2</v>
      </c>
      <c r="D10" s="16">
        <v>2</v>
      </c>
      <c r="E10" s="16">
        <v>2</v>
      </c>
      <c r="F10" s="16">
        <v>2</v>
      </c>
      <c r="G10" s="16">
        <v>2</v>
      </c>
      <c r="H10" s="16">
        <v>2</v>
      </c>
      <c r="I10" s="17">
        <v>2</v>
      </c>
      <c r="J10" s="30">
        <f t="shared" si="1"/>
        <v>0</v>
      </c>
      <c r="K10" s="17">
        <f t="shared" si="2"/>
        <v>1</v>
      </c>
      <c r="L10" s="17">
        <f t="shared" si="3"/>
        <v>7</v>
      </c>
      <c r="M10" s="25">
        <v>2</v>
      </c>
      <c r="N10" s="37">
        <f t="shared" si="0"/>
        <v>1.875</v>
      </c>
      <c r="O10" s="34">
        <v>8</v>
      </c>
      <c r="R10" s="16">
        <f t="shared" si="4"/>
        <v>2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2:47">
      <c r="B11" s="25">
        <v>2</v>
      </c>
      <c r="C11" s="16">
        <v>2</v>
      </c>
      <c r="D11" s="16">
        <v>1</v>
      </c>
      <c r="E11" s="16">
        <v>2</v>
      </c>
      <c r="F11" s="16">
        <v>2</v>
      </c>
      <c r="G11" s="16">
        <v>2</v>
      </c>
      <c r="H11" s="16">
        <v>2</v>
      </c>
      <c r="I11" s="17">
        <v>2</v>
      </c>
      <c r="J11" s="30">
        <f t="shared" si="1"/>
        <v>0</v>
      </c>
      <c r="K11" s="17">
        <f t="shared" si="2"/>
        <v>1</v>
      </c>
      <c r="L11" s="17">
        <f t="shared" si="3"/>
        <v>7</v>
      </c>
      <c r="M11" s="25">
        <v>2</v>
      </c>
      <c r="N11" s="37">
        <f t="shared" si="0"/>
        <v>1.875</v>
      </c>
      <c r="O11" s="34">
        <v>8</v>
      </c>
      <c r="R11" s="16">
        <f t="shared" si="4"/>
        <v>2</v>
      </c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2:47">
      <c r="B12" s="25">
        <v>1</v>
      </c>
      <c r="C12" s="16">
        <v>1</v>
      </c>
      <c r="D12" s="16">
        <v>2</v>
      </c>
      <c r="E12" s="16">
        <v>2</v>
      </c>
      <c r="F12" s="16">
        <v>2</v>
      </c>
      <c r="G12" s="16">
        <v>2</v>
      </c>
      <c r="H12" s="16">
        <v>2</v>
      </c>
      <c r="I12" s="18">
        <v>2</v>
      </c>
      <c r="J12" s="30">
        <f t="shared" si="1"/>
        <v>0</v>
      </c>
      <c r="K12" s="17">
        <f t="shared" si="2"/>
        <v>2</v>
      </c>
      <c r="L12" s="17">
        <f t="shared" si="3"/>
        <v>6</v>
      </c>
      <c r="M12" s="25">
        <v>2</v>
      </c>
      <c r="N12" s="37">
        <f t="shared" si="0"/>
        <v>1.75</v>
      </c>
      <c r="O12" s="34">
        <v>8</v>
      </c>
      <c r="R12" s="16">
        <f t="shared" si="4"/>
        <v>2</v>
      </c>
    </row>
    <row r="13" spans="2:47">
      <c r="B13" s="25">
        <v>1</v>
      </c>
      <c r="C13" s="16">
        <v>2</v>
      </c>
      <c r="D13" s="16">
        <v>1</v>
      </c>
      <c r="E13" s="16">
        <v>2</v>
      </c>
      <c r="F13" s="16">
        <v>2</v>
      </c>
      <c r="G13" s="16">
        <v>2</v>
      </c>
      <c r="H13" s="16">
        <v>2</v>
      </c>
      <c r="I13" s="17">
        <v>2</v>
      </c>
      <c r="J13" s="30">
        <f t="shared" si="1"/>
        <v>0</v>
      </c>
      <c r="K13" s="17">
        <f t="shared" si="2"/>
        <v>2</v>
      </c>
      <c r="L13" s="17">
        <f t="shared" si="3"/>
        <v>6</v>
      </c>
      <c r="M13" s="25">
        <v>2</v>
      </c>
      <c r="N13" s="37">
        <f t="shared" si="0"/>
        <v>1.75</v>
      </c>
      <c r="O13" s="34">
        <v>8</v>
      </c>
      <c r="R13" s="16">
        <f t="shared" si="4"/>
        <v>2</v>
      </c>
    </row>
    <row r="14" spans="2:47">
      <c r="B14" s="25">
        <v>1</v>
      </c>
      <c r="C14" s="16">
        <v>1</v>
      </c>
      <c r="D14" s="16">
        <v>2</v>
      </c>
      <c r="E14" s="16">
        <v>2</v>
      </c>
      <c r="F14" s="16">
        <v>2</v>
      </c>
      <c r="G14" s="16">
        <v>2</v>
      </c>
      <c r="H14" s="16">
        <v>2</v>
      </c>
      <c r="I14" s="17">
        <v>2</v>
      </c>
      <c r="J14" s="30">
        <f t="shared" si="1"/>
        <v>0</v>
      </c>
      <c r="K14" s="17">
        <f t="shared" si="2"/>
        <v>2</v>
      </c>
      <c r="L14" s="17">
        <f t="shared" si="3"/>
        <v>6</v>
      </c>
      <c r="M14" s="25">
        <v>2</v>
      </c>
      <c r="N14" s="37">
        <f t="shared" si="0"/>
        <v>1.75</v>
      </c>
      <c r="O14" s="34">
        <v>8</v>
      </c>
      <c r="R14" s="16">
        <f t="shared" si="4"/>
        <v>2</v>
      </c>
    </row>
    <row r="15" spans="2:47">
      <c r="B15" s="25">
        <v>1</v>
      </c>
      <c r="C15" s="16">
        <v>2</v>
      </c>
      <c r="D15" s="16">
        <v>1</v>
      </c>
      <c r="E15" s="16">
        <v>2</v>
      </c>
      <c r="F15" s="16">
        <v>2</v>
      </c>
      <c r="G15" s="16">
        <v>2</v>
      </c>
      <c r="H15" s="16">
        <v>2</v>
      </c>
      <c r="I15" s="17">
        <v>2</v>
      </c>
      <c r="J15" s="30">
        <f t="shared" si="1"/>
        <v>0</v>
      </c>
      <c r="K15" s="17">
        <f t="shared" si="2"/>
        <v>2</v>
      </c>
      <c r="L15" s="17">
        <f t="shared" si="3"/>
        <v>6</v>
      </c>
      <c r="M15" s="25">
        <v>2</v>
      </c>
      <c r="N15" s="37">
        <f t="shared" si="0"/>
        <v>1.75</v>
      </c>
      <c r="O15" s="34">
        <v>8</v>
      </c>
      <c r="R15" s="16">
        <f t="shared" si="4"/>
        <v>2</v>
      </c>
    </row>
    <row r="16" spans="2:47">
      <c r="B16" s="25">
        <v>1</v>
      </c>
      <c r="C16" s="16">
        <v>1</v>
      </c>
      <c r="D16" s="16">
        <v>1</v>
      </c>
      <c r="E16" s="16">
        <v>2</v>
      </c>
      <c r="F16" s="16">
        <v>2</v>
      </c>
      <c r="G16" s="16">
        <v>2</v>
      </c>
      <c r="H16" s="16">
        <v>2</v>
      </c>
      <c r="I16" s="18">
        <v>2</v>
      </c>
      <c r="J16" s="30">
        <f t="shared" si="1"/>
        <v>0</v>
      </c>
      <c r="K16" s="17">
        <f t="shared" si="2"/>
        <v>3</v>
      </c>
      <c r="L16" s="17">
        <f t="shared" si="3"/>
        <v>5</v>
      </c>
      <c r="M16" s="25">
        <v>2</v>
      </c>
      <c r="N16" s="37">
        <f t="shared" si="0"/>
        <v>1.625</v>
      </c>
      <c r="O16" s="34">
        <v>7</v>
      </c>
      <c r="R16" s="16">
        <f t="shared" si="4"/>
        <v>2</v>
      </c>
    </row>
    <row r="17" spans="2:34">
      <c r="B17" s="25">
        <v>1</v>
      </c>
      <c r="C17" s="16">
        <v>1</v>
      </c>
      <c r="D17" s="16">
        <v>2</v>
      </c>
      <c r="E17" s="16">
        <v>2</v>
      </c>
      <c r="F17" s="16">
        <v>1</v>
      </c>
      <c r="G17" s="16">
        <v>2</v>
      </c>
      <c r="H17" s="16">
        <v>2</v>
      </c>
      <c r="I17" s="18">
        <v>2</v>
      </c>
      <c r="J17" s="30">
        <f t="shared" si="1"/>
        <v>0</v>
      </c>
      <c r="K17" s="17">
        <f t="shared" si="2"/>
        <v>3</v>
      </c>
      <c r="L17" s="17">
        <f t="shared" si="3"/>
        <v>5</v>
      </c>
      <c r="M17" s="25">
        <v>2</v>
      </c>
      <c r="N17" s="37">
        <f t="shared" si="0"/>
        <v>1.625</v>
      </c>
      <c r="O17" s="34">
        <v>7</v>
      </c>
      <c r="R17" s="16">
        <f t="shared" si="4"/>
        <v>2</v>
      </c>
    </row>
    <row r="18" spans="2:34">
      <c r="B18" s="26">
        <v>0</v>
      </c>
      <c r="C18" s="18">
        <v>2</v>
      </c>
      <c r="D18" s="18">
        <v>1</v>
      </c>
      <c r="E18" s="18">
        <v>2</v>
      </c>
      <c r="F18" s="18">
        <v>2</v>
      </c>
      <c r="G18" s="18">
        <v>2</v>
      </c>
      <c r="H18" s="18">
        <v>2</v>
      </c>
      <c r="I18" s="18">
        <v>2</v>
      </c>
      <c r="J18" s="30">
        <f t="shared" si="1"/>
        <v>1</v>
      </c>
      <c r="K18" s="17">
        <f t="shared" si="2"/>
        <v>1</v>
      </c>
      <c r="L18" s="17">
        <f t="shared" si="3"/>
        <v>6</v>
      </c>
      <c r="M18" s="26">
        <v>1</v>
      </c>
      <c r="N18" s="37">
        <f t="shared" si="0"/>
        <v>1.625</v>
      </c>
      <c r="O18" s="34">
        <v>7</v>
      </c>
      <c r="R18" s="16">
        <f t="shared" si="4"/>
        <v>2</v>
      </c>
    </row>
    <row r="19" spans="2:34">
      <c r="B19" s="27">
        <v>1</v>
      </c>
      <c r="C19" s="19">
        <v>1</v>
      </c>
      <c r="D19" s="19">
        <v>2</v>
      </c>
      <c r="E19" s="19">
        <v>1</v>
      </c>
      <c r="F19" s="19">
        <v>2</v>
      </c>
      <c r="G19" s="19">
        <v>2</v>
      </c>
      <c r="H19" s="19">
        <v>2</v>
      </c>
      <c r="I19" s="18">
        <v>2</v>
      </c>
      <c r="J19" s="30">
        <f t="shared" si="1"/>
        <v>0</v>
      </c>
      <c r="K19" s="17">
        <f t="shared" si="2"/>
        <v>3</v>
      </c>
      <c r="L19" s="17">
        <f t="shared" si="3"/>
        <v>5</v>
      </c>
      <c r="M19" s="27">
        <v>1</v>
      </c>
      <c r="N19" s="37">
        <f t="shared" si="0"/>
        <v>1.625</v>
      </c>
      <c r="O19" s="34">
        <v>7</v>
      </c>
      <c r="R19" s="16">
        <f t="shared" si="4"/>
        <v>2</v>
      </c>
    </row>
    <row r="20" spans="2:34">
      <c r="B20" s="27">
        <v>1</v>
      </c>
      <c r="C20" s="19">
        <v>1</v>
      </c>
      <c r="D20" s="19">
        <v>1</v>
      </c>
      <c r="E20" s="19">
        <v>2</v>
      </c>
      <c r="F20" s="19">
        <v>2</v>
      </c>
      <c r="G20" s="19">
        <v>2</v>
      </c>
      <c r="H20" s="19">
        <v>2</v>
      </c>
      <c r="I20" s="17">
        <v>2</v>
      </c>
      <c r="J20" s="30">
        <f t="shared" si="1"/>
        <v>0</v>
      </c>
      <c r="K20" s="17">
        <f t="shared" si="2"/>
        <v>3</v>
      </c>
      <c r="L20" s="17">
        <f t="shared" si="3"/>
        <v>5</v>
      </c>
      <c r="M20" s="27">
        <v>1</v>
      </c>
      <c r="N20" s="37">
        <f t="shared" si="0"/>
        <v>1.625</v>
      </c>
      <c r="O20" s="34">
        <v>7</v>
      </c>
      <c r="R20" s="16">
        <f t="shared" si="4"/>
        <v>2</v>
      </c>
    </row>
    <row r="21" spans="2:34">
      <c r="B21" s="25">
        <v>1</v>
      </c>
      <c r="C21" s="16">
        <v>1</v>
      </c>
      <c r="D21" s="16">
        <v>1</v>
      </c>
      <c r="E21" s="16">
        <v>2</v>
      </c>
      <c r="F21" s="16">
        <v>1</v>
      </c>
      <c r="G21" s="16">
        <v>2</v>
      </c>
      <c r="H21" s="16">
        <v>2</v>
      </c>
      <c r="I21" s="18">
        <v>2</v>
      </c>
      <c r="J21" s="30">
        <f t="shared" si="1"/>
        <v>0</v>
      </c>
      <c r="K21" s="17">
        <f t="shared" si="2"/>
        <v>4</v>
      </c>
      <c r="L21" s="17">
        <f t="shared" si="3"/>
        <v>4</v>
      </c>
      <c r="M21" s="25">
        <v>1</v>
      </c>
      <c r="N21" s="37">
        <f t="shared" si="0"/>
        <v>1.5</v>
      </c>
      <c r="O21" s="34">
        <v>7</v>
      </c>
      <c r="R21" s="16">
        <f t="shared" si="4"/>
        <v>1.5</v>
      </c>
    </row>
    <row r="22" spans="2:34">
      <c r="B22" s="25">
        <v>1</v>
      </c>
      <c r="C22" s="16">
        <v>1</v>
      </c>
      <c r="D22" s="16">
        <v>1</v>
      </c>
      <c r="E22" s="16">
        <v>1</v>
      </c>
      <c r="F22" s="16">
        <v>2</v>
      </c>
      <c r="G22" s="16">
        <v>2</v>
      </c>
      <c r="H22" s="16">
        <v>2</v>
      </c>
      <c r="I22" s="18">
        <v>2</v>
      </c>
      <c r="J22" s="30">
        <f t="shared" si="1"/>
        <v>0</v>
      </c>
      <c r="K22" s="17">
        <f t="shared" si="2"/>
        <v>4</v>
      </c>
      <c r="L22" s="17">
        <f t="shared" si="3"/>
        <v>4</v>
      </c>
      <c r="M22" s="25">
        <v>1</v>
      </c>
      <c r="N22" s="37">
        <f t="shared" si="0"/>
        <v>1.5</v>
      </c>
      <c r="O22" s="34">
        <v>7</v>
      </c>
      <c r="R22" s="16">
        <f t="shared" si="4"/>
        <v>1.5</v>
      </c>
    </row>
    <row r="23" spans="2:34">
      <c r="B23" s="25">
        <v>1</v>
      </c>
      <c r="C23" s="16">
        <v>1</v>
      </c>
      <c r="D23" s="16">
        <v>1</v>
      </c>
      <c r="E23" s="16">
        <v>1</v>
      </c>
      <c r="F23" s="16">
        <v>1</v>
      </c>
      <c r="G23" s="16">
        <v>2</v>
      </c>
      <c r="H23" s="16">
        <v>2</v>
      </c>
      <c r="I23" s="17">
        <v>2</v>
      </c>
      <c r="J23" s="30">
        <f t="shared" si="1"/>
        <v>0</v>
      </c>
      <c r="K23" s="17">
        <f t="shared" si="2"/>
        <v>5</v>
      </c>
      <c r="L23" s="17">
        <f t="shared" si="3"/>
        <v>3</v>
      </c>
      <c r="M23" s="25">
        <v>1</v>
      </c>
      <c r="N23" s="37">
        <f t="shared" si="0"/>
        <v>1.375</v>
      </c>
      <c r="O23" s="34">
        <v>7</v>
      </c>
      <c r="R23" s="16">
        <f t="shared" si="4"/>
        <v>1</v>
      </c>
    </row>
    <row r="24" spans="2:34">
      <c r="B24" s="25">
        <v>0</v>
      </c>
      <c r="C24" s="16">
        <v>1</v>
      </c>
      <c r="D24" s="16">
        <v>1</v>
      </c>
      <c r="E24" s="16">
        <v>1</v>
      </c>
      <c r="F24" s="16">
        <v>2</v>
      </c>
      <c r="G24" s="16">
        <v>2</v>
      </c>
      <c r="H24" s="16">
        <v>2</v>
      </c>
      <c r="I24" s="17">
        <v>1</v>
      </c>
      <c r="J24" s="30">
        <f t="shared" si="1"/>
        <v>1</v>
      </c>
      <c r="K24" s="17">
        <f t="shared" si="2"/>
        <v>4</v>
      </c>
      <c r="L24" s="17">
        <f t="shared" si="3"/>
        <v>3</v>
      </c>
      <c r="M24" s="25">
        <v>1</v>
      </c>
      <c r="N24" s="37">
        <f t="shared" si="0"/>
        <v>1.25</v>
      </c>
      <c r="O24" s="34">
        <v>6</v>
      </c>
      <c r="R24" s="16">
        <f t="shared" si="4"/>
        <v>1</v>
      </c>
    </row>
    <row r="25" spans="2:34">
      <c r="B25" s="25">
        <v>1</v>
      </c>
      <c r="C25" s="16">
        <v>1</v>
      </c>
      <c r="D25" s="16">
        <v>2</v>
      </c>
      <c r="E25" s="16">
        <v>1</v>
      </c>
      <c r="F25" s="16">
        <v>1</v>
      </c>
      <c r="G25" s="16">
        <v>1</v>
      </c>
      <c r="H25" s="16">
        <v>1</v>
      </c>
      <c r="I25" s="17">
        <v>2</v>
      </c>
      <c r="J25" s="30">
        <f t="shared" si="1"/>
        <v>0</v>
      </c>
      <c r="K25" s="17">
        <f t="shared" si="2"/>
        <v>6</v>
      </c>
      <c r="L25" s="17">
        <f t="shared" si="3"/>
        <v>2</v>
      </c>
      <c r="M25" s="25">
        <v>1</v>
      </c>
      <c r="N25" s="37">
        <f t="shared" si="0"/>
        <v>1.25</v>
      </c>
      <c r="O25" s="34">
        <v>6</v>
      </c>
      <c r="R25" s="16">
        <f t="shared" si="4"/>
        <v>1</v>
      </c>
    </row>
    <row r="26" spans="2:34">
      <c r="B26" s="25">
        <v>1</v>
      </c>
      <c r="C26" s="16">
        <v>1</v>
      </c>
      <c r="D26" s="16">
        <v>1</v>
      </c>
      <c r="E26" s="16">
        <v>1</v>
      </c>
      <c r="F26" s="16">
        <v>1</v>
      </c>
      <c r="G26" s="16">
        <v>2</v>
      </c>
      <c r="H26" s="16">
        <v>1</v>
      </c>
      <c r="I26" s="17">
        <v>2</v>
      </c>
      <c r="J26" s="30">
        <f t="shared" si="1"/>
        <v>0</v>
      </c>
      <c r="K26" s="17">
        <f t="shared" si="2"/>
        <v>6</v>
      </c>
      <c r="L26" s="17">
        <f t="shared" si="3"/>
        <v>2</v>
      </c>
      <c r="M26" s="25">
        <v>1</v>
      </c>
      <c r="N26" s="37">
        <f t="shared" si="0"/>
        <v>1.25</v>
      </c>
      <c r="O26" s="34">
        <v>6</v>
      </c>
      <c r="R26" s="16">
        <f t="shared" si="4"/>
        <v>1</v>
      </c>
      <c r="W26" s="15" t="s">
        <v>149</v>
      </c>
    </row>
    <row r="27" spans="2:34" ht="16" thickBot="1">
      <c r="B27" s="25">
        <v>1</v>
      </c>
      <c r="C27" s="16">
        <v>1</v>
      </c>
      <c r="D27" s="16">
        <v>1</v>
      </c>
      <c r="E27" s="16">
        <v>1</v>
      </c>
      <c r="F27" s="16">
        <v>1</v>
      </c>
      <c r="G27" s="16">
        <v>1</v>
      </c>
      <c r="H27" s="16">
        <v>2</v>
      </c>
      <c r="I27" s="17">
        <v>2</v>
      </c>
      <c r="J27" s="30">
        <f t="shared" si="1"/>
        <v>0</v>
      </c>
      <c r="K27" s="17">
        <f t="shared" si="2"/>
        <v>6</v>
      </c>
      <c r="L27" s="17">
        <f t="shared" si="3"/>
        <v>2</v>
      </c>
      <c r="M27" s="25">
        <v>1</v>
      </c>
      <c r="N27" s="37">
        <f t="shared" si="0"/>
        <v>1.25</v>
      </c>
      <c r="O27" s="34">
        <v>6</v>
      </c>
      <c r="R27" s="16">
        <f t="shared" si="4"/>
        <v>1</v>
      </c>
    </row>
    <row r="28" spans="2:34">
      <c r="B28" s="26">
        <v>1</v>
      </c>
      <c r="C28" s="18">
        <v>1</v>
      </c>
      <c r="D28" s="18">
        <v>1</v>
      </c>
      <c r="E28" s="18">
        <v>2</v>
      </c>
      <c r="F28" s="18">
        <v>1</v>
      </c>
      <c r="G28" s="18">
        <v>1</v>
      </c>
      <c r="H28" s="18">
        <v>1</v>
      </c>
      <c r="I28" s="17">
        <v>2</v>
      </c>
      <c r="J28" s="30">
        <f t="shared" si="1"/>
        <v>0</v>
      </c>
      <c r="K28" s="17">
        <f t="shared" si="2"/>
        <v>6</v>
      </c>
      <c r="L28" s="17">
        <f t="shared" si="3"/>
        <v>2</v>
      </c>
      <c r="M28" s="26">
        <v>1</v>
      </c>
      <c r="N28" s="37">
        <f t="shared" si="0"/>
        <v>1.25</v>
      </c>
      <c r="O28" s="34">
        <v>6</v>
      </c>
      <c r="R28" s="16">
        <f t="shared" si="4"/>
        <v>1</v>
      </c>
      <c r="W28" s="149" t="s">
        <v>137</v>
      </c>
      <c r="X28" s="151" t="s">
        <v>132</v>
      </c>
      <c r="Y28" s="152"/>
      <c r="Z28" s="152"/>
      <c r="AA28" s="152"/>
      <c r="AB28" s="152"/>
      <c r="AC28" s="152"/>
      <c r="AD28" s="152"/>
      <c r="AE28" s="153"/>
      <c r="AF28" s="149" t="s">
        <v>135</v>
      </c>
      <c r="AG28" s="149" t="s">
        <v>124</v>
      </c>
      <c r="AH28" s="154" t="s">
        <v>136</v>
      </c>
    </row>
    <row r="29" spans="2:34" ht="16" thickBot="1">
      <c r="B29" s="25">
        <v>1</v>
      </c>
      <c r="C29" s="16">
        <v>1</v>
      </c>
      <c r="D29" s="16">
        <v>1</v>
      </c>
      <c r="E29" s="16">
        <v>2</v>
      </c>
      <c r="F29" s="16">
        <v>1</v>
      </c>
      <c r="G29" s="16">
        <v>1</v>
      </c>
      <c r="H29" s="16">
        <v>1</v>
      </c>
      <c r="I29" s="17">
        <v>1</v>
      </c>
      <c r="J29" s="30">
        <f t="shared" si="1"/>
        <v>0</v>
      </c>
      <c r="K29" s="17">
        <f t="shared" si="2"/>
        <v>7</v>
      </c>
      <c r="L29" s="17">
        <f t="shared" si="3"/>
        <v>1</v>
      </c>
      <c r="M29" s="25">
        <v>1</v>
      </c>
      <c r="N29" s="37">
        <f t="shared" si="0"/>
        <v>1.125</v>
      </c>
      <c r="O29" s="34">
        <v>6</v>
      </c>
      <c r="R29" s="16">
        <f t="shared" si="4"/>
        <v>1</v>
      </c>
      <c r="W29" s="150"/>
      <c r="X29" s="83" t="s">
        <v>116</v>
      </c>
      <c r="Y29" s="11" t="s">
        <v>115</v>
      </c>
      <c r="Z29" s="11" t="s">
        <v>112</v>
      </c>
      <c r="AA29" s="11" t="s">
        <v>3</v>
      </c>
      <c r="AB29" s="11" t="s">
        <v>2</v>
      </c>
      <c r="AC29" s="11" t="s">
        <v>110</v>
      </c>
      <c r="AD29" s="11" t="s">
        <v>113</v>
      </c>
      <c r="AE29" s="6" t="s">
        <v>117</v>
      </c>
      <c r="AF29" s="150"/>
      <c r="AG29" s="150"/>
      <c r="AH29" s="155"/>
    </row>
    <row r="30" spans="2:34">
      <c r="B30" s="26">
        <v>0</v>
      </c>
      <c r="C30" s="18">
        <v>1</v>
      </c>
      <c r="D30" s="18">
        <v>0</v>
      </c>
      <c r="E30" s="18">
        <v>2</v>
      </c>
      <c r="F30" s="18">
        <v>2</v>
      </c>
      <c r="G30" s="18">
        <v>1</v>
      </c>
      <c r="H30" s="18">
        <v>1</v>
      </c>
      <c r="I30" s="17">
        <v>2</v>
      </c>
      <c r="J30" s="30">
        <f t="shared" si="1"/>
        <v>2</v>
      </c>
      <c r="K30" s="17">
        <f t="shared" si="2"/>
        <v>3</v>
      </c>
      <c r="L30" s="17">
        <f t="shared" si="3"/>
        <v>3</v>
      </c>
      <c r="M30" s="26">
        <v>1</v>
      </c>
      <c r="N30" s="37">
        <f t="shared" si="0"/>
        <v>1.125</v>
      </c>
      <c r="O30" s="34">
        <v>6</v>
      </c>
      <c r="R30" s="16">
        <f t="shared" si="4"/>
        <v>1</v>
      </c>
      <c r="W30" s="45" t="s">
        <v>128</v>
      </c>
      <c r="X30" s="47">
        <v>6</v>
      </c>
      <c r="Y30" s="55">
        <v>12</v>
      </c>
      <c r="Z30" s="55">
        <v>11</v>
      </c>
      <c r="AA30" s="55">
        <v>21</v>
      </c>
      <c r="AB30" s="55">
        <v>20</v>
      </c>
      <c r="AC30" s="55">
        <v>25</v>
      </c>
      <c r="AD30" s="55">
        <v>24</v>
      </c>
      <c r="AE30" s="55">
        <v>29</v>
      </c>
      <c r="AF30" s="44">
        <v>19</v>
      </c>
      <c r="AG30" s="44">
        <v>15</v>
      </c>
      <c r="AH30" s="56">
        <v>0.25</v>
      </c>
    </row>
    <row r="31" spans="2:34">
      <c r="B31" s="25">
        <v>1</v>
      </c>
      <c r="C31" s="16">
        <v>0</v>
      </c>
      <c r="D31" s="16">
        <v>2</v>
      </c>
      <c r="E31" s="16">
        <v>1</v>
      </c>
      <c r="F31" s="16">
        <v>1</v>
      </c>
      <c r="G31" s="16">
        <v>1</v>
      </c>
      <c r="H31" s="16">
        <v>1</v>
      </c>
      <c r="I31" s="17">
        <v>2</v>
      </c>
      <c r="J31" s="30">
        <f t="shared" si="1"/>
        <v>1</v>
      </c>
      <c r="K31" s="17">
        <f t="shared" si="2"/>
        <v>5</v>
      </c>
      <c r="L31" s="17">
        <f t="shared" si="3"/>
        <v>2</v>
      </c>
      <c r="M31" s="25">
        <v>1</v>
      </c>
      <c r="N31" s="37">
        <f t="shared" si="0"/>
        <v>1.125</v>
      </c>
      <c r="O31" s="34">
        <v>6</v>
      </c>
      <c r="R31" s="16">
        <f t="shared" si="4"/>
        <v>1</v>
      </c>
      <c r="W31" s="45" t="s">
        <v>129</v>
      </c>
      <c r="X31" s="30">
        <v>30</v>
      </c>
      <c r="Y31" s="17">
        <v>20</v>
      </c>
      <c r="Z31" s="17">
        <v>25</v>
      </c>
      <c r="AA31" s="17">
        <v>25</v>
      </c>
      <c r="AB31" s="17">
        <v>29</v>
      </c>
      <c r="AC31" s="17">
        <v>34</v>
      </c>
      <c r="AD31" s="17">
        <v>30</v>
      </c>
      <c r="AE31" s="17">
        <v>25</v>
      </c>
      <c r="AF31" s="45">
        <v>27</v>
      </c>
      <c r="AG31" s="45">
        <v>31</v>
      </c>
      <c r="AH31" s="49">
        <v>0.04</v>
      </c>
    </row>
    <row r="32" spans="2:34">
      <c r="B32" s="25">
        <v>1</v>
      </c>
      <c r="C32" s="16">
        <v>1</v>
      </c>
      <c r="D32" s="16">
        <v>0</v>
      </c>
      <c r="E32" s="16">
        <v>1</v>
      </c>
      <c r="F32" s="16">
        <v>1</v>
      </c>
      <c r="G32" s="16">
        <v>2</v>
      </c>
      <c r="H32" s="16">
        <v>1</v>
      </c>
      <c r="I32" s="17">
        <v>1</v>
      </c>
      <c r="J32" s="30">
        <f t="shared" si="1"/>
        <v>1</v>
      </c>
      <c r="K32" s="17">
        <f t="shared" si="2"/>
        <v>6</v>
      </c>
      <c r="L32" s="17">
        <f t="shared" si="3"/>
        <v>1</v>
      </c>
      <c r="M32" s="25">
        <v>1</v>
      </c>
      <c r="N32" s="37">
        <f t="shared" si="0"/>
        <v>1</v>
      </c>
      <c r="O32" s="34">
        <v>5</v>
      </c>
      <c r="R32" s="16">
        <f t="shared" si="4"/>
        <v>1</v>
      </c>
      <c r="W32" s="45" t="s">
        <v>131</v>
      </c>
      <c r="X32" s="30">
        <v>64</v>
      </c>
      <c r="Y32" s="17">
        <v>68</v>
      </c>
      <c r="Z32" s="17">
        <v>64</v>
      </c>
      <c r="AA32" s="17">
        <v>54</v>
      </c>
      <c r="AB32" s="17">
        <v>51</v>
      </c>
      <c r="AC32" s="17">
        <v>41</v>
      </c>
      <c r="AD32" s="17">
        <v>46</v>
      </c>
      <c r="AE32" s="17">
        <v>46</v>
      </c>
      <c r="AF32" s="45">
        <v>54</v>
      </c>
      <c r="AG32" s="45">
        <v>54</v>
      </c>
      <c r="AH32" s="49">
        <v>0.95</v>
      </c>
    </row>
    <row r="33" spans="2:37" ht="16" thickBot="1">
      <c r="B33" s="25">
        <v>1</v>
      </c>
      <c r="C33" s="16">
        <v>0</v>
      </c>
      <c r="D33" s="16">
        <v>1</v>
      </c>
      <c r="E33" s="16">
        <v>1</v>
      </c>
      <c r="F33" s="16">
        <v>1</v>
      </c>
      <c r="G33" s="16">
        <v>1</v>
      </c>
      <c r="H33" s="16">
        <v>1</v>
      </c>
      <c r="I33" s="17">
        <v>2</v>
      </c>
      <c r="J33" s="30">
        <f t="shared" si="1"/>
        <v>1</v>
      </c>
      <c r="K33" s="17">
        <f t="shared" si="2"/>
        <v>6</v>
      </c>
      <c r="L33" s="17">
        <f t="shared" si="3"/>
        <v>1</v>
      </c>
      <c r="M33" s="25">
        <v>1</v>
      </c>
      <c r="N33" s="37">
        <f t="shared" si="0"/>
        <v>1</v>
      </c>
      <c r="O33" s="34">
        <v>5</v>
      </c>
      <c r="R33" s="16">
        <f t="shared" si="4"/>
        <v>1</v>
      </c>
      <c r="W33" s="46" t="s">
        <v>138</v>
      </c>
      <c r="X33" s="84">
        <v>0.81</v>
      </c>
      <c r="Y33" s="24" t="s">
        <v>133</v>
      </c>
      <c r="Z33" s="58">
        <v>0.8</v>
      </c>
      <c r="AA33" s="58">
        <v>0.94</v>
      </c>
      <c r="AB33" s="58">
        <v>0.9</v>
      </c>
      <c r="AC33" s="58">
        <v>0.8</v>
      </c>
      <c r="AD33" s="58">
        <v>0.8</v>
      </c>
      <c r="AE33" s="58">
        <v>0.8</v>
      </c>
      <c r="AF33" s="59">
        <v>0.84</v>
      </c>
      <c r="AG33" s="60"/>
      <c r="AH33" s="53"/>
    </row>
    <row r="34" spans="2:37">
      <c r="B34" s="25">
        <v>1</v>
      </c>
      <c r="C34" s="16">
        <v>0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7">
        <v>2</v>
      </c>
      <c r="J34" s="30">
        <f t="shared" si="1"/>
        <v>1</v>
      </c>
      <c r="K34" s="17">
        <f t="shared" si="2"/>
        <v>6</v>
      </c>
      <c r="L34" s="17">
        <f t="shared" si="3"/>
        <v>1</v>
      </c>
      <c r="M34" s="25">
        <v>1</v>
      </c>
      <c r="N34" s="37">
        <f t="shared" si="0"/>
        <v>1</v>
      </c>
      <c r="O34" s="34">
        <v>5</v>
      </c>
      <c r="R34" s="16">
        <f t="shared" si="4"/>
        <v>1</v>
      </c>
    </row>
    <row r="35" spans="2:37">
      <c r="B35" s="25">
        <v>0</v>
      </c>
      <c r="C35" s="16">
        <v>1</v>
      </c>
      <c r="D35" s="16">
        <v>1</v>
      </c>
      <c r="E35" s="16">
        <v>1</v>
      </c>
      <c r="F35" s="16">
        <v>1</v>
      </c>
      <c r="G35" s="16">
        <v>1</v>
      </c>
      <c r="H35" s="16">
        <v>2</v>
      </c>
      <c r="I35" s="17">
        <v>1</v>
      </c>
      <c r="J35" s="30">
        <f t="shared" si="1"/>
        <v>1</v>
      </c>
      <c r="K35" s="17">
        <f t="shared" si="2"/>
        <v>6</v>
      </c>
      <c r="L35" s="17">
        <f t="shared" si="3"/>
        <v>1</v>
      </c>
      <c r="M35" s="25">
        <v>1</v>
      </c>
      <c r="N35" s="37">
        <f t="shared" ref="N35:N66" si="8">AVERAGE(B35:I35)</f>
        <v>1</v>
      </c>
      <c r="O35" s="34">
        <v>5</v>
      </c>
      <c r="R35" s="16">
        <f t="shared" si="4"/>
        <v>1</v>
      </c>
    </row>
    <row r="36" spans="2:37" ht="16" thickBot="1">
      <c r="B36" s="25">
        <v>1</v>
      </c>
      <c r="C36" s="16">
        <v>0</v>
      </c>
      <c r="D36" s="16">
        <v>1</v>
      </c>
      <c r="E36" s="16">
        <v>1</v>
      </c>
      <c r="F36" s="16">
        <v>1</v>
      </c>
      <c r="G36" s="16">
        <v>1</v>
      </c>
      <c r="H36" s="16">
        <v>1</v>
      </c>
      <c r="I36" s="17">
        <v>1</v>
      </c>
      <c r="J36" s="30">
        <f t="shared" si="1"/>
        <v>1</v>
      </c>
      <c r="K36" s="17">
        <f t="shared" si="2"/>
        <v>7</v>
      </c>
      <c r="L36" s="17">
        <f t="shared" si="3"/>
        <v>0</v>
      </c>
      <c r="M36" s="25">
        <v>1</v>
      </c>
      <c r="N36" s="37">
        <f t="shared" si="8"/>
        <v>0.875</v>
      </c>
      <c r="O36" s="34">
        <v>5</v>
      </c>
      <c r="R36" s="16">
        <f t="shared" si="4"/>
        <v>1</v>
      </c>
    </row>
    <row r="37" spans="2:37">
      <c r="B37" s="25">
        <v>1</v>
      </c>
      <c r="C37" s="16">
        <v>1</v>
      </c>
      <c r="D37" s="16">
        <v>0</v>
      </c>
      <c r="E37" s="16">
        <v>1</v>
      </c>
      <c r="F37" s="16">
        <v>1</v>
      </c>
      <c r="G37" s="16">
        <v>1</v>
      </c>
      <c r="H37" s="16">
        <v>1</v>
      </c>
      <c r="I37" s="17">
        <v>1</v>
      </c>
      <c r="J37" s="30">
        <f t="shared" si="1"/>
        <v>1</v>
      </c>
      <c r="K37" s="17">
        <f t="shared" si="2"/>
        <v>7</v>
      </c>
      <c r="L37" s="17">
        <f t="shared" si="3"/>
        <v>0</v>
      </c>
      <c r="M37" s="25">
        <v>1</v>
      </c>
      <c r="N37" s="37">
        <f t="shared" si="8"/>
        <v>0.875</v>
      </c>
      <c r="O37" s="34">
        <v>5</v>
      </c>
      <c r="R37" s="16">
        <f t="shared" si="4"/>
        <v>1</v>
      </c>
      <c r="W37" s="149" t="s">
        <v>137</v>
      </c>
      <c r="X37" s="151" t="s">
        <v>132</v>
      </c>
      <c r="Y37" s="156"/>
      <c r="Z37" s="156"/>
      <c r="AA37" s="156"/>
      <c r="AB37" s="156"/>
      <c r="AC37" s="156"/>
      <c r="AD37" s="156"/>
      <c r="AE37" s="156"/>
      <c r="AF37" s="156"/>
      <c r="AG37" s="156"/>
      <c r="AH37" s="157"/>
      <c r="AI37" s="149" t="s">
        <v>135</v>
      </c>
      <c r="AJ37" s="149" t="s">
        <v>124</v>
      </c>
      <c r="AK37" s="154" t="s">
        <v>136</v>
      </c>
    </row>
    <row r="38" spans="2:37" ht="16" thickBot="1">
      <c r="B38" s="25">
        <v>0</v>
      </c>
      <c r="C38" s="16">
        <v>0</v>
      </c>
      <c r="D38" s="16">
        <v>1</v>
      </c>
      <c r="E38" s="16">
        <v>1</v>
      </c>
      <c r="F38" s="16">
        <v>1</v>
      </c>
      <c r="G38" s="16">
        <v>2</v>
      </c>
      <c r="H38" s="16">
        <v>1</v>
      </c>
      <c r="I38" s="17">
        <v>1</v>
      </c>
      <c r="J38" s="30">
        <f t="shared" si="1"/>
        <v>2</v>
      </c>
      <c r="K38" s="17">
        <f t="shared" si="2"/>
        <v>5</v>
      </c>
      <c r="L38" s="17">
        <f t="shared" si="3"/>
        <v>1</v>
      </c>
      <c r="M38" s="25">
        <v>1</v>
      </c>
      <c r="N38" s="37">
        <f t="shared" si="8"/>
        <v>0.875</v>
      </c>
      <c r="O38" s="34">
        <v>5</v>
      </c>
      <c r="R38" s="16">
        <f t="shared" si="4"/>
        <v>1</v>
      </c>
      <c r="W38" s="150"/>
      <c r="X38" s="24" t="s">
        <v>116</v>
      </c>
      <c r="Y38" s="24" t="s">
        <v>115</v>
      </c>
      <c r="Z38" s="24" t="s">
        <v>112</v>
      </c>
      <c r="AA38" s="24" t="s">
        <v>3</v>
      </c>
      <c r="AB38" s="24" t="s">
        <v>109</v>
      </c>
      <c r="AC38" s="24" t="s">
        <v>2</v>
      </c>
      <c r="AD38" s="24" t="s">
        <v>5</v>
      </c>
      <c r="AE38" s="24" t="s">
        <v>110</v>
      </c>
      <c r="AF38" s="24" t="s">
        <v>113</v>
      </c>
      <c r="AG38" s="24" t="s">
        <v>117</v>
      </c>
      <c r="AH38" s="24" t="s">
        <v>114</v>
      </c>
      <c r="AI38" s="164"/>
      <c r="AJ38" s="150"/>
      <c r="AK38" s="155"/>
    </row>
    <row r="39" spans="2:37">
      <c r="B39" s="25">
        <v>1</v>
      </c>
      <c r="C39" s="16">
        <v>0</v>
      </c>
      <c r="D39" s="16">
        <v>1</v>
      </c>
      <c r="E39" s="16">
        <v>1</v>
      </c>
      <c r="F39" s="16">
        <v>1</v>
      </c>
      <c r="G39" s="16">
        <v>1</v>
      </c>
      <c r="H39" s="16">
        <v>1</v>
      </c>
      <c r="I39" s="17">
        <v>1</v>
      </c>
      <c r="J39" s="30">
        <f t="shared" si="1"/>
        <v>1</v>
      </c>
      <c r="K39" s="17">
        <f t="shared" si="2"/>
        <v>7</v>
      </c>
      <c r="L39" s="17">
        <f t="shared" si="3"/>
        <v>0</v>
      </c>
      <c r="M39" s="25">
        <v>1</v>
      </c>
      <c r="N39" s="37">
        <f t="shared" si="8"/>
        <v>0.875</v>
      </c>
      <c r="O39" s="34">
        <v>5</v>
      </c>
      <c r="R39" s="16">
        <f t="shared" si="4"/>
        <v>1</v>
      </c>
      <c r="W39" s="45" t="s">
        <v>128</v>
      </c>
      <c r="X39" s="47">
        <v>6</v>
      </c>
      <c r="Y39" s="55">
        <v>12</v>
      </c>
      <c r="Z39" s="55">
        <v>11</v>
      </c>
      <c r="AA39" s="55">
        <v>21</v>
      </c>
      <c r="AB39" s="55">
        <v>25</v>
      </c>
      <c r="AC39" s="55">
        <v>20</v>
      </c>
      <c r="AD39" s="55">
        <v>29</v>
      </c>
      <c r="AE39" s="55">
        <v>25</v>
      </c>
      <c r="AF39" s="55">
        <v>24</v>
      </c>
      <c r="AG39" s="55">
        <v>29</v>
      </c>
      <c r="AH39" s="55">
        <v>36</v>
      </c>
      <c r="AI39" s="81">
        <f>AVERAGE(X39:AH39)</f>
        <v>21.636363636363637</v>
      </c>
      <c r="AJ39" s="44">
        <v>15</v>
      </c>
      <c r="AK39" s="56"/>
    </row>
    <row r="40" spans="2:37">
      <c r="B40" s="25">
        <v>1</v>
      </c>
      <c r="C40" s="16">
        <v>0</v>
      </c>
      <c r="D40" s="16">
        <v>0</v>
      </c>
      <c r="E40" s="16">
        <v>1</v>
      </c>
      <c r="F40" s="16">
        <v>1</v>
      </c>
      <c r="G40" s="16">
        <v>1</v>
      </c>
      <c r="H40" s="16">
        <v>1</v>
      </c>
      <c r="I40" s="17">
        <v>1</v>
      </c>
      <c r="J40" s="30">
        <f t="shared" si="1"/>
        <v>2</v>
      </c>
      <c r="K40" s="17">
        <f t="shared" si="2"/>
        <v>6</v>
      </c>
      <c r="L40" s="17">
        <f t="shared" si="3"/>
        <v>0</v>
      </c>
      <c r="M40" s="25">
        <v>1</v>
      </c>
      <c r="N40" s="37">
        <f t="shared" si="8"/>
        <v>0.75</v>
      </c>
      <c r="O40" s="34">
        <v>4</v>
      </c>
      <c r="R40" s="16">
        <f t="shared" si="4"/>
        <v>1</v>
      </c>
      <c r="W40" s="45" t="s">
        <v>129</v>
      </c>
      <c r="X40" s="30">
        <v>30</v>
      </c>
      <c r="Y40" s="17">
        <v>20</v>
      </c>
      <c r="Z40" s="17">
        <v>25</v>
      </c>
      <c r="AA40" s="17">
        <v>25</v>
      </c>
      <c r="AB40" s="17">
        <v>18</v>
      </c>
      <c r="AC40" s="17">
        <v>29</v>
      </c>
      <c r="AD40" s="17">
        <v>20</v>
      </c>
      <c r="AE40" s="17">
        <v>34</v>
      </c>
      <c r="AF40" s="17">
        <v>30</v>
      </c>
      <c r="AG40" s="17">
        <v>25</v>
      </c>
      <c r="AH40" s="17">
        <v>13</v>
      </c>
      <c r="AI40" s="82">
        <f t="shared" ref="AI40:AI41" si="9">AVERAGE(X40:AH40)</f>
        <v>24.454545454545453</v>
      </c>
      <c r="AJ40" s="45">
        <v>31</v>
      </c>
      <c r="AK40" s="49"/>
    </row>
    <row r="41" spans="2:37">
      <c r="B41" s="25">
        <v>1</v>
      </c>
      <c r="C41" s="16">
        <v>0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30">
        <f t="shared" si="1"/>
        <v>2</v>
      </c>
      <c r="K41" s="17">
        <f t="shared" si="2"/>
        <v>6</v>
      </c>
      <c r="L41" s="17">
        <f t="shared" si="3"/>
        <v>0</v>
      </c>
      <c r="M41" s="25">
        <v>1</v>
      </c>
      <c r="N41" s="37">
        <f t="shared" si="8"/>
        <v>0.75</v>
      </c>
      <c r="O41" s="34">
        <v>4</v>
      </c>
      <c r="R41" s="16">
        <f t="shared" si="4"/>
        <v>1</v>
      </c>
      <c r="W41" s="45" t="s">
        <v>131</v>
      </c>
      <c r="X41" s="30">
        <v>64</v>
      </c>
      <c r="Y41" s="17">
        <v>68</v>
      </c>
      <c r="Z41" s="17">
        <v>64</v>
      </c>
      <c r="AA41" s="17">
        <v>54</v>
      </c>
      <c r="AB41" s="17">
        <v>57</v>
      </c>
      <c r="AC41" s="17">
        <v>51</v>
      </c>
      <c r="AD41" s="17">
        <v>51</v>
      </c>
      <c r="AE41" s="17">
        <v>41</v>
      </c>
      <c r="AF41" s="17">
        <v>46</v>
      </c>
      <c r="AG41" s="17">
        <v>46</v>
      </c>
      <c r="AH41" s="17">
        <v>50</v>
      </c>
      <c r="AI41" s="82">
        <f t="shared" si="9"/>
        <v>53.81818181818182</v>
      </c>
      <c r="AJ41" s="45">
        <v>54</v>
      </c>
      <c r="AK41" s="49"/>
    </row>
    <row r="42" spans="2:37" ht="16" thickBot="1">
      <c r="B42" s="25">
        <v>1</v>
      </c>
      <c r="C42" s="16">
        <v>0</v>
      </c>
      <c r="D42" s="16">
        <v>0</v>
      </c>
      <c r="E42" s="16">
        <v>1</v>
      </c>
      <c r="F42" s="16">
        <v>1</v>
      </c>
      <c r="G42" s="16">
        <v>1</v>
      </c>
      <c r="H42" s="16">
        <v>1</v>
      </c>
      <c r="I42" s="17">
        <v>1</v>
      </c>
      <c r="J42" s="30">
        <f t="shared" si="1"/>
        <v>2</v>
      </c>
      <c r="K42" s="17">
        <f t="shared" si="2"/>
        <v>6</v>
      </c>
      <c r="L42" s="17">
        <f t="shared" si="3"/>
        <v>0</v>
      </c>
      <c r="M42" s="25">
        <v>1</v>
      </c>
      <c r="N42" s="37">
        <f t="shared" si="8"/>
        <v>0.75</v>
      </c>
      <c r="O42" s="34">
        <v>4</v>
      </c>
      <c r="R42" s="16">
        <f t="shared" si="4"/>
        <v>1</v>
      </c>
      <c r="W42" s="46" t="s">
        <v>138</v>
      </c>
      <c r="X42" s="85">
        <v>0.82</v>
      </c>
      <c r="Y42" s="86">
        <v>0.81</v>
      </c>
      <c r="Z42" s="86">
        <v>0.8</v>
      </c>
      <c r="AA42" s="86">
        <v>0.9</v>
      </c>
      <c r="AB42" s="86">
        <v>0.83</v>
      </c>
      <c r="AC42" s="86">
        <v>0.9</v>
      </c>
      <c r="AD42" s="86">
        <v>0.81</v>
      </c>
      <c r="AE42" s="86">
        <v>0.77</v>
      </c>
      <c r="AF42" s="86">
        <v>0.83</v>
      </c>
      <c r="AG42" s="86">
        <v>0.78</v>
      </c>
      <c r="AH42" s="87">
        <v>0.78</v>
      </c>
      <c r="AI42" s="59">
        <v>0.82</v>
      </c>
      <c r="AJ42" s="60"/>
      <c r="AK42" s="53"/>
    </row>
    <row r="43" spans="2:37">
      <c r="B43" s="25">
        <v>0</v>
      </c>
      <c r="C43" s="16">
        <v>0</v>
      </c>
      <c r="D43" s="16">
        <v>1</v>
      </c>
      <c r="E43" s="16">
        <v>1</v>
      </c>
      <c r="F43" s="16">
        <v>1</v>
      </c>
      <c r="G43" s="16">
        <v>1</v>
      </c>
      <c r="H43" s="16">
        <v>1</v>
      </c>
      <c r="I43" s="17">
        <v>1</v>
      </c>
      <c r="J43" s="30">
        <f t="shared" si="1"/>
        <v>2</v>
      </c>
      <c r="K43" s="17">
        <f t="shared" si="2"/>
        <v>6</v>
      </c>
      <c r="L43" s="17">
        <f t="shared" si="3"/>
        <v>0</v>
      </c>
      <c r="M43" s="25">
        <v>1</v>
      </c>
      <c r="N43" s="37">
        <f t="shared" si="8"/>
        <v>0.75</v>
      </c>
      <c r="O43" s="34">
        <v>4</v>
      </c>
      <c r="R43" s="16">
        <f t="shared" si="4"/>
        <v>1</v>
      </c>
    </row>
    <row r="44" spans="2:37">
      <c r="B44" s="25">
        <v>0</v>
      </c>
      <c r="C44" s="16">
        <v>0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7">
        <v>1</v>
      </c>
      <c r="J44" s="30">
        <f t="shared" si="1"/>
        <v>2</v>
      </c>
      <c r="K44" s="17">
        <f t="shared" si="2"/>
        <v>6</v>
      </c>
      <c r="L44" s="17">
        <f t="shared" si="3"/>
        <v>0</v>
      </c>
      <c r="M44" s="25">
        <v>1</v>
      </c>
      <c r="N44" s="37">
        <f t="shared" si="8"/>
        <v>0.75</v>
      </c>
      <c r="O44" s="34">
        <v>4</v>
      </c>
      <c r="R44" s="16">
        <f t="shared" si="4"/>
        <v>1</v>
      </c>
    </row>
    <row r="45" spans="2:37">
      <c r="B45" s="25">
        <v>0</v>
      </c>
      <c r="C45" s="16">
        <v>1</v>
      </c>
      <c r="D45" s="16">
        <v>0</v>
      </c>
      <c r="E45" s="16">
        <v>1</v>
      </c>
      <c r="F45" s="16">
        <v>1</v>
      </c>
      <c r="G45" s="16">
        <v>1</v>
      </c>
      <c r="H45" s="16">
        <v>1</v>
      </c>
      <c r="I45" s="17">
        <v>1</v>
      </c>
      <c r="J45" s="30">
        <f t="shared" si="1"/>
        <v>2</v>
      </c>
      <c r="K45" s="17">
        <f t="shared" si="2"/>
        <v>6</v>
      </c>
      <c r="L45" s="17">
        <f t="shared" si="3"/>
        <v>0</v>
      </c>
      <c r="M45" s="25">
        <v>1</v>
      </c>
      <c r="N45" s="37">
        <f t="shared" si="8"/>
        <v>0.75</v>
      </c>
      <c r="O45" s="34">
        <v>4</v>
      </c>
      <c r="R45" s="16">
        <f t="shared" si="4"/>
        <v>1</v>
      </c>
    </row>
    <row r="46" spans="2:37">
      <c r="B46" s="25">
        <v>1</v>
      </c>
      <c r="C46" s="16">
        <v>0</v>
      </c>
      <c r="D46" s="16">
        <v>0</v>
      </c>
      <c r="E46" s="16">
        <v>1</v>
      </c>
      <c r="F46" s="16">
        <v>1</v>
      </c>
      <c r="G46" s="16">
        <v>1</v>
      </c>
      <c r="H46" s="16">
        <v>1</v>
      </c>
      <c r="I46" s="17">
        <v>1</v>
      </c>
      <c r="J46" s="30">
        <f t="shared" si="1"/>
        <v>2</v>
      </c>
      <c r="K46" s="17">
        <f t="shared" si="2"/>
        <v>6</v>
      </c>
      <c r="L46" s="17">
        <f t="shared" si="3"/>
        <v>0</v>
      </c>
      <c r="M46" s="25">
        <v>1</v>
      </c>
      <c r="N46" s="37">
        <f t="shared" si="8"/>
        <v>0.75</v>
      </c>
      <c r="O46" s="34">
        <v>4</v>
      </c>
      <c r="R46" s="16">
        <f t="shared" si="4"/>
        <v>1</v>
      </c>
    </row>
    <row r="47" spans="2:37">
      <c r="B47" s="26">
        <v>0</v>
      </c>
      <c r="C47" s="18">
        <v>0</v>
      </c>
      <c r="D47" s="18">
        <v>0</v>
      </c>
      <c r="E47" s="18">
        <v>1</v>
      </c>
      <c r="F47" s="18">
        <v>1</v>
      </c>
      <c r="G47" s="18">
        <v>1</v>
      </c>
      <c r="H47" s="18">
        <v>1</v>
      </c>
      <c r="I47" s="17">
        <v>1</v>
      </c>
      <c r="J47" s="30">
        <f t="shared" si="1"/>
        <v>3</v>
      </c>
      <c r="K47" s="17">
        <f t="shared" si="2"/>
        <v>5</v>
      </c>
      <c r="L47" s="17">
        <f t="shared" si="3"/>
        <v>0</v>
      </c>
      <c r="M47" s="26">
        <v>1</v>
      </c>
      <c r="N47" s="37">
        <f t="shared" si="8"/>
        <v>0.625</v>
      </c>
      <c r="O47" s="34">
        <v>4</v>
      </c>
      <c r="R47" s="16">
        <f t="shared" si="4"/>
        <v>1</v>
      </c>
      <c r="W47" s="15" t="s">
        <v>150</v>
      </c>
    </row>
    <row r="48" spans="2:37" ht="16" thickBot="1">
      <c r="B48" s="25">
        <v>0</v>
      </c>
      <c r="C48" s="16">
        <v>0</v>
      </c>
      <c r="D48" s="16">
        <v>0</v>
      </c>
      <c r="E48" s="16">
        <v>1</v>
      </c>
      <c r="F48" s="16">
        <v>1</v>
      </c>
      <c r="G48" s="16">
        <v>1</v>
      </c>
      <c r="H48" s="16">
        <v>1</v>
      </c>
      <c r="I48" s="17">
        <v>1</v>
      </c>
      <c r="J48" s="30">
        <f t="shared" si="1"/>
        <v>3</v>
      </c>
      <c r="K48" s="17">
        <f t="shared" si="2"/>
        <v>5</v>
      </c>
      <c r="L48" s="17">
        <f t="shared" si="3"/>
        <v>0</v>
      </c>
      <c r="M48" s="25">
        <v>1</v>
      </c>
      <c r="N48" s="37">
        <f t="shared" si="8"/>
        <v>0.625</v>
      </c>
      <c r="O48" s="34">
        <v>4</v>
      </c>
      <c r="R48" s="16">
        <f t="shared" si="4"/>
        <v>1</v>
      </c>
    </row>
    <row r="49" spans="2:37">
      <c r="B49" s="25">
        <v>0</v>
      </c>
      <c r="C49" s="16">
        <v>0</v>
      </c>
      <c r="D49" s="16">
        <v>0</v>
      </c>
      <c r="E49" s="16">
        <v>0</v>
      </c>
      <c r="F49" s="16">
        <v>1</v>
      </c>
      <c r="G49" s="16">
        <v>1</v>
      </c>
      <c r="H49" s="16">
        <v>1</v>
      </c>
      <c r="I49" s="17">
        <v>1</v>
      </c>
      <c r="J49" s="30">
        <f t="shared" si="1"/>
        <v>4</v>
      </c>
      <c r="K49" s="17">
        <f t="shared" si="2"/>
        <v>4</v>
      </c>
      <c r="L49" s="17">
        <f t="shared" si="3"/>
        <v>0</v>
      </c>
      <c r="M49" s="25">
        <v>0</v>
      </c>
      <c r="N49" s="37">
        <f t="shared" si="8"/>
        <v>0.5</v>
      </c>
      <c r="O49" s="34">
        <v>3</v>
      </c>
      <c r="R49" s="16">
        <f t="shared" si="4"/>
        <v>0.5</v>
      </c>
      <c r="W49" s="149" t="s">
        <v>137</v>
      </c>
      <c r="X49" s="151" t="s">
        <v>132</v>
      </c>
      <c r="Y49" s="152"/>
      <c r="Z49" s="152"/>
      <c r="AA49" s="152"/>
      <c r="AB49" s="152"/>
      <c r="AC49" s="152"/>
      <c r="AD49" s="152"/>
      <c r="AE49" s="153"/>
      <c r="AF49" s="149" t="s">
        <v>135</v>
      </c>
      <c r="AG49" s="149" t="s">
        <v>124</v>
      </c>
      <c r="AH49" s="154" t="s">
        <v>136</v>
      </c>
    </row>
    <row r="50" spans="2:37" ht="16" thickBot="1">
      <c r="B50" s="25">
        <v>0</v>
      </c>
      <c r="C50" s="16">
        <v>0</v>
      </c>
      <c r="D50" s="16">
        <v>0</v>
      </c>
      <c r="E50" s="16">
        <v>0</v>
      </c>
      <c r="F50" s="16">
        <v>1</v>
      </c>
      <c r="G50" s="16">
        <v>1</v>
      </c>
      <c r="H50" s="16">
        <v>1</v>
      </c>
      <c r="I50" s="17">
        <v>1</v>
      </c>
      <c r="J50" s="30">
        <f t="shared" si="1"/>
        <v>4</v>
      </c>
      <c r="K50" s="17">
        <f t="shared" si="2"/>
        <v>4</v>
      </c>
      <c r="L50" s="17">
        <f t="shared" si="3"/>
        <v>0</v>
      </c>
      <c r="M50" s="25">
        <v>0</v>
      </c>
      <c r="N50" s="37">
        <f t="shared" si="8"/>
        <v>0.5</v>
      </c>
      <c r="O50" s="34">
        <v>3</v>
      </c>
      <c r="R50" s="16">
        <f t="shared" si="4"/>
        <v>0.5</v>
      </c>
      <c r="W50" s="150"/>
      <c r="X50" s="83" t="s">
        <v>116</v>
      </c>
      <c r="Y50" s="11" t="s">
        <v>115</v>
      </c>
      <c r="Z50" s="11" t="s">
        <v>112</v>
      </c>
      <c r="AA50" s="11" t="s">
        <v>3</v>
      </c>
      <c r="AB50" s="11" t="s">
        <v>2</v>
      </c>
      <c r="AC50" s="11" t="s">
        <v>110</v>
      </c>
      <c r="AD50" s="11" t="s">
        <v>113</v>
      </c>
      <c r="AE50" s="6" t="s">
        <v>117</v>
      </c>
      <c r="AF50" s="150"/>
      <c r="AG50" s="150"/>
      <c r="AH50" s="155"/>
    </row>
    <row r="51" spans="2:37">
      <c r="B51" s="25">
        <v>0</v>
      </c>
      <c r="C51" s="16">
        <v>0</v>
      </c>
      <c r="D51" s="16">
        <v>0</v>
      </c>
      <c r="E51" s="16">
        <v>0</v>
      </c>
      <c r="F51" s="16">
        <v>0</v>
      </c>
      <c r="G51" s="16">
        <v>1</v>
      </c>
      <c r="H51" s="16">
        <v>1</v>
      </c>
      <c r="I51" s="17">
        <v>1</v>
      </c>
      <c r="J51" s="30">
        <f t="shared" si="1"/>
        <v>5</v>
      </c>
      <c r="K51" s="17">
        <f t="shared" si="2"/>
        <v>3</v>
      </c>
      <c r="L51" s="17">
        <f t="shared" si="3"/>
        <v>0</v>
      </c>
      <c r="M51" s="25">
        <v>0</v>
      </c>
      <c r="N51" s="37">
        <f t="shared" si="8"/>
        <v>0.375</v>
      </c>
      <c r="O51" s="34">
        <v>3</v>
      </c>
      <c r="R51" s="16">
        <f t="shared" si="4"/>
        <v>0</v>
      </c>
      <c r="W51" s="45" t="s">
        <v>128</v>
      </c>
      <c r="X51" s="47">
        <v>6</v>
      </c>
      <c r="Y51" s="74">
        <v>5</v>
      </c>
      <c r="Z51" s="74">
        <v>11</v>
      </c>
      <c r="AA51" s="74">
        <v>21</v>
      </c>
      <c r="AB51" s="74">
        <v>24</v>
      </c>
      <c r="AC51" s="74">
        <v>24</v>
      </c>
      <c r="AD51" s="74">
        <v>28</v>
      </c>
      <c r="AE51" s="74">
        <v>30</v>
      </c>
      <c r="AF51" s="81">
        <f>AVERAGE(X51:AE51)</f>
        <v>18.625</v>
      </c>
      <c r="AG51" s="44">
        <v>20</v>
      </c>
      <c r="AH51" s="75"/>
    </row>
    <row r="52" spans="2:37">
      <c r="B52" s="25">
        <v>0</v>
      </c>
      <c r="C52" s="16">
        <v>0</v>
      </c>
      <c r="D52" s="16">
        <v>0</v>
      </c>
      <c r="E52" s="16">
        <v>0</v>
      </c>
      <c r="F52" s="16">
        <v>0</v>
      </c>
      <c r="G52" s="16">
        <v>1</v>
      </c>
      <c r="H52" s="16">
        <v>1</v>
      </c>
      <c r="I52" s="17">
        <v>1</v>
      </c>
      <c r="J52" s="30">
        <f t="shared" si="1"/>
        <v>5</v>
      </c>
      <c r="K52" s="17">
        <f t="shared" si="2"/>
        <v>3</v>
      </c>
      <c r="L52" s="17">
        <f t="shared" si="3"/>
        <v>0</v>
      </c>
      <c r="M52" s="25">
        <v>0</v>
      </c>
      <c r="N52" s="37">
        <f t="shared" si="8"/>
        <v>0.375</v>
      </c>
      <c r="O52" s="34">
        <v>3</v>
      </c>
      <c r="R52" s="16">
        <f t="shared" si="4"/>
        <v>0</v>
      </c>
      <c r="W52" s="45" t="s">
        <v>129</v>
      </c>
      <c r="X52" s="30">
        <v>14</v>
      </c>
      <c r="Y52" s="17">
        <v>22</v>
      </c>
      <c r="Z52" s="17">
        <v>17</v>
      </c>
      <c r="AA52" s="17">
        <v>12</v>
      </c>
      <c r="AB52" s="17">
        <v>10</v>
      </c>
      <c r="AC52" s="17">
        <v>10</v>
      </c>
      <c r="AD52" s="17">
        <v>6</v>
      </c>
      <c r="AE52" s="17">
        <v>4</v>
      </c>
      <c r="AF52" s="82">
        <f t="shared" ref="AF52:AF53" si="10">AVERAGE(X52:AE52)</f>
        <v>11.875</v>
      </c>
      <c r="AG52" s="45">
        <v>13</v>
      </c>
      <c r="AH52" s="49"/>
    </row>
    <row r="53" spans="2:37">
      <c r="B53" s="25">
        <v>0</v>
      </c>
      <c r="C53" s="16">
        <v>0</v>
      </c>
      <c r="D53" s="16">
        <v>0</v>
      </c>
      <c r="E53" s="16">
        <v>0</v>
      </c>
      <c r="F53" s="16">
        <v>1</v>
      </c>
      <c r="G53" s="16">
        <v>0</v>
      </c>
      <c r="H53" s="16">
        <v>1</v>
      </c>
      <c r="I53" s="17">
        <v>0</v>
      </c>
      <c r="J53" s="30">
        <f t="shared" si="1"/>
        <v>6</v>
      </c>
      <c r="K53" s="17">
        <f t="shared" si="2"/>
        <v>2</v>
      </c>
      <c r="L53" s="17">
        <f t="shared" si="3"/>
        <v>0</v>
      </c>
      <c r="M53" s="25">
        <v>0</v>
      </c>
      <c r="N53" s="37">
        <f t="shared" si="8"/>
        <v>0.25</v>
      </c>
      <c r="O53" s="34">
        <v>3</v>
      </c>
      <c r="R53" s="16">
        <f t="shared" si="4"/>
        <v>0</v>
      </c>
      <c r="W53" s="45" t="s">
        <v>131</v>
      </c>
      <c r="X53" s="30">
        <v>14</v>
      </c>
      <c r="Y53" s="17">
        <v>7</v>
      </c>
      <c r="Z53" s="17">
        <v>6</v>
      </c>
      <c r="AA53" s="17">
        <v>1</v>
      </c>
      <c r="AB53" s="17">
        <v>0</v>
      </c>
      <c r="AC53" s="17">
        <v>0</v>
      </c>
      <c r="AD53" s="17">
        <v>0</v>
      </c>
      <c r="AE53" s="17">
        <v>0</v>
      </c>
      <c r="AF53" s="82">
        <f t="shared" si="10"/>
        <v>3.5</v>
      </c>
      <c r="AG53" s="45">
        <v>1</v>
      </c>
      <c r="AH53" s="49"/>
    </row>
    <row r="54" spans="2:37" ht="16" thickBot="1">
      <c r="B54" s="25">
        <v>0</v>
      </c>
      <c r="C54" s="16">
        <v>0</v>
      </c>
      <c r="D54" s="16">
        <v>0</v>
      </c>
      <c r="E54" s="16">
        <v>0</v>
      </c>
      <c r="F54" s="16">
        <v>0</v>
      </c>
      <c r="G54" s="16">
        <v>1</v>
      </c>
      <c r="H54" s="16">
        <v>0</v>
      </c>
      <c r="I54" s="17">
        <v>0</v>
      </c>
      <c r="J54" s="30">
        <f t="shared" si="1"/>
        <v>7</v>
      </c>
      <c r="K54" s="17">
        <f t="shared" si="2"/>
        <v>1</v>
      </c>
      <c r="L54" s="17">
        <f t="shared" si="3"/>
        <v>0</v>
      </c>
      <c r="M54" s="25">
        <v>0</v>
      </c>
      <c r="N54" s="37">
        <f t="shared" si="8"/>
        <v>0.125</v>
      </c>
      <c r="O54" s="34">
        <v>2</v>
      </c>
      <c r="R54" s="16">
        <f t="shared" si="4"/>
        <v>0</v>
      </c>
      <c r="W54" s="46" t="s">
        <v>138</v>
      </c>
      <c r="X54" s="84">
        <v>0.29411764705882354</v>
      </c>
      <c r="Y54" s="24">
        <v>0.44117647058823528</v>
      </c>
      <c r="Z54" s="58">
        <v>0.61764705882352944</v>
      </c>
      <c r="AA54" s="58">
        <v>0.79411764705882348</v>
      </c>
      <c r="AB54" s="58">
        <v>0.73529411764705888</v>
      </c>
      <c r="AC54" s="58">
        <v>0.79411764705882348</v>
      </c>
      <c r="AD54" s="58">
        <v>0.67647058823529416</v>
      </c>
      <c r="AE54" s="58">
        <v>0.67647058823529416</v>
      </c>
      <c r="AF54" s="59">
        <f>AVERAGE(X54:AE54)</f>
        <v>0.62867647058823528</v>
      </c>
      <c r="AG54" s="60"/>
      <c r="AH54" s="53"/>
    </row>
    <row r="55" spans="2:37">
      <c r="B55" s="25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1</v>
      </c>
      <c r="I55" s="17">
        <v>0</v>
      </c>
      <c r="J55" s="30">
        <f t="shared" si="1"/>
        <v>7</v>
      </c>
      <c r="K55" s="17">
        <f t="shared" si="2"/>
        <v>1</v>
      </c>
      <c r="L55" s="17">
        <f t="shared" si="3"/>
        <v>0</v>
      </c>
      <c r="M55" s="25">
        <v>0</v>
      </c>
      <c r="N55" s="37">
        <f t="shared" si="8"/>
        <v>0.125</v>
      </c>
      <c r="O55" s="34">
        <v>2</v>
      </c>
      <c r="R55" s="16">
        <f t="shared" si="4"/>
        <v>0</v>
      </c>
    </row>
    <row r="56" spans="2:37">
      <c r="B56" s="25">
        <v>0</v>
      </c>
      <c r="C56" s="16">
        <v>0</v>
      </c>
      <c r="D56" s="16">
        <v>0</v>
      </c>
      <c r="E56" s="16">
        <v>0</v>
      </c>
      <c r="F56" s="16">
        <v>0</v>
      </c>
      <c r="G56" s="16">
        <v>1</v>
      </c>
      <c r="H56" s="16">
        <v>0</v>
      </c>
      <c r="I56" s="17">
        <v>0</v>
      </c>
      <c r="J56" s="30">
        <f t="shared" si="1"/>
        <v>7</v>
      </c>
      <c r="K56" s="17">
        <f t="shared" si="2"/>
        <v>1</v>
      </c>
      <c r="L56" s="17">
        <f t="shared" si="3"/>
        <v>0</v>
      </c>
      <c r="M56" s="25">
        <v>0</v>
      </c>
      <c r="N56" s="37">
        <f t="shared" si="8"/>
        <v>0.125</v>
      </c>
      <c r="O56" s="34">
        <v>2</v>
      </c>
      <c r="R56" s="16">
        <f t="shared" si="4"/>
        <v>0</v>
      </c>
    </row>
    <row r="57" spans="2:37" ht="16" thickBot="1">
      <c r="B57" s="25">
        <v>0</v>
      </c>
      <c r="C57" s="16">
        <v>0</v>
      </c>
      <c r="D57" s="16">
        <v>0</v>
      </c>
      <c r="E57" s="16">
        <v>0</v>
      </c>
      <c r="F57" s="16">
        <v>0</v>
      </c>
      <c r="G57" s="16">
        <v>1</v>
      </c>
      <c r="H57" s="16">
        <v>0</v>
      </c>
      <c r="I57" s="17">
        <v>0</v>
      </c>
      <c r="J57" s="30">
        <f t="shared" si="1"/>
        <v>7</v>
      </c>
      <c r="K57" s="17">
        <f t="shared" si="2"/>
        <v>1</v>
      </c>
      <c r="L57" s="17">
        <f t="shared" si="3"/>
        <v>0</v>
      </c>
      <c r="M57" s="25">
        <v>0</v>
      </c>
      <c r="N57" s="37">
        <f t="shared" si="8"/>
        <v>0.125</v>
      </c>
      <c r="O57" s="34">
        <v>2</v>
      </c>
      <c r="R57" s="16">
        <f t="shared" si="4"/>
        <v>0</v>
      </c>
    </row>
    <row r="58" spans="2:37">
      <c r="B58" s="25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1</v>
      </c>
      <c r="I58" s="17">
        <v>0</v>
      </c>
      <c r="J58" s="30">
        <f t="shared" si="1"/>
        <v>7</v>
      </c>
      <c r="K58" s="17">
        <f t="shared" si="2"/>
        <v>1</v>
      </c>
      <c r="L58" s="17">
        <f t="shared" si="3"/>
        <v>0</v>
      </c>
      <c r="M58" s="25">
        <v>0</v>
      </c>
      <c r="N58" s="37">
        <f t="shared" si="8"/>
        <v>0.125</v>
      </c>
      <c r="O58" s="34">
        <v>2</v>
      </c>
      <c r="R58" s="16">
        <f t="shared" si="4"/>
        <v>0</v>
      </c>
      <c r="W58" s="149" t="s">
        <v>137</v>
      </c>
      <c r="X58" s="151" t="s">
        <v>132</v>
      </c>
      <c r="Y58" s="156"/>
      <c r="Z58" s="156"/>
      <c r="AA58" s="156"/>
      <c r="AB58" s="156"/>
      <c r="AC58" s="156"/>
      <c r="AD58" s="156"/>
      <c r="AE58" s="156"/>
      <c r="AF58" s="156"/>
      <c r="AG58" s="156"/>
      <c r="AH58" s="157"/>
      <c r="AI58" s="149" t="s">
        <v>135</v>
      </c>
      <c r="AJ58" s="149" t="s">
        <v>124</v>
      </c>
      <c r="AK58" s="154" t="s">
        <v>136</v>
      </c>
    </row>
    <row r="59" spans="2:37" ht="16" thickBot="1">
      <c r="B59" s="25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7">
        <v>1</v>
      </c>
      <c r="J59" s="30">
        <f t="shared" si="1"/>
        <v>7</v>
      </c>
      <c r="K59" s="17">
        <f t="shared" si="2"/>
        <v>1</v>
      </c>
      <c r="L59" s="17">
        <f t="shared" si="3"/>
        <v>0</v>
      </c>
      <c r="M59" s="25">
        <v>0</v>
      </c>
      <c r="N59" s="37">
        <f t="shared" si="8"/>
        <v>0.125</v>
      </c>
      <c r="O59" s="34">
        <v>2</v>
      </c>
      <c r="R59" s="16">
        <f t="shared" si="4"/>
        <v>0</v>
      </c>
      <c r="W59" s="150"/>
      <c r="X59" s="24" t="s">
        <v>116</v>
      </c>
      <c r="Y59" s="24" t="s">
        <v>115</v>
      </c>
      <c r="Z59" s="24" t="s">
        <v>112</v>
      </c>
      <c r="AA59" s="24" t="s">
        <v>3</v>
      </c>
      <c r="AB59" s="24" t="s">
        <v>109</v>
      </c>
      <c r="AC59" s="24" t="s">
        <v>2</v>
      </c>
      <c r="AD59" s="24" t="s">
        <v>5</v>
      </c>
      <c r="AE59" s="24" t="s">
        <v>110</v>
      </c>
      <c r="AF59" s="24" t="s">
        <v>113</v>
      </c>
      <c r="AG59" s="24" t="s">
        <v>117</v>
      </c>
      <c r="AH59" s="24" t="s">
        <v>114</v>
      </c>
      <c r="AI59" s="164"/>
      <c r="AJ59" s="150"/>
      <c r="AK59" s="155"/>
    </row>
    <row r="60" spans="2:37">
      <c r="B60" s="25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7">
        <v>1</v>
      </c>
      <c r="J60" s="30">
        <f t="shared" si="1"/>
        <v>7</v>
      </c>
      <c r="K60" s="17">
        <f t="shared" si="2"/>
        <v>1</v>
      </c>
      <c r="L60" s="17">
        <f t="shared" si="3"/>
        <v>0</v>
      </c>
      <c r="M60" s="25">
        <v>0</v>
      </c>
      <c r="N60" s="37">
        <f t="shared" si="8"/>
        <v>0.125</v>
      </c>
      <c r="O60" s="34">
        <v>2</v>
      </c>
      <c r="R60" s="16">
        <f t="shared" si="4"/>
        <v>0</v>
      </c>
      <c r="W60" s="45" t="s">
        <v>128</v>
      </c>
      <c r="X60" s="47">
        <v>6</v>
      </c>
      <c r="Y60" s="74">
        <v>5</v>
      </c>
      <c r="Z60" s="74">
        <v>11</v>
      </c>
      <c r="AA60" s="74">
        <v>21</v>
      </c>
      <c r="AB60" s="74">
        <v>24</v>
      </c>
      <c r="AC60" s="74">
        <v>24</v>
      </c>
      <c r="AD60" s="74">
        <v>24</v>
      </c>
      <c r="AE60" s="74">
        <v>24</v>
      </c>
      <c r="AF60" s="74">
        <v>28</v>
      </c>
      <c r="AG60" s="74">
        <v>30</v>
      </c>
      <c r="AH60" s="74">
        <v>32</v>
      </c>
      <c r="AI60" s="81">
        <f>AVERAGE(X60:AH60)</f>
        <v>20.818181818181817</v>
      </c>
      <c r="AJ60" s="81">
        <v>20</v>
      </c>
      <c r="AK60" s="75"/>
    </row>
    <row r="61" spans="2:37">
      <c r="B61" s="25">
        <v>0</v>
      </c>
      <c r="C61" s="16">
        <v>0</v>
      </c>
      <c r="D61" s="16">
        <v>0</v>
      </c>
      <c r="E61" s="16">
        <v>0</v>
      </c>
      <c r="F61" s="16">
        <v>0</v>
      </c>
      <c r="G61" s="16">
        <v>1</v>
      </c>
      <c r="H61" s="16">
        <v>0</v>
      </c>
      <c r="I61" s="17">
        <v>0</v>
      </c>
      <c r="J61" s="30">
        <f t="shared" si="1"/>
        <v>7</v>
      </c>
      <c r="K61" s="17">
        <f t="shared" si="2"/>
        <v>1</v>
      </c>
      <c r="L61" s="17">
        <f t="shared" si="3"/>
        <v>0</v>
      </c>
      <c r="M61" s="25">
        <v>0</v>
      </c>
      <c r="N61" s="37">
        <f t="shared" si="8"/>
        <v>0.125</v>
      </c>
      <c r="O61" s="34">
        <v>2</v>
      </c>
      <c r="R61" s="16">
        <f t="shared" si="4"/>
        <v>0</v>
      </c>
      <c r="W61" s="45" t="s">
        <v>129</v>
      </c>
      <c r="X61" s="30">
        <v>14</v>
      </c>
      <c r="Y61" s="17">
        <v>22</v>
      </c>
      <c r="Z61" s="17">
        <v>17</v>
      </c>
      <c r="AA61" s="17">
        <v>12</v>
      </c>
      <c r="AB61" s="17">
        <v>9</v>
      </c>
      <c r="AC61" s="17">
        <v>10</v>
      </c>
      <c r="AD61" s="17">
        <v>10</v>
      </c>
      <c r="AE61" s="17">
        <v>10</v>
      </c>
      <c r="AF61" s="17">
        <v>6</v>
      </c>
      <c r="AG61" s="17">
        <v>4</v>
      </c>
      <c r="AH61" s="17">
        <v>2</v>
      </c>
      <c r="AI61" s="82">
        <f t="shared" ref="AI61:AI62" si="11">AVERAGE(X61:AH61)</f>
        <v>10.545454545454545</v>
      </c>
      <c r="AJ61" s="82">
        <v>13</v>
      </c>
      <c r="AK61" s="49"/>
    </row>
    <row r="62" spans="2:37">
      <c r="B62" s="25">
        <v>0</v>
      </c>
      <c r="C62" s="16">
        <v>0</v>
      </c>
      <c r="D62" s="16">
        <v>0</v>
      </c>
      <c r="E62" s="16">
        <v>0</v>
      </c>
      <c r="F62" s="16">
        <v>0</v>
      </c>
      <c r="G62" s="16">
        <v>1</v>
      </c>
      <c r="H62" s="16">
        <v>0</v>
      </c>
      <c r="I62" s="17">
        <v>0</v>
      </c>
      <c r="J62" s="30">
        <f t="shared" si="1"/>
        <v>7</v>
      </c>
      <c r="K62" s="17">
        <f t="shared" si="2"/>
        <v>1</v>
      </c>
      <c r="L62" s="17">
        <f t="shared" si="3"/>
        <v>0</v>
      </c>
      <c r="M62" s="25">
        <v>0</v>
      </c>
      <c r="N62" s="37">
        <f t="shared" si="8"/>
        <v>0.125</v>
      </c>
      <c r="O62" s="34">
        <v>2</v>
      </c>
      <c r="R62" s="16">
        <f t="shared" si="4"/>
        <v>0</v>
      </c>
      <c r="W62" s="45" t="s">
        <v>131</v>
      </c>
      <c r="X62" s="30">
        <v>14</v>
      </c>
      <c r="Y62" s="17">
        <v>7</v>
      </c>
      <c r="Z62" s="17">
        <v>6</v>
      </c>
      <c r="AA62" s="17">
        <v>1</v>
      </c>
      <c r="AB62" s="17">
        <v>1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82">
        <f t="shared" si="11"/>
        <v>2.6363636363636362</v>
      </c>
      <c r="AJ62" s="82">
        <v>1</v>
      </c>
      <c r="AK62" s="49"/>
    </row>
    <row r="63" spans="2:37" ht="16" thickBot="1">
      <c r="B63" s="25">
        <v>0</v>
      </c>
      <c r="C63" s="16">
        <v>0</v>
      </c>
      <c r="D63" s="16">
        <v>0</v>
      </c>
      <c r="E63" s="16">
        <v>0</v>
      </c>
      <c r="F63" s="16">
        <v>0</v>
      </c>
      <c r="G63" s="16">
        <v>1</v>
      </c>
      <c r="H63" s="16">
        <v>0</v>
      </c>
      <c r="I63" s="17">
        <v>0</v>
      </c>
      <c r="J63" s="30">
        <f t="shared" si="1"/>
        <v>7</v>
      </c>
      <c r="K63" s="17">
        <f t="shared" si="2"/>
        <v>1</v>
      </c>
      <c r="L63" s="17">
        <f t="shared" si="3"/>
        <v>0</v>
      </c>
      <c r="M63" s="25">
        <v>0</v>
      </c>
      <c r="N63" s="37">
        <f t="shared" si="8"/>
        <v>0.125</v>
      </c>
      <c r="O63" s="34">
        <v>2</v>
      </c>
      <c r="R63" s="16">
        <f t="shared" si="4"/>
        <v>0</v>
      </c>
      <c r="W63" s="46" t="s">
        <v>138</v>
      </c>
      <c r="X63" s="85">
        <v>0.29411764705882354</v>
      </c>
      <c r="Y63" s="86">
        <v>0.44117647058823528</v>
      </c>
      <c r="Z63" s="86">
        <v>0.61764705882352944</v>
      </c>
      <c r="AA63" s="86">
        <v>0.79411764705882348</v>
      </c>
      <c r="AB63" s="86">
        <v>0.76470588235294112</v>
      </c>
      <c r="AC63" s="86">
        <v>0.73529411764705888</v>
      </c>
      <c r="AD63" s="86">
        <v>0.79411764705882348</v>
      </c>
      <c r="AE63" s="86">
        <v>0.79411764705882348</v>
      </c>
      <c r="AF63" s="86">
        <v>0.67647058823529416</v>
      </c>
      <c r="AG63" s="86">
        <v>0.67647058823529416</v>
      </c>
      <c r="AH63" s="87">
        <v>0.61764705882352944</v>
      </c>
      <c r="AI63" s="59">
        <f>AVERAGE(X63:AH63)</f>
        <v>0.65508021390374338</v>
      </c>
      <c r="AJ63" s="60"/>
      <c r="AK63" s="53"/>
    </row>
    <row r="64" spans="2:37">
      <c r="B64" s="25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7">
        <v>1</v>
      </c>
      <c r="J64" s="30">
        <f t="shared" si="1"/>
        <v>7</v>
      </c>
      <c r="K64" s="17">
        <f t="shared" si="2"/>
        <v>1</v>
      </c>
      <c r="L64" s="17">
        <f t="shared" si="3"/>
        <v>0</v>
      </c>
      <c r="M64" s="25">
        <v>0</v>
      </c>
      <c r="N64" s="37">
        <f t="shared" si="8"/>
        <v>0.125</v>
      </c>
      <c r="O64" s="34">
        <v>2</v>
      </c>
      <c r="R64" s="16">
        <f t="shared" si="4"/>
        <v>0</v>
      </c>
    </row>
    <row r="65" spans="2:18">
      <c r="B65" s="25">
        <v>0</v>
      </c>
      <c r="C65" s="16">
        <v>0</v>
      </c>
      <c r="D65" s="16">
        <v>0</v>
      </c>
      <c r="E65" s="16">
        <v>0</v>
      </c>
      <c r="F65" s="16">
        <v>0</v>
      </c>
      <c r="G65" s="16">
        <v>1</v>
      </c>
      <c r="H65" s="16">
        <v>0</v>
      </c>
      <c r="I65" s="17">
        <v>0</v>
      </c>
      <c r="J65" s="30">
        <f t="shared" si="1"/>
        <v>7</v>
      </c>
      <c r="K65" s="17">
        <f t="shared" si="2"/>
        <v>1</v>
      </c>
      <c r="L65" s="17">
        <f t="shared" si="3"/>
        <v>0</v>
      </c>
      <c r="M65" s="25">
        <v>0</v>
      </c>
      <c r="N65" s="37">
        <f t="shared" si="8"/>
        <v>0.125</v>
      </c>
      <c r="O65" s="34">
        <v>2</v>
      </c>
      <c r="R65" s="16">
        <f t="shared" si="4"/>
        <v>0</v>
      </c>
    </row>
    <row r="66" spans="2:18">
      <c r="B66" s="25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7">
        <v>1</v>
      </c>
      <c r="J66" s="30">
        <f t="shared" si="1"/>
        <v>7</v>
      </c>
      <c r="K66" s="17">
        <f t="shared" si="2"/>
        <v>1</v>
      </c>
      <c r="L66" s="17">
        <f t="shared" si="3"/>
        <v>0</v>
      </c>
      <c r="M66" s="25">
        <v>0</v>
      </c>
      <c r="N66" s="37">
        <f t="shared" si="8"/>
        <v>0.125</v>
      </c>
      <c r="O66" s="34">
        <v>2</v>
      </c>
      <c r="R66" s="16">
        <f t="shared" si="4"/>
        <v>0</v>
      </c>
    </row>
    <row r="67" spans="2:18">
      <c r="B67" s="25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1</v>
      </c>
      <c r="I67" s="17">
        <v>0</v>
      </c>
      <c r="J67" s="30">
        <f t="shared" si="1"/>
        <v>7</v>
      </c>
      <c r="K67" s="17">
        <f t="shared" si="2"/>
        <v>1</v>
      </c>
      <c r="L67" s="17">
        <f t="shared" si="3"/>
        <v>0</v>
      </c>
      <c r="M67" s="25">
        <v>0</v>
      </c>
      <c r="N67" s="37">
        <f t="shared" ref="N67:N102" si="12">AVERAGE(B67:I67)</f>
        <v>0.125</v>
      </c>
      <c r="O67" s="34">
        <v>2</v>
      </c>
      <c r="R67" s="16">
        <f t="shared" si="4"/>
        <v>0</v>
      </c>
    </row>
    <row r="68" spans="2:18">
      <c r="B68" s="25">
        <v>0</v>
      </c>
      <c r="C68" s="16">
        <v>0</v>
      </c>
      <c r="D68" s="16">
        <v>0</v>
      </c>
      <c r="E68" s="16">
        <v>0</v>
      </c>
      <c r="F68" s="16">
        <v>0</v>
      </c>
      <c r="G68" s="16">
        <v>1</v>
      </c>
      <c r="H68" s="16">
        <v>0</v>
      </c>
      <c r="I68" s="17">
        <v>0</v>
      </c>
      <c r="J68" s="30">
        <f t="shared" ref="J68:J102" si="13">COUNTIF(B68:I68,0)</f>
        <v>7</v>
      </c>
      <c r="K68" s="17">
        <f t="shared" ref="K68:K102" si="14">COUNTIF(B68:I68,1)</f>
        <v>1</v>
      </c>
      <c r="L68" s="17">
        <f t="shared" ref="L68:L102" si="15">COUNTIF(B68:I68,2)</f>
        <v>0</v>
      </c>
      <c r="M68" s="25">
        <v>0</v>
      </c>
      <c r="N68" s="37">
        <f t="shared" si="12"/>
        <v>0.125</v>
      </c>
      <c r="O68" s="34">
        <v>2</v>
      </c>
      <c r="R68" s="16">
        <f t="shared" ref="R68:R102" si="16">MEDIAN(B68:I68)</f>
        <v>0</v>
      </c>
    </row>
    <row r="69" spans="2:18">
      <c r="B69" s="25">
        <v>0</v>
      </c>
      <c r="C69" s="16">
        <v>0</v>
      </c>
      <c r="D69" s="16">
        <v>0</v>
      </c>
      <c r="E69" s="16">
        <v>0</v>
      </c>
      <c r="F69" s="16">
        <v>0</v>
      </c>
      <c r="G69" s="16">
        <v>1</v>
      </c>
      <c r="H69" s="16">
        <v>0</v>
      </c>
      <c r="I69" s="17">
        <v>0</v>
      </c>
      <c r="J69" s="30">
        <f t="shared" si="13"/>
        <v>7</v>
      </c>
      <c r="K69" s="17">
        <f t="shared" si="14"/>
        <v>1</v>
      </c>
      <c r="L69" s="17">
        <f t="shared" si="15"/>
        <v>0</v>
      </c>
      <c r="M69" s="25">
        <v>0</v>
      </c>
      <c r="N69" s="37">
        <f t="shared" si="12"/>
        <v>0.125</v>
      </c>
      <c r="O69" s="34">
        <v>2</v>
      </c>
      <c r="R69" s="16">
        <f t="shared" si="16"/>
        <v>0</v>
      </c>
    </row>
    <row r="70" spans="2:18">
      <c r="B70" s="25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7">
        <v>0</v>
      </c>
      <c r="J70" s="30">
        <f t="shared" si="13"/>
        <v>8</v>
      </c>
      <c r="K70" s="17">
        <f t="shared" si="14"/>
        <v>0</v>
      </c>
      <c r="L70" s="17">
        <f t="shared" si="15"/>
        <v>0</v>
      </c>
      <c r="M70" s="25">
        <v>0</v>
      </c>
      <c r="N70" s="37">
        <f t="shared" si="12"/>
        <v>0</v>
      </c>
      <c r="O70" s="34">
        <v>1</v>
      </c>
      <c r="R70" s="16">
        <f t="shared" si="16"/>
        <v>0</v>
      </c>
    </row>
    <row r="71" spans="2:18">
      <c r="B71" s="25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7">
        <v>0</v>
      </c>
      <c r="J71" s="30">
        <f t="shared" si="13"/>
        <v>8</v>
      </c>
      <c r="K71" s="17">
        <f t="shared" si="14"/>
        <v>0</v>
      </c>
      <c r="L71" s="17">
        <f t="shared" si="15"/>
        <v>0</v>
      </c>
      <c r="M71" s="25">
        <v>0</v>
      </c>
      <c r="N71" s="37">
        <f t="shared" si="12"/>
        <v>0</v>
      </c>
      <c r="O71" s="34">
        <v>1</v>
      </c>
      <c r="R71" s="16">
        <f t="shared" si="16"/>
        <v>0</v>
      </c>
    </row>
    <row r="72" spans="2:18">
      <c r="B72" s="25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7">
        <v>0</v>
      </c>
      <c r="J72" s="30">
        <f t="shared" si="13"/>
        <v>8</v>
      </c>
      <c r="K72" s="17">
        <f t="shared" si="14"/>
        <v>0</v>
      </c>
      <c r="L72" s="17">
        <f t="shared" si="15"/>
        <v>0</v>
      </c>
      <c r="M72" s="25">
        <v>0</v>
      </c>
      <c r="N72" s="37">
        <f t="shared" si="12"/>
        <v>0</v>
      </c>
      <c r="O72" s="34">
        <v>1</v>
      </c>
      <c r="R72" s="16">
        <f t="shared" si="16"/>
        <v>0</v>
      </c>
    </row>
    <row r="73" spans="2:18">
      <c r="B73" s="25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7">
        <v>0</v>
      </c>
      <c r="J73" s="30">
        <f t="shared" si="13"/>
        <v>8</v>
      </c>
      <c r="K73" s="17">
        <f t="shared" si="14"/>
        <v>0</v>
      </c>
      <c r="L73" s="17">
        <f t="shared" si="15"/>
        <v>0</v>
      </c>
      <c r="M73" s="25">
        <v>0</v>
      </c>
      <c r="N73" s="37">
        <f t="shared" si="12"/>
        <v>0</v>
      </c>
      <c r="O73" s="34">
        <v>1</v>
      </c>
      <c r="R73" s="16">
        <f t="shared" si="16"/>
        <v>0</v>
      </c>
    </row>
    <row r="74" spans="2:18">
      <c r="B74" s="25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7">
        <v>0</v>
      </c>
      <c r="J74" s="30">
        <f t="shared" si="13"/>
        <v>8</v>
      </c>
      <c r="K74" s="17">
        <f t="shared" si="14"/>
        <v>0</v>
      </c>
      <c r="L74" s="17">
        <f t="shared" si="15"/>
        <v>0</v>
      </c>
      <c r="M74" s="25">
        <v>0</v>
      </c>
      <c r="N74" s="37">
        <f t="shared" si="12"/>
        <v>0</v>
      </c>
      <c r="O74" s="34">
        <v>1</v>
      </c>
      <c r="R74" s="16">
        <f t="shared" si="16"/>
        <v>0</v>
      </c>
    </row>
    <row r="75" spans="2:18">
      <c r="B75" s="25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7">
        <v>0</v>
      </c>
      <c r="J75" s="30">
        <f t="shared" si="13"/>
        <v>8</v>
      </c>
      <c r="K75" s="17">
        <f t="shared" si="14"/>
        <v>0</v>
      </c>
      <c r="L75" s="17">
        <f t="shared" si="15"/>
        <v>0</v>
      </c>
      <c r="M75" s="25">
        <v>0</v>
      </c>
      <c r="N75" s="37">
        <f t="shared" si="12"/>
        <v>0</v>
      </c>
      <c r="O75" s="34">
        <v>1</v>
      </c>
      <c r="R75" s="16">
        <f t="shared" si="16"/>
        <v>0</v>
      </c>
    </row>
    <row r="76" spans="2:18">
      <c r="B76" s="25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7">
        <v>0</v>
      </c>
      <c r="J76" s="30">
        <f t="shared" si="13"/>
        <v>8</v>
      </c>
      <c r="K76" s="17">
        <f t="shared" si="14"/>
        <v>0</v>
      </c>
      <c r="L76" s="17">
        <f t="shared" si="15"/>
        <v>0</v>
      </c>
      <c r="M76" s="25">
        <v>0</v>
      </c>
      <c r="N76" s="37">
        <f t="shared" si="12"/>
        <v>0</v>
      </c>
      <c r="O76" s="34">
        <v>1</v>
      </c>
      <c r="R76" s="16">
        <f t="shared" si="16"/>
        <v>0</v>
      </c>
    </row>
    <row r="77" spans="2:18">
      <c r="B77" s="25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7">
        <v>0</v>
      </c>
      <c r="J77" s="30">
        <f t="shared" si="13"/>
        <v>8</v>
      </c>
      <c r="K77" s="17">
        <f t="shared" si="14"/>
        <v>0</v>
      </c>
      <c r="L77" s="17">
        <f t="shared" si="15"/>
        <v>0</v>
      </c>
      <c r="M77" s="25">
        <v>0</v>
      </c>
      <c r="N77" s="37">
        <f t="shared" si="12"/>
        <v>0</v>
      </c>
      <c r="O77" s="34">
        <v>1</v>
      </c>
      <c r="R77" s="16">
        <f t="shared" si="16"/>
        <v>0</v>
      </c>
    </row>
    <row r="78" spans="2:18">
      <c r="B78" s="25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7">
        <v>0</v>
      </c>
      <c r="J78" s="30">
        <f t="shared" si="13"/>
        <v>8</v>
      </c>
      <c r="K78" s="17">
        <f t="shared" si="14"/>
        <v>0</v>
      </c>
      <c r="L78" s="17">
        <f t="shared" si="15"/>
        <v>0</v>
      </c>
      <c r="M78" s="25">
        <v>0</v>
      </c>
      <c r="N78" s="37">
        <f t="shared" si="12"/>
        <v>0</v>
      </c>
      <c r="O78" s="34">
        <v>1</v>
      </c>
      <c r="R78" s="16">
        <f t="shared" si="16"/>
        <v>0</v>
      </c>
    </row>
    <row r="79" spans="2:18">
      <c r="B79" s="25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7">
        <v>0</v>
      </c>
      <c r="J79" s="30">
        <f t="shared" si="13"/>
        <v>8</v>
      </c>
      <c r="K79" s="17">
        <f t="shared" si="14"/>
        <v>0</v>
      </c>
      <c r="L79" s="17">
        <f t="shared" si="15"/>
        <v>0</v>
      </c>
      <c r="M79" s="25">
        <v>0</v>
      </c>
      <c r="N79" s="37">
        <f t="shared" si="12"/>
        <v>0</v>
      </c>
      <c r="O79" s="34">
        <v>1</v>
      </c>
      <c r="R79" s="16">
        <f t="shared" si="16"/>
        <v>0</v>
      </c>
    </row>
    <row r="80" spans="2:18">
      <c r="B80" s="25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7">
        <v>0</v>
      </c>
      <c r="J80" s="30">
        <f t="shared" si="13"/>
        <v>8</v>
      </c>
      <c r="K80" s="17">
        <f t="shared" si="14"/>
        <v>0</v>
      </c>
      <c r="L80" s="17">
        <f t="shared" si="15"/>
        <v>0</v>
      </c>
      <c r="M80" s="25">
        <v>0</v>
      </c>
      <c r="N80" s="37">
        <f t="shared" si="12"/>
        <v>0</v>
      </c>
      <c r="O80" s="34">
        <v>1</v>
      </c>
      <c r="R80" s="16">
        <f t="shared" si="16"/>
        <v>0</v>
      </c>
    </row>
    <row r="81" spans="2:18">
      <c r="B81" s="25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7">
        <v>0</v>
      </c>
      <c r="J81" s="30">
        <f t="shared" si="13"/>
        <v>8</v>
      </c>
      <c r="K81" s="17">
        <f t="shared" si="14"/>
        <v>0</v>
      </c>
      <c r="L81" s="17">
        <f t="shared" si="15"/>
        <v>0</v>
      </c>
      <c r="M81" s="25">
        <v>0</v>
      </c>
      <c r="N81" s="37">
        <f t="shared" si="12"/>
        <v>0</v>
      </c>
      <c r="O81" s="34">
        <v>1</v>
      </c>
      <c r="R81" s="16">
        <f t="shared" si="16"/>
        <v>0</v>
      </c>
    </row>
    <row r="82" spans="2:18">
      <c r="B82" s="25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7">
        <v>0</v>
      </c>
      <c r="J82" s="30">
        <f t="shared" si="13"/>
        <v>8</v>
      </c>
      <c r="K82" s="17">
        <f t="shared" si="14"/>
        <v>0</v>
      </c>
      <c r="L82" s="17">
        <f t="shared" si="15"/>
        <v>0</v>
      </c>
      <c r="M82" s="25">
        <v>0</v>
      </c>
      <c r="N82" s="37">
        <f t="shared" si="12"/>
        <v>0</v>
      </c>
      <c r="O82" s="34">
        <v>1</v>
      </c>
      <c r="R82" s="16">
        <f t="shared" si="16"/>
        <v>0</v>
      </c>
    </row>
    <row r="83" spans="2:18">
      <c r="B83" s="25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7">
        <v>0</v>
      </c>
      <c r="J83" s="30">
        <f t="shared" si="13"/>
        <v>8</v>
      </c>
      <c r="K83" s="17">
        <f t="shared" si="14"/>
        <v>0</v>
      </c>
      <c r="L83" s="17">
        <f t="shared" si="15"/>
        <v>0</v>
      </c>
      <c r="M83" s="25">
        <v>0</v>
      </c>
      <c r="N83" s="37">
        <f t="shared" si="12"/>
        <v>0</v>
      </c>
      <c r="O83" s="34">
        <v>1</v>
      </c>
      <c r="R83" s="16">
        <f t="shared" si="16"/>
        <v>0</v>
      </c>
    </row>
    <row r="84" spans="2:18">
      <c r="B84" s="25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7">
        <v>0</v>
      </c>
      <c r="J84" s="30">
        <f t="shared" si="13"/>
        <v>8</v>
      </c>
      <c r="K84" s="17">
        <f t="shared" si="14"/>
        <v>0</v>
      </c>
      <c r="L84" s="17">
        <f t="shared" si="15"/>
        <v>0</v>
      </c>
      <c r="M84" s="25">
        <v>0</v>
      </c>
      <c r="N84" s="37">
        <f t="shared" si="12"/>
        <v>0</v>
      </c>
      <c r="O84" s="34">
        <v>1</v>
      </c>
      <c r="R84" s="16">
        <f t="shared" si="16"/>
        <v>0</v>
      </c>
    </row>
    <row r="85" spans="2:18">
      <c r="B85" s="25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7">
        <v>0</v>
      </c>
      <c r="J85" s="30">
        <f t="shared" si="13"/>
        <v>8</v>
      </c>
      <c r="K85" s="17">
        <f t="shared" si="14"/>
        <v>0</v>
      </c>
      <c r="L85" s="17">
        <f t="shared" si="15"/>
        <v>0</v>
      </c>
      <c r="M85" s="25">
        <v>0</v>
      </c>
      <c r="N85" s="37">
        <f t="shared" si="12"/>
        <v>0</v>
      </c>
      <c r="O85" s="34">
        <v>1</v>
      </c>
      <c r="R85" s="16">
        <f t="shared" si="16"/>
        <v>0</v>
      </c>
    </row>
    <row r="86" spans="2:18">
      <c r="B86" s="25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7">
        <v>0</v>
      </c>
      <c r="J86" s="30">
        <f t="shared" si="13"/>
        <v>8</v>
      </c>
      <c r="K86" s="17">
        <f t="shared" si="14"/>
        <v>0</v>
      </c>
      <c r="L86" s="17">
        <f t="shared" si="15"/>
        <v>0</v>
      </c>
      <c r="M86" s="25">
        <v>0</v>
      </c>
      <c r="N86" s="37">
        <f t="shared" si="12"/>
        <v>0</v>
      </c>
      <c r="O86" s="34">
        <v>1</v>
      </c>
      <c r="R86" s="16">
        <f t="shared" si="16"/>
        <v>0</v>
      </c>
    </row>
    <row r="87" spans="2:18">
      <c r="B87" s="25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7">
        <v>0</v>
      </c>
      <c r="J87" s="30">
        <f t="shared" si="13"/>
        <v>8</v>
      </c>
      <c r="K87" s="17">
        <f t="shared" si="14"/>
        <v>0</v>
      </c>
      <c r="L87" s="17">
        <f t="shared" si="15"/>
        <v>0</v>
      </c>
      <c r="M87" s="25">
        <v>0</v>
      </c>
      <c r="N87" s="37">
        <f t="shared" si="12"/>
        <v>0</v>
      </c>
      <c r="O87" s="34">
        <v>1</v>
      </c>
      <c r="R87" s="16">
        <f t="shared" si="16"/>
        <v>0</v>
      </c>
    </row>
    <row r="88" spans="2:18">
      <c r="B88" s="25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7">
        <v>0</v>
      </c>
      <c r="J88" s="30">
        <f t="shared" si="13"/>
        <v>8</v>
      </c>
      <c r="K88" s="17">
        <f t="shared" si="14"/>
        <v>0</v>
      </c>
      <c r="L88" s="17">
        <f t="shared" si="15"/>
        <v>0</v>
      </c>
      <c r="M88" s="25">
        <v>0</v>
      </c>
      <c r="N88" s="37">
        <f t="shared" si="12"/>
        <v>0</v>
      </c>
      <c r="O88" s="34">
        <v>1</v>
      </c>
      <c r="R88" s="16">
        <f t="shared" si="16"/>
        <v>0</v>
      </c>
    </row>
    <row r="89" spans="2:18">
      <c r="B89" s="25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7">
        <v>0</v>
      </c>
      <c r="J89" s="30">
        <f t="shared" si="13"/>
        <v>8</v>
      </c>
      <c r="K89" s="17">
        <f t="shared" si="14"/>
        <v>0</v>
      </c>
      <c r="L89" s="17">
        <f t="shared" si="15"/>
        <v>0</v>
      </c>
      <c r="M89" s="25">
        <v>0</v>
      </c>
      <c r="N89" s="37">
        <f t="shared" si="12"/>
        <v>0</v>
      </c>
      <c r="O89" s="34">
        <v>1</v>
      </c>
      <c r="R89" s="16">
        <f t="shared" si="16"/>
        <v>0</v>
      </c>
    </row>
    <row r="90" spans="2:18">
      <c r="B90" s="25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7">
        <v>0</v>
      </c>
      <c r="J90" s="30">
        <f t="shared" si="13"/>
        <v>8</v>
      </c>
      <c r="K90" s="17">
        <f t="shared" si="14"/>
        <v>0</v>
      </c>
      <c r="L90" s="17">
        <f t="shared" si="15"/>
        <v>0</v>
      </c>
      <c r="M90" s="25">
        <v>0</v>
      </c>
      <c r="N90" s="37">
        <f t="shared" si="12"/>
        <v>0</v>
      </c>
      <c r="O90" s="34">
        <v>1</v>
      </c>
      <c r="R90" s="16">
        <f t="shared" si="16"/>
        <v>0</v>
      </c>
    </row>
    <row r="91" spans="2:18">
      <c r="B91" s="25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7">
        <v>0</v>
      </c>
      <c r="J91" s="30">
        <f t="shared" si="13"/>
        <v>8</v>
      </c>
      <c r="K91" s="17">
        <f t="shared" si="14"/>
        <v>0</v>
      </c>
      <c r="L91" s="17">
        <f t="shared" si="15"/>
        <v>0</v>
      </c>
      <c r="M91" s="25">
        <v>0</v>
      </c>
      <c r="N91" s="37">
        <f t="shared" si="12"/>
        <v>0</v>
      </c>
      <c r="O91" s="34">
        <v>1</v>
      </c>
      <c r="R91" s="16">
        <f t="shared" si="16"/>
        <v>0</v>
      </c>
    </row>
    <row r="92" spans="2:18">
      <c r="B92" s="25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7">
        <v>0</v>
      </c>
      <c r="J92" s="30">
        <f t="shared" si="13"/>
        <v>8</v>
      </c>
      <c r="K92" s="17">
        <f t="shared" si="14"/>
        <v>0</v>
      </c>
      <c r="L92" s="17">
        <f t="shared" si="15"/>
        <v>0</v>
      </c>
      <c r="M92" s="25">
        <v>0</v>
      </c>
      <c r="N92" s="37">
        <f t="shared" si="12"/>
        <v>0</v>
      </c>
      <c r="O92" s="34">
        <v>1</v>
      </c>
      <c r="R92" s="16">
        <f t="shared" si="16"/>
        <v>0</v>
      </c>
    </row>
    <row r="93" spans="2:18">
      <c r="B93" s="25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7">
        <v>0</v>
      </c>
      <c r="J93" s="30">
        <f t="shared" si="13"/>
        <v>8</v>
      </c>
      <c r="K93" s="17">
        <f t="shared" si="14"/>
        <v>0</v>
      </c>
      <c r="L93" s="17">
        <f t="shared" si="15"/>
        <v>0</v>
      </c>
      <c r="M93" s="25">
        <v>0</v>
      </c>
      <c r="N93" s="37">
        <f t="shared" si="12"/>
        <v>0</v>
      </c>
      <c r="O93" s="34">
        <v>1</v>
      </c>
      <c r="R93" s="16">
        <f t="shared" si="16"/>
        <v>0</v>
      </c>
    </row>
    <row r="94" spans="2:18">
      <c r="B94" s="25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7">
        <v>0</v>
      </c>
      <c r="J94" s="30">
        <f t="shared" si="13"/>
        <v>8</v>
      </c>
      <c r="K94" s="17">
        <f t="shared" si="14"/>
        <v>0</v>
      </c>
      <c r="L94" s="17">
        <f t="shared" si="15"/>
        <v>0</v>
      </c>
      <c r="M94" s="25">
        <v>0</v>
      </c>
      <c r="N94" s="37">
        <f t="shared" si="12"/>
        <v>0</v>
      </c>
      <c r="O94" s="34">
        <v>1</v>
      </c>
      <c r="R94" s="16">
        <f t="shared" si="16"/>
        <v>0</v>
      </c>
    </row>
    <row r="95" spans="2:18">
      <c r="B95" s="25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7">
        <v>0</v>
      </c>
      <c r="J95" s="30">
        <f t="shared" si="13"/>
        <v>8</v>
      </c>
      <c r="K95" s="17">
        <f t="shared" si="14"/>
        <v>0</v>
      </c>
      <c r="L95" s="17">
        <f t="shared" si="15"/>
        <v>0</v>
      </c>
      <c r="M95" s="25">
        <v>0</v>
      </c>
      <c r="N95" s="37">
        <f t="shared" si="12"/>
        <v>0</v>
      </c>
      <c r="O95" s="34">
        <v>1</v>
      </c>
      <c r="R95" s="16">
        <f t="shared" si="16"/>
        <v>0</v>
      </c>
    </row>
    <row r="96" spans="2:18">
      <c r="B96" s="25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7">
        <v>0</v>
      </c>
      <c r="J96" s="30">
        <f t="shared" si="13"/>
        <v>8</v>
      </c>
      <c r="K96" s="17">
        <f t="shared" si="14"/>
        <v>0</v>
      </c>
      <c r="L96" s="17">
        <f t="shared" si="15"/>
        <v>0</v>
      </c>
      <c r="M96" s="25">
        <v>0</v>
      </c>
      <c r="N96" s="37">
        <f t="shared" si="12"/>
        <v>0</v>
      </c>
      <c r="O96" s="34">
        <v>1</v>
      </c>
      <c r="R96" s="16">
        <f t="shared" si="16"/>
        <v>0</v>
      </c>
    </row>
    <row r="97" spans="2:18">
      <c r="B97" s="25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7">
        <v>0</v>
      </c>
      <c r="J97" s="30">
        <f t="shared" si="13"/>
        <v>8</v>
      </c>
      <c r="K97" s="17">
        <f t="shared" si="14"/>
        <v>0</v>
      </c>
      <c r="L97" s="17">
        <f t="shared" si="15"/>
        <v>0</v>
      </c>
      <c r="M97" s="25">
        <v>0</v>
      </c>
      <c r="N97" s="37">
        <f t="shared" si="12"/>
        <v>0</v>
      </c>
      <c r="O97" s="34">
        <v>1</v>
      </c>
      <c r="R97" s="16">
        <f t="shared" si="16"/>
        <v>0</v>
      </c>
    </row>
    <row r="98" spans="2:18">
      <c r="B98" s="25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7">
        <v>0</v>
      </c>
      <c r="J98" s="30">
        <f t="shared" si="13"/>
        <v>8</v>
      </c>
      <c r="K98" s="17">
        <f t="shared" si="14"/>
        <v>0</v>
      </c>
      <c r="L98" s="17">
        <f t="shared" si="15"/>
        <v>0</v>
      </c>
      <c r="M98" s="25">
        <v>0</v>
      </c>
      <c r="N98" s="37">
        <f t="shared" si="12"/>
        <v>0</v>
      </c>
      <c r="O98" s="34">
        <v>1</v>
      </c>
      <c r="R98" s="16">
        <f t="shared" si="16"/>
        <v>0</v>
      </c>
    </row>
    <row r="99" spans="2:18">
      <c r="B99" s="25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7">
        <v>0</v>
      </c>
      <c r="J99" s="30">
        <f t="shared" si="13"/>
        <v>8</v>
      </c>
      <c r="K99" s="17">
        <f t="shared" si="14"/>
        <v>0</v>
      </c>
      <c r="L99" s="17">
        <f t="shared" si="15"/>
        <v>0</v>
      </c>
      <c r="M99" s="25">
        <v>0</v>
      </c>
      <c r="N99" s="37">
        <f t="shared" si="12"/>
        <v>0</v>
      </c>
      <c r="O99" s="34">
        <v>1</v>
      </c>
      <c r="R99" s="16">
        <f t="shared" si="16"/>
        <v>0</v>
      </c>
    </row>
    <row r="100" spans="2:18">
      <c r="B100" s="25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7">
        <v>0</v>
      </c>
      <c r="J100" s="30">
        <f t="shared" si="13"/>
        <v>8</v>
      </c>
      <c r="K100" s="17">
        <f t="shared" si="14"/>
        <v>0</v>
      </c>
      <c r="L100" s="17">
        <f t="shared" si="15"/>
        <v>0</v>
      </c>
      <c r="M100" s="25">
        <v>0</v>
      </c>
      <c r="N100" s="37">
        <f t="shared" si="12"/>
        <v>0</v>
      </c>
      <c r="O100" s="34">
        <v>1</v>
      </c>
      <c r="R100" s="16">
        <f t="shared" si="16"/>
        <v>0</v>
      </c>
    </row>
    <row r="101" spans="2:18">
      <c r="B101" s="25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7">
        <v>0</v>
      </c>
      <c r="J101" s="30">
        <f t="shared" si="13"/>
        <v>8</v>
      </c>
      <c r="K101" s="17">
        <f t="shared" si="14"/>
        <v>0</v>
      </c>
      <c r="L101" s="17">
        <f t="shared" si="15"/>
        <v>0</v>
      </c>
      <c r="M101" s="25">
        <v>0</v>
      </c>
      <c r="N101" s="37">
        <f t="shared" si="12"/>
        <v>0</v>
      </c>
      <c r="O101" s="34">
        <v>1</v>
      </c>
      <c r="R101" s="16">
        <f t="shared" si="16"/>
        <v>0</v>
      </c>
    </row>
    <row r="102" spans="2:18" ht="16" thickBot="1">
      <c r="B102" s="22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4">
        <v>0</v>
      </c>
      <c r="J102" s="28">
        <f t="shared" si="13"/>
        <v>8</v>
      </c>
      <c r="K102" s="24">
        <f t="shared" si="14"/>
        <v>0</v>
      </c>
      <c r="L102" s="24">
        <f t="shared" si="15"/>
        <v>0</v>
      </c>
      <c r="M102" s="22">
        <v>0</v>
      </c>
      <c r="N102" s="39">
        <f t="shared" si="12"/>
        <v>0</v>
      </c>
      <c r="O102" s="35">
        <v>1</v>
      </c>
      <c r="R102" s="16">
        <f t="shared" si="16"/>
        <v>0</v>
      </c>
    </row>
  </sheetData>
  <mergeCells count="29">
    <mergeCell ref="W58:W59"/>
    <mergeCell ref="X58:AH58"/>
    <mergeCell ref="AI58:AI59"/>
    <mergeCell ref="AJ58:AJ59"/>
    <mergeCell ref="AK58:AK59"/>
    <mergeCell ref="W49:W50"/>
    <mergeCell ref="X49:AE49"/>
    <mergeCell ref="AF49:AF50"/>
    <mergeCell ref="AG49:AG50"/>
    <mergeCell ref="AH49:AH50"/>
    <mergeCell ref="B2:I2"/>
    <mergeCell ref="X3:AE3"/>
    <mergeCell ref="W3:W4"/>
    <mergeCell ref="AF3:AF4"/>
    <mergeCell ref="W28:W29"/>
    <mergeCell ref="AF28:AF29"/>
    <mergeCell ref="AG28:AG29"/>
    <mergeCell ref="AH28:AH29"/>
    <mergeCell ref="J2:L2"/>
    <mergeCell ref="AL9:AU9"/>
    <mergeCell ref="AM3:AT3"/>
    <mergeCell ref="AG3:AG4"/>
    <mergeCell ref="AH3:AH4"/>
    <mergeCell ref="X28:AE28"/>
    <mergeCell ref="W37:W38"/>
    <mergeCell ref="AI37:AI38"/>
    <mergeCell ref="AJ37:AJ38"/>
    <mergeCell ref="AK37:AK38"/>
    <mergeCell ref="X37:AH37"/>
  </mergeCells>
  <conditionalFormatting sqref="B114:H1048576 B4:H102">
    <cfRule type="colorScale" priority="29">
      <colorScale>
        <cfvo type="min"/>
        <cfvo type="max"/>
        <color theme="0" tint="-0.14999847407452621"/>
        <color theme="0" tint="-0.499984740745262"/>
      </colorScale>
    </cfRule>
  </conditionalFormatting>
  <conditionalFormatting sqref="R113:R1048576 R4:R110">
    <cfRule type="colorScale" priority="28">
      <colorScale>
        <cfvo type="min"/>
        <cfvo type="max"/>
        <color theme="0" tint="-4.9989318521683403E-2"/>
        <color theme="0" tint="-0.499984740745262"/>
      </colorScale>
    </cfRule>
  </conditionalFormatting>
  <conditionalFormatting sqref="B114:H1048576 R4:R110 B4:H102 R113:R1048576">
    <cfRule type="colorScale" priority="34">
      <colorScale>
        <cfvo type="min"/>
        <cfvo type="max"/>
        <color rgb="FF0000FF"/>
        <color rgb="FFFF0000"/>
      </colorScale>
    </cfRule>
  </conditionalFormatting>
  <conditionalFormatting sqref="I114:I1048576 I4:I102">
    <cfRule type="colorScale" priority="47">
      <colorScale>
        <cfvo type="min"/>
        <cfvo type="max"/>
        <color rgb="FF0000FF"/>
        <color rgb="FFFF0000"/>
      </colorScale>
    </cfRule>
  </conditionalFormatting>
  <conditionalFormatting sqref="I114:I1048576 I4:I102">
    <cfRule type="colorScale" priority="48">
      <colorScale>
        <cfvo type="min"/>
        <cfvo type="max"/>
        <color theme="0" tint="-4.9989318521683403E-2"/>
        <color theme="0" tint="-0.499984740745262"/>
      </colorScale>
    </cfRule>
  </conditionalFormatting>
  <conditionalFormatting sqref="M1:N1048576">
    <cfRule type="colorScale" priority="17">
      <colorScale>
        <cfvo type="min"/>
        <cfvo type="max"/>
        <color theme="0" tint="-4.9989318521683403E-2"/>
        <color theme="1" tint="0.499984740745262"/>
      </colorScale>
    </cfRule>
  </conditionalFormatting>
  <conditionalFormatting sqref="O1:P1048576">
    <cfRule type="colorScale" priority="16">
      <colorScale>
        <cfvo type="min"/>
        <cfvo type="max"/>
        <color theme="0" tint="-4.9989318521683403E-2"/>
        <color theme="1" tint="0.499984740745262"/>
      </colorScale>
    </cfRule>
  </conditionalFormatting>
  <conditionalFormatting sqref="B4:I102">
    <cfRule type="colorScale" priority="67">
      <colorScale>
        <cfvo type="min"/>
        <cfvo type="max"/>
        <color theme="0" tint="-4.9989318521683403E-2"/>
        <color theme="1" tint="0.499984740745262"/>
      </colorScale>
    </cfRule>
    <cfRule type="colorScale" priority="68">
      <colorScale>
        <cfvo type="min"/>
        <cfvo type="max"/>
        <color theme="0" tint="-4.9989318521683403E-2"/>
        <color theme="1" tint="0.499984740745262"/>
      </colorScale>
    </cfRule>
  </conditionalFormatting>
  <conditionalFormatting sqref="I4:I102">
    <cfRule type="colorScale" priority="71">
      <colorScale>
        <cfvo type="min"/>
        <cfvo type="max"/>
        <color theme="0" tint="-4.9989318521683403E-2"/>
        <color theme="1" tint="0.499984740745262"/>
      </colorScale>
    </cfRule>
    <cfRule type="colorScale" priority="72">
      <colorScale>
        <cfvo type="min"/>
        <cfvo type="max"/>
        <color theme="1" tint="0.499984740745262"/>
        <color theme="1" tint="0.499984740745262"/>
      </colorScale>
    </cfRule>
  </conditionalFormatting>
  <conditionalFormatting sqref="J4:L102">
    <cfRule type="colorScale" priority="85">
      <colorScale>
        <cfvo type="min"/>
        <cfvo type="max"/>
        <color theme="0" tint="-4.9989318521683403E-2"/>
        <color theme="1" tint="0.499984740745262"/>
      </colorScale>
    </cfRule>
  </conditionalFormatting>
  <conditionalFormatting sqref="Y29:AD29">
    <cfRule type="colorScale" priority="13">
      <colorScale>
        <cfvo type="min"/>
        <cfvo type="max"/>
        <color theme="0" tint="-0.14999847407452621"/>
        <color theme="0" tint="-0.499984740745262"/>
      </colorScale>
    </cfRule>
  </conditionalFormatting>
  <conditionalFormatting sqref="AE29">
    <cfRule type="colorScale" priority="12">
      <colorScale>
        <cfvo type="min"/>
        <cfvo type="max"/>
        <color rgb="FF0000FF"/>
        <color rgb="FFFF0000"/>
      </colorScale>
    </cfRule>
  </conditionalFormatting>
  <conditionalFormatting sqref="AE29">
    <cfRule type="colorScale" priority="11">
      <colorScale>
        <cfvo type="min"/>
        <cfvo type="max"/>
        <color theme="0" tint="-4.9989318521683403E-2"/>
        <color theme="0" tint="-0.499984740745262"/>
      </colorScale>
    </cfRule>
  </conditionalFormatting>
  <conditionalFormatting sqref="Y29:AD29">
    <cfRule type="colorScale" priority="14">
      <colorScale>
        <cfvo type="min"/>
        <cfvo type="max"/>
        <color rgb="FF0000FF"/>
        <color rgb="FFFF0000"/>
      </colorScale>
    </cfRule>
  </conditionalFormatting>
  <conditionalFormatting sqref="X29">
    <cfRule type="colorScale" priority="10">
      <colorScale>
        <cfvo type="min"/>
        <cfvo type="max"/>
        <color theme="0" tint="-4.9989318521683403E-2"/>
        <color theme="1" tint="0.499984740745262"/>
      </colorScale>
    </cfRule>
  </conditionalFormatting>
  <conditionalFormatting sqref="X29">
    <cfRule type="colorScale" priority="9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X29">
    <cfRule type="colorScale" priority="8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Y50:AD50">
    <cfRule type="colorScale" priority="6">
      <colorScale>
        <cfvo type="min"/>
        <cfvo type="max"/>
        <color theme="0" tint="-0.14999847407452621"/>
        <color theme="0" tint="-0.499984740745262"/>
      </colorScale>
    </cfRule>
  </conditionalFormatting>
  <conditionalFormatting sqref="AE50">
    <cfRule type="colorScale" priority="5">
      <colorScale>
        <cfvo type="min"/>
        <cfvo type="max"/>
        <color rgb="FF0000FF"/>
        <color rgb="FFFF0000"/>
      </colorScale>
    </cfRule>
  </conditionalFormatting>
  <conditionalFormatting sqref="AE50">
    <cfRule type="colorScale" priority="4">
      <colorScale>
        <cfvo type="min"/>
        <cfvo type="max"/>
        <color theme="0" tint="-4.9989318521683403E-2"/>
        <color theme="0" tint="-0.499984740745262"/>
      </colorScale>
    </cfRule>
  </conditionalFormatting>
  <conditionalFormatting sqref="Y50:AD50">
    <cfRule type="colorScale" priority="7">
      <colorScale>
        <cfvo type="min"/>
        <cfvo type="max"/>
        <color rgb="FF0000FF"/>
        <color rgb="FFFF0000"/>
      </colorScale>
    </cfRule>
  </conditionalFormatting>
  <conditionalFormatting sqref="X50">
    <cfRule type="colorScale" priority="3">
      <colorScale>
        <cfvo type="min"/>
        <cfvo type="max"/>
        <color theme="0" tint="-4.9989318521683403E-2"/>
        <color theme="1" tint="0.499984740745262"/>
      </colorScale>
    </cfRule>
  </conditionalFormatting>
  <conditionalFormatting sqref="X50">
    <cfRule type="colorScale" priority="2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X50">
    <cfRule type="colorScale" priority="1">
      <colorScale>
        <cfvo type="min"/>
        <cfvo type="percentile" val="50"/>
        <cfvo type="max"/>
        <color rgb="FF00B050"/>
        <color rgb="FFFFC000"/>
        <color rgb="FFFF0000"/>
      </colorScale>
    </cfRule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5"/>
  <sheetViews>
    <sheetView topLeftCell="K45" zoomScale="72" zoomScaleNormal="72" zoomScalePageLayoutView="72" workbookViewId="0">
      <selection activeCell="AD105" sqref="AD105:AK105"/>
    </sheetView>
  </sheetViews>
  <sheetFormatPr baseColWidth="10" defaultRowHeight="15" x14ac:dyDescent="0"/>
  <cols>
    <col min="1" max="1" width="22.33203125" style="11" customWidth="1"/>
    <col min="2" max="2" width="0" style="11" hidden="1" customWidth="1"/>
    <col min="3" max="3" width="17.33203125" style="6" customWidth="1"/>
    <col min="4" max="9" width="0" style="6" hidden="1" customWidth="1"/>
    <col min="10" max="13" width="6.33203125" style="11" customWidth="1"/>
    <col min="14" max="14" width="6.33203125" style="76" customWidth="1"/>
    <col min="15" max="15" width="6.33203125" style="11" customWidth="1"/>
    <col min="16" max="16" width="6.33203125" style="76" customWidth="1"/>
    <col min="17" max="18" width="6.33203125" style="11" customWidth="1"/>
    <col min="19" max="19" width="6.33203125" style="6" customWidth="1"/>
    <col min="20" max="20" width="6.33203125" style="76" customWidth="1"/>
    <col min="21" max="21" width="5.6640625" style="12" hidden="1" customWidth="1"/>
    <col min="22" max="23" width="10.83203125" style="11"/>
    <col min="24" max="24" width="4.1640625" style="11" customWidth="1"/>
    <col min="25" max="25" width="3.6640625" style="11" customWidth="1"/>
    <col min="26" max="16384" width="10.83203125" style="11"/>
  </cols>
  <sheetData>
    <row r="1" spans="1:37">
      <c r="A1" s="11" t="s">
        <v>8</v>
      </c>
      <c r="B1" s="1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11" t="s">
        <v>116</v>
      </c>
      <c r="K1" s="11" t="s">
        <v>115</v>
      </c>
      <c r="L1" s="11" t="s">
        <v>112</v>
      </c>
      <c r="M1" s="11" t="s">
        <v>3</v>
      </c>
      <c r="N1" s="76" t="s">
        <v>109</v>
      </c>
      <c r="O1" s="11" t="s">
        <v>2</v>
      </c>
      <c r="P1" s="76" t="s">
        <v>5</v>
      </c>
      <c r="Q1" s="11" t="s">
        <v>110</v>
      </c>
      <c r="R1" s="11" t="s">
        <v>113</v>
      </c>
      <c r="S1" s="6" t="s">
        <v>117</v>
      </c>
      <c r="T1" s="76" t="s">
        <v>114</v>
      </c>
      <c r="U1" s="12" t="s">
        <v>119</v>
      </c>
      <c r="V1" s="11" t="s">
        <v>145</v>
      </c>
      <c r="Z1" s="11" t="s">
        <v>121</v>
      </c>
      <c r="AA1" s="11" t="s">
        <v>122</v>
      </c>
      <c r="AD1" s="11" t="s">
        <v>116</v>
      </c>
      <c r="AE1" s="11" t="s">
        <v>115</v>
      </c>
      <c r="AF1" s="11" t="s">
        <v>112</v>
      </c>
      <c r="AG1" s="11" t="s">
        <v>3</v>
      </c>
      <c r="AH1" s="11" t="s">
        <v>2</v>
      </c>
      <c r="AI1" s="11" t="s">
        <v>110</v>
      </c>
      <c r="AJ1" s="11" t="s">
        <v>113</v>
      </c>
      <c r="AK1" s="6" t="s">
        <v>117</v>
      </c>
    </row>
    <row r="2" spans="1:37">
      <c r="A2" s="11" t="s">
        <v>75</v>
      </c>
      <c r="B2" s="11">
        <v>187</v>
      </c>
      <c r="C2" s="6">
        <v>1</v>
      </c>
      <c r="D2" s="6">
        <v>2</v>
      </c>
      <c r="E2" s="6">
        <v>2</v>
      </c>
      <c r="F2" s="6">
        <v>3</v>
      </c>
      <c r="G2" s="6">
        <v>2</v>
      </c>
      <c r="H2" s="6">
        <v>4</v>
      </c>
      <c r="I2" s="7">
        <f t="shared" ref="I2:I33" si="0">AVERAGE(D2:H2)</f>
        <v>2.6</v>
      </c>
      <c r="J2" s="11">
        <v>3</v>
      </c>
      <c r="K2" s="11">
        <v>3</v>
      </c>
      <c r="L2" s="11">
        <v>3</v>
      </c>
      <c r="M2" s="11">
        <v>3</v>
      </c>
      <c r="N2" s="11">
        <v>3</v>
      </c>
      <c r="O2" s="11">
        <v>3</v>
      </c>
      <c r="P2" s="11">
        <v>3</v>
      </c>
      <c r="Q2" s="11">
        <v>3</v>
      </c>
      <c r="R2" s="11">
        <v>3</v>
      </c>
      <c r="S2" s="6">
        <v>3</v>
      </c>
      <c r="T2" s="11">
        <v>3</v>
      </c>
      <c r="U2" s="12">
        <v>0</v>
      </c>
      <c r="V2" s="77">
        <f t="shared" ref="V2:V33" si="1">AVERAGE(J2:T2)</f>
        <v>3</v>
      </c>
      <c r="Z2" s="11">
        <v>3</v>
      </c>
      <c r="AA2" s="11">
        <f t="shared" ref="AA2:AA33" si="2">MODE(J2:S2)</f>
        <v>3</v>
      </c>
      <c r="AD2" s="11">
        <f>J2-Z2</f>
        <v>0</v>
      </c>
      <c r="AE2" s="11">
        <f>K2-Z2</f>
        <v>0</v>
      </c>
      <c r="AF2" s="11">
        <f>L2-Z2</f>
        <v>0</v>
      </c>
      <c r="AG2" s="11">
        <f>M2-Z2</f>
        <v>0</v>
      </c>
      <c r="AH2" s="11">
        <f>O2-Z2</f>
        <v>0</v>
      </c>
      <c r="AI2" s="11">
        <f>Q2-Z2</f>
        <v>0</v>
      </c>
      <c r="AJ2" s="11">
        <f>R2-Z2</f>
        <v>0</v>
      </c>
      <c r="AK2" s="11">
        <f>S2-Z2</f>
        <v>0</v>
      </c>
    </row>
    <row r="3" spans="1:37">
      <c r="A3" s="8" t="s">
        <v>37</v>
      </c>
      <c r="B3" s="8">
        <v>149</v>
      </c>
      <c r="C3" s="8">
        <v>2</v>
      </c>
      <c r="D3" s="6">
        <v>1</v>
      </c>
      <c r="E3" s="6">
        <v>5</v>
      </c>
      <c r="F3" s="6">
        <v>2</v>
      </c>
      <c r="G3" s="6">
        <v>6</v>
      </c>
      <c r="H3" s="6">
        <v>2</v>
      </c>
      <c r="I3" s="7">
        <f t="shared" si="0"/>
        <v>3.2</v>
      </c>
      <c r="J3" s="11">
        <v>3</v>
      </c>
      <c r="K3" s="11">
        <v>3</v>
      </c>
      <c r="L3" s="11">
        <v>3</v>
      </c>
      <c r="M3" s="11">
        <v>3</v>
      </c>
      <c r="N3" s="11">
        <v>3</v>
      </c>
      <c r="O3" s="11">
        <v>3</v>
      </c>
      <c r="P3" s="11">
        <v>3</v>
      </c>
      <c r="Q3" s="11">
        <v>3</v>
      </c>
      <c r="R3" s="11">
        <v>3</v>
      </c>
      <c r="S3" s="6">
        <v>3</v>
      </c>
      <c r="T3" s="11">
        <v>3</v>
      </c>
      <c r="U3" s="12">
        <v>0</v>
      </c>
      <c r="V3" s="77">
        <f t="shared" si="1"/>
        <v>3</v>
      </c>
      <c r="Z3" s="11">
        <v>3</v>
      </c>
      <c r="AA3" s="11">
        <f t="shared" si="2"/>
        <v>3</v>
      </c>
      <c r="AD3" s="11">
        <f t="shared" ref="AD3:AD66" si="3">J3-Z3</f>
        <v>0</v>
      </c>
      <c r="AE3" s="11">
        <f t="shared" ref="AE3:AE66" si="4">K3-Z3</f>
        <v>0</v>
      </c>
      <c r="AF3" s="11">
        <f t="shared" ref="AF3:AF66" si="5">L3-Z3</f>
        <v>0</v>
      </c>
      <c r="AG3" s="11">
        <f t="shared" ref="AG3:AG66" si="6">M3-Z3</f>
        <v>0</v>
      </c>
      <c r="AH3" s="11">
        <f t="shared" ref="AH3:AH66" si="7">O3-Z3</f>
        <v>0</v>
      </c>
      <c r="AI3" s="11">
        <f t="shared" ref="AI3:AI66" si="8">Q3-Z3</f>
        <v>0</v>
      </c>
      <c r="AJ3" s="11">
        <f t="shared" ref="AJ3:AJ66" si="9">R3-Z3</f>
        <v>0</v>
      </c>
      <c r="AK3" s="11">
        <f t="shared" ref="AK3:AK66" si="10">S3-Z3</f>
        <v>0</v>
      </c>
    </row>
    <row r="4" spans="1:37">
      <c r="A4" s="11" t="s">
        <v>104</v>
      </c>
      <c r="B4" s="11">
        <v>216</v>
      </c>
      <c r="C4" s="6">
        <v>3</v>
      </c>
      <c r="D4" s="6">
        <v>3</v>
      </c>
      <c r="E4" s="6">
        <v>1</v>
      </c>
      <c r="F4" s="6">
        <v>1</v>
      </c>
      <c r="G4" s="6">
        <v>4</v>
      </c>
      <c r="H4" s="6">
        <v>10</v>
      </c>
      <c r="I4" s="7">
        <f t="shared" si="0"/>
        <v>3.8</v>
      </c>
      <c r="J4" s="11">
        <v>3</v>
      </c>
      <c r="K4" s="11">
        <v>3</v>
      </c>
      <c r="L4" s="11">
        <v>3</v>
      </c>
      <c r="M4" s="11">
        <v>3</v>
      </c>
      <c r="N4" s="11">
        <v>3</v>
      </c>
      <c r="O4" s="11">
        <v>3</v>
      </c>
      <c r="P4" s="11">
        <v>3</v>
      </c>
      <c r="Q4" s="11">
        <v>3</v>
      </c>
      <c r="R4" s="11">
        <v>3</v>
      </c>
      <c r="S4" s="6">
        <v>3</v>
      </c>
      <c r="T4" s="11">
        <v>3</v>
      </c>
      <c r="U4" s="12">
        <v>0.27735009811261407</v>
      </c>
      <c r="V4" s="77">
        <f t="shared" si="1"/>
        <v>3</v>
      </c>
      <c r="Z4" s="11">
        <v>3</v>
      </c>
      <c r="AA4" s="11">
        <f t="shared" si="2"/>
        <v>3</v>
      </c>
      <c r="AD4" s="11">
        <f t="shared" si="3"/>
        <v>0</v>
      </c>
      <c r="AE4" s="11">
        <f t="shared" si="4"/>
        <v>0</v>
      </c>
      <c r="AF4" s="11">
        <f t="shared" si="5"/>
        <v>0</v>
      </c>
      <c r="AG4" s="11">
        <f t="shared" si="6"/>
        <v>0</v>
      </c>
      <c r="AH4" s="11">
        <f t="shared" si="7"/>
        <v>0</v>
      </c>
      <c r="AI4" s="11">
        <f t="shared" si="8"/>
        <v>0</v>
      </c>
      <c r="AJ4" s="11">
        <f t="shared" si="9"/>
        <v>0</v>
      </c>
      <c r="AK4" s="11">
        <f t="shared" si="10"/>
        <v>0</v>
      </c>
    </row>
    <row r="5" spans="1:37">
      <c r="A5" s="11" t="s">
        <v>69</v>
      </c>
      <c r="B5" s="11">
        <v>181</v>
      </c>
      <c r="C5" s="6">
        <v>4</v>
      </c>
      <c r="D5" s="6">
        <v>6</v>
      </c>
      <c r="E5" s="6">
        <v>3</v>
      </c>
      <c r="F5" s="6">
        <v>7</v>
      </c>
      <c r="G5" s="6">
        <v>3</v>
      </c>
      <c r="H5" s="6">
        <v>12</v>
      </c>
      <c r="I5" s="7">
        <f t="shared" si="0"/>
        <v>6.2</v>
      </c>
      <c r="J5" s="11">
        <v>3</v>
      </c>
      <c r="K5" s="11">
        <v>3</v>
      </c>
      <c r="L5" s="11">
        <v>2</v>
      </c>
      <c r="M5" s="11">
        <v>3</v>
      </c>
      <c r="N5" s="11">
        <v>3</v>
      </c>
      <c r="O5" s="11">
        <v>3</v>
      </c>
      <c r="P5" s="11">
        <v>3</v>
      </c>
      <c r="Q5" s="11">
        <v>3</v>
      </c>
      <c r="R5" s="11">
        <v>3</v>
      </c>
      <c r="S5" s="6">
        <v>3</v>
      </c>
      <c r="T5" s="11">
        <v>3</v>
      </c>
      <c r="U5" s="12">
        <v>0</v>
      </c>
      <c r="V5" s="77">
        <f t="shared" si="1"/>
        <v>2.9090909090909092</v>
      </c>
      <c r="Z5" s="11">
        <v>3</v>
      </c>
      <c r="AA5" s="11">
        <f t="shared" si="2"/>
        <v>3</v>
      </c>
      <c r="AD5" s="11">
        <f t="shared" si="3"/>
        <v>0</v>
      </c>
      <c r="AE5" s="11">
        <f t="shared" si="4"/>
        <v>0</v>
      </c>
      <c r="AF5" s="11">
        <f t="shared" si="5"/>
        <v>-1</v>
      </c>
      <c r="AG5" s="11">
        <f t="shared" si="6"/>
        <v>0</v>
      </c>
      <c r="AH5" s="11">
        <f t="shared" si="7"/>
        <v>0</v>
      </c>
      <c r="AI5" s="11">
        <f t="shared" si="8"/>
        <v>0</v>
      </c>
      <c r="AJ5" s="11">
        <f t="shared" si="9"/>
        <v>0</v>
      </c>
      <c r="AK5" s="11">
        <f t="shared" si="10"/>
        <v>0</v>
      </c>
    </row>
    <row r="6" spans="1:37">
      <c r="A6" s="11" t="s">
        <v>30</v>
      </c>
      <c r="B6" s="11">
        <v>142</v>
      </c>
      <c r="C6" s="6">
        <v>5</v>
      </c>
      <c r="D6" s="6">
        <v>4</v>
      </c>
      <c r="E6" s="6">
        <v>16</v>
      </c>
      <c r="F6" s="6">
        <v>12</v>
      </c>
      <c r="G6" s="6">
        <v>5</v>
      </c>
      <c r="H6" s="6">
        <v>3</v>
      </c>
      <c r="I6" s="7">
        <f t="shared" si="0"/>
        <v>8</v>
      </c>
      <c r="J6" s="11">
        <v>3</v>
      </c>
      <c r="K6" s="11">
        <v>3</v>
      </c>
      <c r="L6" s="11">
        <v>2</v>
      </c>
      <c r="M6" s="11">
        <v>3</v>
      </c>
      <c r="N6" s="11">
        <v>3</v>
      </c>
      <c r="O6" s="11">
        <v>3</v>
      </c>
      <c r="P6" s="11">
        <v>3</v>
      </c>
      <c r="Q6" s="11">
        <v>3</v>
      </c>
      <c r="R6" s="11">
        <v>3</v>
      </c>
      <c r="S6" s="6">
        <v>3</v>
      </c>
      <c r="T6" s="11">
        <v>3</v>
      </c>
      <c r="U6" s="12">
        <v>0.48038446141526114</v>
      </c>
      <c r="V6" s="77">
        <f t="shared" si="1"/>
        <v>2.9090909090909092</v>
      </c>
      <c r="Z6" s="11">
        <v>3</v>
      </c>
      <c r="AA6" s="11">
        <f t="shared" si="2"/>
        <v>3</v>
      </c>
      <c r="AD6" s="11">
        <f t="shared" si="3"/>
        <v>0</v>
      </c>
      <c r="AE6" s="11">
        <f t="shared" si="4"/>
        <v>0</v>
      </c>
      <c r="AF6" s="11">
        <f t="shared" si="5"/>
        <v>-1</v>
      </c>
      <c r="AG6" s="11">
        <f t="shared" si="6"/>
        <v>0</v>
      </c>
      <c r="AH6" s="11">
        <f t="shared" si="7"/>
        <v>0</v>
      </c>
      <c r="AI6" s="11">
        <f t="shared" si="8"/>
        <v>0</v>
      </c>
      <c r="AJ6" s="11">
        <f t="shared" si="9"/>
        <v>0</v>
      </c>
      <c r="AK6" s="11">
        <f t="shared" si="10"/>
        <v>0</v>
      </c>
    </row>
    <row r="7" spans="1:37">
      <c r="A7" s="11" t="s">
        <v>79</v>
      </c>
      <c r="B7" s="11">
        <v>191</v>
      </c>
      <c r="C7" s="6">
        <v>6</v>
      </c>
      <c r="D7" s="6">
        <v>5</v>
      </c>
      <c r="E7" s="6">
        <v>6</v>
      </c>
      <c r="F7" s="6">
        <v>5</v>
      </c>
      <c r="G7" s="6">
        <v>1</v>
      </c>
      <c r="H7" s="6">
        <v>18</v>
      </c>
      <c r="I7" s="7">
        <f t="shared" si="0"/>
        <v>7</v>
      </c>
      <c r="J7" s="11">
        <v>2</v>
      </c>
      <c r="K7" s="11">
        <v>3</v>
      </c>
      <c r="L7" s="11">
        <v>3</v>
      </c>
      <c r="M7" s="11">
        <v>3</v>
      </c>
      <c r="N7" s="11">
        <v>3</v>
      </c>
      <c r="O7" s="11">
        <v>3</v>
      </c>
      <c r="P7" s="11">
        <v>3</v>
      </c>
      <c r="Q7" s="11">
        <v>3</v>
      </c>
      <c r="R7" s="11">
        <v>3</v>
      </c>
      <c r="S7" s="6">
        <v>3</v>
      </c>
      <c r="T7" s="11">
        <v>3</v>
      </c>
      <c r="U7" s="12">
        <v>0.27735009811261407</v>
      </c>
      <c r="V7" s="77">
        <f t="shared" si="1"/>
        <v>2.9090909090909092</v>
      </c>
      <c r="Z7" s="11">
        <v>3</v>
      </c>
      <c r="AA7" s="11">
        <f t="shared" si="2"/>
        <v>3</v>
      </c>
      <c r="AD7" s="11">
        <f t="shared" si="3"/>
        <v>-1</v>
      </c>
      <c r="AE7" s="11">
        <f t="shared" si="4"/>
        <v>0</v>
      </c>
      <c r="AF7" s="11">
        <f t="shared" si="5"/>
        <v>0</v>
      </c>
      <c r="AG7" s="11">
        <f t="shared" si="6"/>
        <v>0</v>
      </c>
      <c r="AH7" s="11">
        <f t="shared" si="7"/>
        <v>0</v>
      </c>
      <c r="AI7" s="11">
        <f t="shared" si="8"/>
        <v>0</v>
      </c>
      <c r="AJ7" s="11">
        <f t="shared" si="9"/>
        <v>0</v>
      </c>
      <c r="AK7" s="11">
        <f t="shared" si="10"/>
        <v>0</v>
      </c>
    </row>
    <row r="8" spans="1:37">
      <c r="A8" s="11" t="s">
        <v>102</v>
      </c>
      <c r="B8" s="11">
        <v>214</v>
      </c>
      <c r="C8" s="6">
        <v>7</v>
      </c>
      <c r="D8" s="6">
        <v>10</v>
      </c>
      <c r="E8" s="6">
        <v>8</v>
      </c>
      <c r="F8" s="6">
        <v>6</v>
      </c>
      <c r="G8" s="6">
        <v>8</v>
      </c>
      <c r="H8" s="6">
        <v>6</v>
      </c>
      <c r="I8" s="7">
        <f t="shared" si="0"/>
        <v>7.6</v>
      </c>
      <c r="J8" s="11">
        <v>3</v>
      </c>
      <c r="K8" s="11">
        <v>3</v>
      </c>
      <c r="L8" s="11">
        <v>2</v>
      </c>
      <c r="M8" s="11">
        <v>3</v>
      </c>
      <c r="N8" s="11">
        <v>3</v>
      </c>
      <c r="O8" s="11">
        <v>3</v>
      </c>
      <c r="P8" s="11">
        <v>3</v>
      </c>
      <c r="Q8" s="11">
        <v>3</v>
      </c>
      <c r="R8" s="11">
        <v>3</v>
      </c>
      <c r="S8" s="6">
        <v>3</v>
      </c>
      <c r="T8" s="11">
        <v>3</v>
      </c>
      <c r="U8" s="12">
        <v>0.27735009811261407</v>
      </c>
      <c r="V8" s="77">
        <f t="shared" si="1"/>
        <v>2.9090909090909092</v>
      </c>
      <c r="Z8" s="11">
        <v>3</v>
      </c>
      <c r="AA8" s="11">
        <f t="shared" si="2"/>
        <v>3</v>
      </c>
      <c r="AD8" s="11">
        <f t="shared" si="3"/>
        <v>0</v>
      </c>
      <c r="AE8" s="11">
        <f t="shared" si="4"/>
        <v>0</v>
      </c>
      <c r="AF8" s="11">
        <f t="shared" si="5"/>
        <v>-1</v>
      </c>
      <c r="AG8" s="11">
        <f t="shared" si="6"/>
        <v>0</v>
      </c>
      <c r="AH8" s="11">
        <f t="shared" si="7"/>
        <v>0</v>
      </c>
      <c r="AI8" s="11">
        <f t="shared" si="8"/>
        <v>0</v>
      </c>
      <c r="AJ8" s="11">
        <f t="shared" si="9"/>
        <v>0</v>
      </c>
      <c r="AK8" s="11">
        <f t="shared" si="10"/>
        <v>0</v>
      </c>
    </row>
    <row r="9" spans="1:37">
      <c r="A9" s="11" t="s">
        <v>15</v>
      </c>
      <c r="B9" s="11">
        <v>127</v>
      </c>
      <c r="C9" s="6">
        <v>8</v>
      </c>
      <c r="D9" s="6">
        <v>9</v>
      </c>
      <c r="E9" s="6">
        <v>4</v>
      </c>
      <c r="F9" s="6">
        <v>8</v>
      </c>
      <c r="G9" s="6">
        <v>10</v>
      </c>
      <c r="H9" s="6">
        <v>13</v>
      </c>
      <c r="I9" s="7">
        <f t="shared" si="0"/>
        <v>8.8000000000000007</v>
      </c>
      <c r="J9" s="11">
        <v>2</v>
      </c>
      <c r="K9" s="11">
        <v>3</v>
      </c>
      <c r="L9" s="11">
        <v>3</v>
      </c>
      <c r="M9" s="11">
        <v>3</v>
      </c>
      <c r="N9" s="11">
        <v>3</v>
      </c>
      <c r="O9" s="11">
        <v>3</v>
      </c>
      <c r="P9" s="11">
        <v>3</v>
      </c>
      <c r="Q9" s="11">
        <v>3</v>
      </c>
      <c r="R9" s="11">
        <v>3</v>
      </c>
      <c r="S9" s="6">
        <v>3</v>
      </c>
      <c r="T9" s="11">
        <v>3</v>
      </c>
      <c r="U9" s="12">
        <v>0.27735009811261407</v>
      </c>
      <c r="V9" s="77">
        <f t="shared" si="1"/>
        <v>2.9090909090909092</v>
      </c>
      <c r="Z9" s="11">
        <v>3</v>
      </c>
      <c r="AA9" s="11">
        <f t="shared" si="2"/>
        <v>3</v>
      </c>
      <c r="AD9" s="11">
        <f t="shared" si="3"/>
        <v>-1</v>
      </c>
      <c r="AE9" s="11">
        <f t="shared" si="4"/>
        <v>0</v>
      </c>
      <c r="AF9" s="11">
        <f t="shared" si="5"/>
        <v>0</v>
      </c>
      <c r="AG9" s="11">
        <f t="shared" si="6"/>
        <v>0</v>
      </c>
      <c r="AH9" s="11">
        <f t="shared" si="7"/>
        <v>0</v>
      </c>
      <c r="AI9" s="11">
        <f t="shared" si="8"/>
        <v>0</v>
      </c>
      <c r="AJ9" s="11">
        <f t="shared" si="9"/>
        <v>0</v>
      </c>
      <c r="AK9" s="11">
        <f t="shared" si="10"/>
        <v>0</v>
      </c>
    </row>
    <row r="10" spans="1:37">
      <c r="A10" s="11" t="s">
        <v>88</v>
      </c>
      <c r="B10" s="11">
        <v>200</v>
      </c>
      <c r="C10" s="6">
        <v>9</v>
      </c>
      <c r="D10" s="6">
        <v>8</v>
      </c>
      <c r="E10" s="6">
        <v>18</v>
      </c>
      <c r="F10" s="6">
        <v>16</v>
      </c>
      <c r="G10" s="6">
        <v>7</v>
      </c>
      <c r="H10" s="6">
        <v>17</v>
      </c>
      <c r="I10" s="7">
        <f t="shared" si="0"/>
        <v>13.2</v>
      </c>
      <c r="J10" s="11">
        <v>2</v>
      </c>
      <c r="K10" s="11">
        <v>3</v>
      </c>
      <c r="L10" s="11">
        <v>2</v>
      </c>
      <c r="M10" s="11">
        <v>3</v>
      </c>
      <c r="N10" s="11">
        <v>3</v>
      </c>
      <c r="O10" s="11">
        <v>3</v>
      </c>
      <c r="P10" s="11">
        <v>3</v>
      </c>
      <c r="Q10" s="11">
        <v>3</v>
      </c>
      <c r="R10" s="11">
        <v>3</v>
      </c>
      <c r="S10" s="6">
        <v>3</v>
      </c>
      <c r="T10" s="11">
        <v>3</v>
      </c>
      <c r="U10" s="12">
        <v>0.37553380809940551</v>
      </c>
      <c r="V10" s="77">
        <f t="shared" si="1"/>
        <v>2.8181818181818183</v>
      </c>
      <c r="Z10" s="11">
        <v>3</v>
      </c>
      <c r="AA10" s="11">
        <f t="shared" si="2"/>
        <v>3</v>
      </c>
      <c r="AD10" s="11">
        <f t="shared" si="3"/>
        <v>-1</v>
      </c>
      <c r="AE10" s="11">
        <f t="shared" si="4"/>
        <v>0</v>
      </c>
      <c r="AF10" s="11">
        <f t="shared" si="5"/>
        <v>-1</v>
      </c>
      <c r="AG10" s="11">
        <f t="shared" si="6"/>
        <v>0</v>
      </c>
      <c r="AH10" s="11">
        <f t="shared" si="7"/>
        <v>0</v>
      </c>
      <c r="AI10" s="11">
        <f t="shared" si="8"/>
        <v>0</v>
      </c>
      <c r="AJ10" s="11">
        <f t="shared" si="9"/>
        <v>0</v>
      </c>
      <c r="AK10" s="11">
        <f t="shared" si="10"/>
        <v>0</v>
      </c>
    </row>
    <row r="11" spans="1:37">
      <c r="A11" s="11" t="s">
        <v>74</v>
      </c>
      <c r="B11" s="11">
        <v>186</v>
      </c>
      <c r="C11" s="6">
        <v>10</v>
      </c>
      <c r="D11" s="6">
        <v>14</v>
      </c>
      <c r="E11" s="6">
        <v>9</v>
      </c>
      <c r="F11" s="6">
        <v>4</v>
      </c>
      <c r="G11" s="6">
        <v>9</v>
      </c>
      <c r="H11" s="6">
        <v>11</v>
      </c>
      <c r="I11" s="7">
        <f t="shared" si="0"/>
        <v>9.4</v>
      </c>
      <c r="J11" s="11">
        <v>2</v>
      </c>
      <c r="K11" s="11">
        <v>2</v>
      </c>
      <c r="L11" s="11">
        <v>3</v>
      </c>
      <c r="M11" s="11">
        <v>3</v>
      </c>
      <c r="N11" s="11">
        <v>3</v>
      </c>
      <c r="O11" s="11">
        <v>3</v>
      </c>
      <c r="P11" s="11">
        <v>3</v>
      </c>
      <c r="Q11" s="11">
        <v>3</v>
      </c>
      <c r="R11" s="11">
        <v>3</v>
      </c>
      <c r="S11" s="6">
        <v>3</v>
      </c>
      <c r="T11" s="11">
        <v>3</v>
      </c>
      <c r="U11" s="12">
        <v>0.27735009811261407</v>
      </c>
      <c r="V11" s="77">
        <f t="shared" si="1"/>
        <v>2.8181818181818183</v>
      </c>
      <c r="Z11" s="11">
        <v>3</v>
      </c>
      <c r="AA11" s="11">
        <f t="shared" si="2"/>
        <v>3</v>
      </c>
      <c r="AD11" s="11">
        <f t="shared" si="3"/>
        <v>-1</v>
      </c>
      <c r="AE11" s="11">
        <f t="shared" si="4"/>
        <v>-1</v>
      </c>
      <c r="AF11" s="11">
        <f t="shared" si="5"/>
        <v>0</v>
      </c>
      <c r="AG11" s="11">
        <f t="shared" si="6"/>
        <v>0</v>
      </c>
      <c r="AH11" s="11">
        <f t="shared" si="7"/>
        <v>0</v>
      </c>
      <c r="AI11" s="11">
        <f t="shared" si="8"/>
        <v>0</v>
      </c>
      <c r="AJ11" s="11">
        <f t="shared" si="9"/>
        <v>0</v>
      </c>
      <c r="AK11" s="11">
        <f t="shared" si="10"/>
        <v>0</v>
      </c>
    </row>
    <row r="12" spans="1:37">
      <c r="A12" s="11" t="s">
        <v>68</v>
      </c>
      <c r="B12" s="11">
        <v>180</v>
      </c>
      <c r="C12" s="6">
        <v>11</v>
      </c>
      <c r="D12" s="6">
        <v>7</v>
      </c>
      <c r="E12" s="6">
        <v>12</v>
      </c>
      <c r="F12" s="6">
        <v>10</v>
      </c>
      <c r="G12" s="6">
        <v>12</v>
      </c>
      <c r="H12" s="6">
        <v>9</v>
      </c>
      <c r="I12" s="7">
        <f t="shared" si="0"/>
        <v>10</v>
      </c>
      <c r="J12" s="11">
        <v>2</v>
      </c>
      <c r="K12" s="11">
        <v>3</v>
      </c>
      <c r="L12" s="11">
        <v>2</v>
      </c>
      <c r="M12" s="11">
        <v>3</v>
      </c>
      <c r="N12" s="11">
        <v>3</v>
      </c>
      <c r="O12" s="11">
        <v>3</v>
      </c>
      <c r="P12" s="11">
        <v>3</v>
      </c>
      <c r="Q12" s="11">
        <v>3</v>
      </c>
      <c r="R12" s="11">
        <v>3</v>
      </c>
      <c r="S12" s="6">
        <v>3</v>
      </c>
      <c r="T12" s="11">
        <v>3</v>
      </c>
      <c r="U12" s="12">
        <v>0.37553380809940551</v>
      </c>
      <c r="V12" s="77">
        <f t="shared" si="1"/>
        <v>2.8181818181818183</v>
      </c>
      <c r="Z12" s="11">
        <v>3</v>
      </c>
      <c r="AA12" s="11">
        <f t="shared" si="2"/>
        <v>3</v>
      </c>
      <c r="AD12" s="11">
        <f t="shared" si="3"/>
        <v>-1</v>
      </c>
      <c r="AE12" s="11">
        <f t="shared" si="4"/>
        <v>0</v>
      </c>
      <c r="AF12" s="11">
        <f t="shared" si="5"/>
        <v>-1</v>
      </c>
      <c r="AG12" s="11">
        <f t="shared" si="6"/>
        <v>0</v>
      </c>
      <c r="AH12" s="11">
        <f t="shared" si="7"/>
        <v>0</v>
      </c>
      <c r="AI12" s="11">
        <f t="shared" si="8"/>
        <v>0</v>
      </c>
      <c r="AJ12" s="11">
        <f t="shared" si="9"/>
        <v>0</v>
      </c>
      <c r="AK12" s="11">
        <f t="shared" si="10"/>
        <v>0</v>
      </c>
    </row>
    <row r="13" spans="1:37">
      <c r="A13" s="8" t="s">
        <v>29</v>
      </c>
      <c r="B13" s="8">
        <v>141</v>
      </c>
      <c r="C13" s="8">
        <v>12</v>
      </c>
      <c r="D13" s="8">
        <v>11</v>
      </c>
      <c r="E13" s="8">
        <v>11</v>
      </c>
      <c r="F13" s="8">
        <v>13</v>
      </c>
      <c r="G13" s="8">
        <v>14</v>
      </c>
      <c r="H13" s="8">
        <v>8</v>
      </c>
      <c r="I13" s="9">
        <f t="shared" si="0"/>
        <v>11.4</v>
      </c>
      <c r="J13" s="11">
        <v>2</v>
      </c>
      <c r="K13" s="11">
        <v>3</v>
      </c>
      <c r="L13" s="11">
        <v>2</v>
      </c>
      <c r="M13" s="11">
        <v>3</v>
      </c>
      <c r="N13" s="11">
        <v>2</v>
      </c>
      <c r="O13" s="11">
        <v>3</v>
      </c>
      <c r="P13" s="11">
        <v>3</v>
      </c>
      <c r="Q13" s="11">
        <v>3</v>
      </c>
      <c r="R13" s="11">
        <v>3</v>
      </c>
      <c r="S13" s="6">
        <v>3</v>
      </c>
      <c r="T13" s="11">
        <v>3</v>
      </c>
      <c r="U13" s="10">
        <v>0.63042517195611503</v>
      </c>
      <c r="V13" s="77">
        <f t="shared" si="1"/>
        <v>2.7272727272727271</v>
      </c>
      <c r="Z13" s="8">
        <v>2</v>
      </c>
      <c r="AA13" s="11">
        <f t="shared" si="2"/>
        <v>3</v>
      </c>
      <c r="AD13" s="11">
        <f t="shared" si="3"/>
        <v>0</v>
      </c>
      <c r="AE13" s="11">
        <f t="shared" si="4"/>
        <v>1</v>
      </c>
      <c r="AF13" s="11">
        <f t="shared" si="5"/>
        <v>0</v>
      </c>
      <c r="AG13" s="11">
        <f t="shared" si="6"/>
        <v>1</v>
      </c>
      <c r="AH13" s="11">
        <f t="shared" si="7"/>
        <v>1</v>
      </c>
      <c r="AI13" s="11">
        <f t="shared" si="8"/>
        <v>1</v>
      </c>
      <c r="AJ13" s="11">
        <f t="shared" si="9"/>
        <v>1</v>
      </c>
      <c r="AK13" s="11">
        <f t="shared" si="10"/>
        <v>1</v>
      </c>
    </row>
    <row r="14" spans="1:37">
      <c r="A14" s="11" t="s">
        <v>70</v>
      </c>
      <c r="B14" s="11">
        <v>182</v>
      </c>
      <c r="C14" s="8">
        <v>13</v>
      </c>
      <c r="D14" s="8">
        <v>17</v>
      </c>
      <c r="E14" s="8">
        <v>13</v>
      </c>
      <c r="F14" s="8">
        <v>20</v>
      </c>
      <c r="G14" s="8">
        <v>15</v>
      </c>
      <c r="H14" s="8">
        <v>1</v>
      </c>
      <c r="I14" s="9">
        <f t="shared" si="0"/>
        <v>13.2</v>
      </c>
      <c r="J14" s="8">
        <v>1</v>
      </c>
      <c r="K14" s="8">
        <v>3</v>
      </c>
      <c r="L14" s="8">
        <v>2</v>
      </c>
      <c r="M14" s="8">
        <v>3</v>
      </c>
      <c r="N14" s="8">
        <v>3</v>
      </c>
      <c r="O14" s="8">
        <v>3</v>
      </c>
      <c r="P14" s="8">
        <v>3</v>
      </c>
      <c r="Q14" s="8">
        <v>3</v>
      </c>
      <c r="R14" s="8">
        <v>3</v>
      </c>
      <c r="S14" s="8">
        <v>3</v>
      </c>
      <c r="T14" s="8">
        <v>3</v>
      </c>
      <c r="U14" s="12">
        <v>0.48038446141526114</v>
      </c>
      <c r="V14" s="77">
        <f t="shared" si="1"/>
        <v>2.7272727272727271</v>
      </c>
      <c r="Z14" s="11">
        <v>3</v>
      </c>
      <c r="AA14" s="11">
        <f t="shared" si="2"/>
        <v>3</v>
      </c>
      <c r="AD14" s="11">
        <f t="shared" si="3"/>
        <v>-2</v>
      </c>
      <c r="AE14" s="11">
        <f t="shared" si="4"/>
        <v>0</v>
      </c>
      <c r="AF14" s="11">
        <f t="shared" si="5"/>
        <v>-1</v>
      </c>
      <c r="AG14" s="11">
        <f t="shared" si="6"/>
        <v>0</v>
      </c>
      <c r="AH14" s="11">
        <f t="shared" si="7"/>
        <v>0</v>
      </c>
      <c r="AI14" s="11">
        <f t="shared" si="8"/>
        <v>0</v>
      </c>
      <c r="AJ14" s="11">
        <f t="shared" si="9"/>
        <v>0</v>
      </c>
      <c r="AK14" s="11">
        <f t="shared" si="10"/>
        <v>0</v>
      </c>
    </row>
    <row r="15" spans="1:37">
      <c r="A15" s="13" t="s">
        <v>18</v>
      </c>
      <c r="B15" s="13">
        <v>130</v>
      </c>
      <c r="C15" s="8">
        <v>14</v>
      </c>
      <c r="D15" s="8">
        <v>13</v>
      </c>
      <c r="E15" s="8">
        <v>30</v>
      </c>
      <c r="F15" s="8">
        <v>15</v>
      </c>
      <c r="G15" s="8">
        <v>13</v>
      </c>
      <c r="H15" s="8">
        <v>7</v>
      </c>
      <c r="I15" s="9">
        <f t="shared" si="0"/>
        <v>15.6</v>
      </c>
      <c r="J15" s="11">
        <v>2</v>
      </c>
      <c r="K15" s="11">
        <v>2</v>
      </c>
      <c r="L15" s="11">
        <v>2</v>
      </c>
      <c r="M15" s="11">
        <v>3</v>
      </c>
      <c r="N15" s="11">
        <v>3</v>
      </c>
      <c r="O15" s="11">
        <v>3</v>
      </c>
      <c r="P15" s="11">
        <v>3</v>
      </c>
      <c r="Q15" s="11">
        <v>3</v>
      </c>
      <c r="R15" s="11">
        <v>3</v>
      </c>
      <c r="S15" s="8">
        <v>3</v>
      </c>
      <c r="T15" s="11">
        <v>3</v>
      </c>
      <c r="U15" s="14">
        <v>0.43852900965351449</v>
      </c>
      <c r="V15" s="77">
        <f t="shared" si="1"/>
        <v>2.7272727272727271</v>
      </c>
      <c r="Z15" s="13">
        <v>2</v>
      </c>
      <c r="AA15" s="11">
        <f t="shared" si="2"/>
        <v>3</v>
      </c>
      <c r="AD15" s="11">
        <f t="shared" si="3"/>
        <v>0</v>
      </c>
      <c r="AE15" s="11">
        <f t="shared" si="4"/>
        <v>0</v>
      </c>
      <c r="AF15" s="11">
        <f t="shared" si="5"/>
        <v>0</v>
      </c>
      <c r="AG15" s="11">
        <f t="shared" si="6"/>
        <v>1</v>
      </c>
      <c r="AH15" s="11">
        <f t="shared" si="7"/>
        <v>1</v>
      </c>
      <c r="AI15" s="11">
        <f t="shared" si="8"/>
        <v>1</v>
      </c>
      <c r="AJ15" s="11">
        <f t="shared" si="9"/>
        <v>1</v>
      </c>
      <c r="AK15" s="11">
        <f t="shared" si="10"/>
        <v>1</v>
      </c>
    </row>
    <row r="16" spans="1:37">
      <c r="A16" s="11" t="s">
        <v>87</v>
      </c>
      <c r="B16" s="11">
        <v>199</v>
      </c>
      <c r="C16" s="6">
        <v>15</v>
      </c>
      <c r="D16" s="6">
        <v>16</v>
      </c>
      <c r="E16" s="6">
        <v>14</v>
      </c>
      <c r="F16" s="6">
        <v>19</v>
      </c>
      <c r="G16" s="6">
        <v>11</v>
      </c>
      <c r="H16" s="6">
        <v>14</v>
      </c>
      <c r="I16" s="7">
        <f t="shared" si="0"/>
        <v>14.8</v>
      </c>
      <c r="J16" s="13">
        <v>2</v>
      </c>
      <c r="K16" s="13">
        <v>2</v>
      </c>
      <c r="L16" s="13">
        <v>3</v>
      </c>
      <c r="M16" s="13">
        <v>2</v>
      </c>
      <c r="N16" s="13">
        <v>3</v>
      </c>
      <c r="O16" s="13">
        <v>3</v>
      </c>
      <c r="P16" s="13">
        <v>3</v>
      </c>
      <c r="Q16" s="13">
        <v>3</v>
      </c>
      <c r="R16" s="13">
        <v>3</v>
      </c>
      <c r="S16" s="8">
        <v>3</v>
      </c>
      <c r="T16" s="13">
        <v>3</v>
      </c>
      <c r="U16" s="12">
        <v>0.43852900965351449</v>
      </c>
      <c r="V16" s="77">
        <f t="shared" si="1"/>
        <v>2.7272727272727271</v>
      </c>
      <c r="Z16" s="11">
        <v>3</v>
      </c>
      <c r="AA16" s="11">
        <f t="shared" si="2"/>
        <v>3</v>
      </c>
      <c r="AD16" s="11">
        <f t="shared" si="3"/>
        <v>-1</v>
      </c>
      <c r="AE16" s="11">
        <f t="shared" si="4"/>
        <v>-1</v>
      </c>
      <c r="AF16" s="11">
        <f t="shared" si="5"/>
        <v>0</v>
      </c>
      <c r="AG16" s="11">
        <f t="shared" si="6"/>
        <v>-1</v>
      </c>
      <c r="AH16" s="11">
        <f t="shared" si="7"/>
        <v>0</v>
      </c>
      <c r="AI16" s="11">
        <f t="shared" si="8"/>
        <v>0</v>
      </c>
      <c r="AJ16" s="11">
        <f t="shared" si="9"/>
        <v>0</v>
      </c>
      <c r="AK16" s="11">
        <f t="shared" si="10"/>
        <v>0</v>
      </c>
    </row>
    <row r="17" spans="1:37">
      <c r="A17" s="11" t="s">
        <v>99</v>
      </c>
      <c r="B17" s="11">
        <v>211</v>
      </c>
      <c r="C17" s="8">
        <v>16</v>
      </c>
      <c r="D17" s="8">
        <v>12</v>
      </c>
      <c r="E17" s="8">
        <v>21</v>
      </c>
      <c r="F17" s="8">
        <v>11</v>
      </c>
      <c r="G17" s="8">
        <v>25</v>
      </c>
      <c r="H17" s="8">
        <v>5</v>
      </c>
      <c r="I17" s="9">
        <f t="shared" si="0"/>
        <v>14.8</v>
      </c>
      <c r="J17" s="11">
        <v>2</v>
      </c>
      <c r="K17" s="11">
        <v>2</v>
      </c>
      <c r="L17" s="11">
        <v>3</v>
      </c>
      <c r="M17" s="11">
        <v>3</v>
      </c>
      <c r="N17" s="11">
        <v>2</v>
      </c>
      <c r="O17" s="11">
        <v>3</v>
      </c>
      <c r="P17" s="11">
        <v>3</v>
      </c>
      <c r="Q17" s="11">
        <v>3</v>
      </c>
      <c r="R17" s="11">
        <v>3</v>
      </c>
      <c r="S17" s="8">
        <v>3</v>
      </c>
      <c r="T17" s="11">
        <v>3</v>
      </c>
      <c r="U17" s="12">
        <v>0.48038446141526114</v>
      </c>
      <c r="V17" s="77">
        <f t="shared" si="1"/>
        <v>2.7272727272727271</v>
      </c>
      <c r="Z17" s="11">
        <v>3</v>
      </c>
      <c r="AA17" s="11">
        <f t="shared" si="2"/>
        <v>3</v>
      </c>
      <c r="AD17" s="11">
        <f t="shared" si="3"/>
        <v>-1</v>
      </c>
      <c r="AE17" s="11">
        <f t="shared" si="4"/>
        <v>-1</v>
      </c>
      <c r="AF17" s="11">
        <f t="shared" si="5"/>
        <v>0</v>
      </c>
      <c r="AG17" s="11">
        <f t="shared" si="6"/>
        <v>0</v>
      </c>
      <c r="AH17" s="11">
        <f t="shared" si="7"/>
        <v>0</v>
      </c>
      <c r="AI17" s="11">
        <f t="shared" si="8"/>
        <v>0</v>
      </c>
      <c r="AJ17" s="11">
        <f t="shared" si="9"/>
        <v>0</v>
      </c>
      <c r="AK17" s="11">
        <f t="shared" si="10"/>
        <v>0</v>
      </c>
    </row>
    <row r="18" spans="1:37">
      <c r="A18" s="11" t="s">
        <v>31</v>
      </c>
      <c r="B18" s="11">
        <v>143</v>
      </c>
      <c r="C18" s="8">
        <v>17</v>
      </c>
      <c r="D18" s="8">
        <v>23</v>
      </c>
      <c r="E18" s="8">
        <v>10</v>
      </c>
      <c r="F18" s="8">
        <v>9</v>
      </c>
      <c r="G18" s="8">
        <v>22</v>
      </c>
      <c r="H18" s="8">
        <v>19</v>
      </c>
      <c r="I18" s="9">
        <f t="shared" si="0"/>
        <v>16.600000000000001</v>
      </c>
      <c r="J18" s="11">
        <v>2</v>
      </c>
      <c r="K18" s="11">
        <v>2</v>
      </c>
      <c r="L18" s="11">
        <v>3</v>
      </c>
      <c r="M18" s="11">
        <v>3</v>
      </c>
      <c r="N18" s="11">
        <v>3</v>
      </c>
      <c r="O18" s="11">
        <v>2</v>
      </c>
      <c r="P18" s="11">
        <v>2</v>
      </c>
      <c r="Q18" s="11">
        <v>3</v>
      </c>
      <c r="R18" s="11">
        <v>3</v>
      </c>
      <c r="S18" s="8">
        <v>3</v>
      </c>
      <c r="T18" s="11">
        <v>3</v>
      </c>
      <c r="U18" s="12">
        <v>0.50636968354183354</v>
      </c>
      <c r="V18" s="77">
        <f t="shared" si="1"/>
        <v>2.6363636363636362</v>
      </c>
      <c r="Z18" s="11">
        <v>3</v>
      </c>
      <c r="AA18" s="11">
        <f t="shared" si="2"/>
        <v>3</v>
      </c>
      <c r="AD18" s="11">
        <f t="shared" si="3"/>
        <v>-1</v>
      </c>
      <c r="AE18" s="11">
        <f t="shared" si="4"/>
        <v>-1</v>
      </c>
      <c r="AF18" s="11">
        <f t="shared" si="5"/>
        <v>0</v>
      </c>
      <c r="AG18" s="11">
        <f t="shared" si="6"/>
        <v>0</v>
      </c>
      <c r="AH18" s="11">
        <f t="shared" si="7"/>
        <v>-1</v>
      </c>
      <c r="AI18" s="11">
        <f t="shared" si="8"/>
        <v>0</v>
      </c>
      <c r="AJ18" s="11">
        <f t="shared" si="9"/>
        <v>0</v>
      </c>
      <c r="AK18" s="11">
        <f t="shared" si="10"/>
        <v>0</v>
      </c>
    </row>
    <row r="19" spans="1:37">
      <c r="A19" s="11" t="s">
        <v>106</v>
      </c>
      <c r="B19" s="11">
        <v>218</v>
      </c>
      <c r="C19" s="6">
        <v>18</v>
      </c>
      <c r="D19" s="6">
        <v>18</v>
      </c>
      <c r="E19" s="6">
        <v>19</v>
      </c>
      <c r="F19" s="6">
        <v>24</v>
      </c>
      <c r="G19" s="6">
        <v>20</v>
      </c>
      <c r="H19" s="6">
        <v>16</v>
      </c>
      <c r="I19" s="7">
        <f t="shared" si="0"/>
        <v>19.399999999999999</v>
      </c>
      <c r="J19" s="11">
        <v>2</v>
      </c>
      <c r="K19" s="11">
        <v>2</v>
      </c>
      <c r="L19" s="11">
        <v>2</v>
      </c>
      <c r="M19" s="11">
        <v>3</v>
      </c>
      <c r="N19" s="11">
        <v>3</v>
      </c>
      <c r="O19" s="11">
        <v>2</v>
      </c>
      <c r="P19" s="11">
        <v>3</v>
      </c>
      <c r="Q19" s="11">
        <v>3</v>
      </c>
      <c r="R19" s="11">
        <v>3</v>
      </c>
      <c r="S19" s="8">
        <v>3</v>
      </c>
      <c r="T19" s="11">
        <v>3</v>
      </c>
      <c r="U19" s="12">
        <v>0.48038446141526148</v>
      </c>
      <c r="V19" s="77">
        <f t="shared" si="1"/>
        <v>2.6363636363636362</v>
      </c>
      <c r="Z19" s="11">
        <v>2</v>
      </c>
      <c r="AA19" s="11">
        <f t="shared" si="2"/>
        <v>3</v>
      </c>
      <c r="AD19" s="11">
        <f t="shared" si="3"/>
        <v>0</v>
      </c>
      <c r="AE19" s="11">
        <f t="shared" si="4"/>
        <v>0</v>
      </c>
      <c r="AF19" s="11">
        <f t="shared" si="5"/>
        <v>0</v>
      </c>
      <c r="AG19" s="11">
        <f t="shared" si="6"/>
        <v>1</v>
      </c>
      <c r="AH19" s="11">
        <f t="shared" si="7"/>
        <v>0</v>
      </c>
      <c r="AI19" s="11">
        <f t="shared" si="8"/>
        <v>1</v>
      </c>
      <c r="AJ19" s="11">
        <f t="shared" si="9"/>
        <v>1</v>
      </c>
      <c r="AK19" s="11">
        <f t="shared" si="10"/>
        <v>1</v>
      </c>
    </row>
    <row r="20" spans="1:37">
      <c r="A20" s="8" t="s">
        <v>41</v>
      </c>
      <c r="B20" s="11">
        <v>153</v>
      </c>
      <c r="C20" s="8">
        <v>19</v>
      </c>
      <c r="D20" s="8">
        <v>19</v>
      </c>
      <c r="E20" s="8">
        <v>20</v>
      </c>
      <c r="F20" s="8">
        <v>21</v>
      </c>
      <c r="G20" s="8">
        <v>23</v>
      </c>
      <c r="H20" s="8">
        <v>21</v>
      </c>
      <c r="I20" s="9">
        <f t="shared" si="0"/>
        <v>20.8</v>
      </c>
      <c r="J20" s="11">
        <v>2</v>
      </c>
      <c r="K20" s="11">
        <v>2</v>
      </c>
      <c r="L20" s="11">
        <v>2</v>
      </c>
      <c r="M20" s="11">
        <v>2</v>
      </c>
      <c r="N20" s="11">
        <v>3</v>
      </c>
      <c r="O20" s="11">
        <v>3</v>
      </c>
      <c r="P20" s="11">
        <v>3</v>
      </c>
      <c r="Q20" s="11">
        <v>3</v>
      </c>
      <c r="R20" s="11">
        <v>3</v>
      </c>
      <c r="S20" s="8">
        <v>3</v>
      </c>
      <c r="T20" s="11">
        <v>3</v>
      </c>
      <c r="U20" s="12">
        <v>0.50636968354183354</v>
      </c>
      <c r="V20" s="77">
        <f t="shared" si="1"/>
        <v>2.6363636363636362</v>
      </c>
      <c r="Z20" s="11">
        <v>2</v>
      </c>
      <c r="AA20" s="11">
        <f t="shared" si="2"/>
        <v>3</v>
      </c>
      <c r="AD20" s="11">
        <f t="shared" si="3"/>
        <v>0</v>
      </c>
      <c r="AE20" s="11">
        <f t="shared" si="4"/>
        <v>0</v>
      </c>
      <c r="AF20" s="11">
        <f t="shared" si="5"/>
        <v>0</v>
      </c>
      <c r="AG20" s="11">
        <f t="shared" si="6"/>
        <v>0</v>
      </c>
      <c r="AH20" s="11">
        <f t="shared" si="7"/>
        <v>1</v>
      </c>
      <c r="AI20" s="11">
        <f t="shared" si="8"/>
        <v>1</v>
      </c>
      <c r="AJ20" s="11">
        <f t="shared" si="9"/>
        <v>1</v>
      </c>
      <c r="AK20" s="11">
        <f t="shared" si="10"/>
        <v>1</v>
      </c>
    </row>
    <row r="21" spans="1:37">
      <c r="A21" s="11" t="s">
        <v>60</v>
      </c>
      <c r="B21" s="11">
        <v>172</v>
      </c>
      <c r="C21" s="6">
        <v>20</v>
      </c>
      <c r="D21" s="6">
        <v>15</v>
      </c>
      <c r="E21" s="6">
        <v>7</v>
      </c>
      <c r="F21" s="6">
        <v>14</v>
      </c>
      <c r="G21" s="6">
        <v>24</v>
      </c>
      <c r="H21" s="6">
        <v>37</v>
      </c>
      <c r="I21" s="7">
        <f t="shared" si="0"/>
        <v>19.399999999999999</v>
      </c>
      <c r="J21" s="8">
        <v>2</v>
      </c>
      <c r="K21" s="8">
        <v>2</v>
      </c>
      <c r="L21" s="8">
        <v>2</v>
      </c>
      <c r="M21" s="8">
        <v>3</v>
      </c>
      <c r="N21" s="8">
        <v>3</v>
      </c>
      <c r="O21" s="8">
        <v>2</v>
      </c>
      <c r="P21" s="8">
        <v>3</v>
      </c>
      <c r="Q21" s="8">
        <v>2</v>
      </c>
      <c r="R21" s="8">
        <v>2</v>
      </c>
      <c r="S21" s="6">
        <v>3</v>
      </c>
      <c r="T21" s="8">
        <v>3</v>
      </c>
      <c r="U21" s="10">
        <v>0.80064076902543568</v>
      </c>
      <c r="V21" s="77">
        <f t="shared" si="1"/>
        <v>2.4545454545454546</v>
      </c>
      <c r="Z21" s="8">
        <v>2</v>
      </c>
      <c r="AA21" s="11">
        <f t="shared" si="2"/>
        <v>2</v>
      </c>
      <c r="AD21" s="11">
        <f t="shared" si="3"/>
        <v>0</v>
      </c>
      <c r="AE21" s="11">
        <f t="shared" si="4"/>
        <v>0</v>
      </c>
      <c r="AF21" s="11">
        <f t="shared" si="5"/>
        <v>0</v>
      </c>
      <c r="AG21" s="11">
        <f t="shared" si="6"/>
        <v>1</v>
      </c>
      <c r="AH21" s="11">
        <f t="shared" si="7"/>
        <v>0</v>
      </c>
      <c r="AI21" s="11">
        <f t="shared" si="8"/>
        <v>0</v>
      </c>
      <c r="AJ21" s="11">
        <f t="shared" si="9"/>
        <v>0</v>
      </c>
      <c r="AK21" s="11">
        <f t="shared" si="10"/>
        <v>1</v>
      </c>
    </row>
    <row r="22" spans="1:37">
      <c r="A22" s="11" t="s">
        <v>98</v>
      </c>
      <c r="B22" s="11">
        <v>210</v>
      </c>
      <c r="C22" s="6">
        <v>21</v>
      </c>
      <c r="D22" s="6">
        <v>24</v>
      </c>
      <c r="E22" s="6">
        <v>28</v>
      </c>
      <c r="F22" s="6">
        <v>22</v>
      </c>
      <c r="G22" s="6">
        <v>16</v>
      </c>
      <c r="H22" s="6">
        <v>29</v>
      </c>
      <c r="I22" s="7">
        <f t="shared" si="0"/>
        <v>23.8</v>
      </c>
      <c r="J22" s="11">
        <v>2</v>
      </c>
      <c r="K22" s="11">
        <v>2</v>
      </c>
      <c r="L22" s="11">
        <v>2</v>
      </c>
      <c r="M22" s="11">
        <v>2</v>
      </c>
      <c r="N22" s="11">
        <v>2</v>
      </c>
      <c r="O22" s="11">
        <v>2</v>
      </c>
      <c r="P22" s="11">
        <v>3</v>
      </c>
      <c r="Q22" s="11">
        <v>3</v>
      </c>
      <c r="R22" s="11">
        <v>3</v>
      </c>
      <c r="S22" s="6">
        <v>3</v>
      </c>
      <c r="T22" s="11">
        <v>3</v>
      </c>
      <c r="U22" s="10">
        <v>0.50636968354183332</v>
      </c>
      <c r="V22" s="77">
        <f t="shared" si="1"/>
        <v>2.4545454545454546</v>
      </c>
      <c r="Z22" s="8">
        <v>2</v>
      </c>
      <c r="AA22" s="11">
        <f t="shared" si="2"/>
        <v>2</v>
      </c>
      <c r="AD22" s="11">
        <f t="shared" si="3"/>
        <v>0</v>
      </c>
      <c r="AE22" s="11">
        <f t="shared" si="4"/>
        <v>0</v>
      </c>
      <c r="AF22" s="11">
        <f t="shared" si="5"/>
        <v>0</v>
      </c>
      <c r="AG22" s="11">
        <f t="shared" si="6"/>
        <v>0</v>
      </c>
      <c r="AH22" s="11">
        <f t="shared" si="7"/>
        <v>0</v>
      </c>
      <c r="AI22" s="11">
        <f t="shared" si="8"/>
        <v>1</v>
      </c>
      <c r="AJ22" s="11">
        <f t="shared" si="9"/>
        <v>1</v>
      </c>
      <c r="AK22" s="11">
        <f t="shared" si="10"/>
        <v>1</v>
      </c>
    </row>
    <row r="23" spans="1:37">
      <c r="A23" s="11" t="s">
        <v>53</v>
      </c>
      <c r="B23" s="11">
        <v>165</v>
      </c>
      <c r="C23" s="6">
        <v>22</v>
      </c>
      <c r="D23" s="6">
        <v>22</v>
      </c>
      <c r="E23" s="6">
        <v>17</v>
      </c>
      <c r="F23" s="6">
        <v>27</v>
      </c>
      <c r="G23" s="6">
        <v>17</v>
      </c>
      <c r="H23" s="6">
        <v>22</v>
      </c>
      <c r="I23" s="7">
        <f t="shared" si="0"/>
        <v>21</v>
      </c>
      <c r="J23" s="11">
        <v>2</v>
      </c>
      <c r="K23" s="11">
        <v>2</v>
      </c>
      <c r="L23" s="11">
        <v>3</v>
      </c>
      <c r="M23" s="11">
        <v>2</v>
      </c>
      <c r="N23" s="11">
        <v>3</v>
      </c>
      <c r="O23" s="11">
        <v>2</v>
      </c>
      <c r="P23" s="11">
        <v>2</v>
      </c>
      <c r="Q23" s="11">
        <v>2</v>
      </c>
      <c r="R23" s="11">
        <v>2</v>
      </c>
      <c r="S23" s="6">
        <v>3</v>
      </c>
      <c r="T23" s="11">
        <v>3</v>
      </c>
      <c r="U23" s="14">
        <v>0.72501105208198413</v>
      </c>
      <c r="V23" s="77">
        <f t="shared" si="1"/>
        <v>2.3636363636363638</v>
      </c>
      <c r="Z23" s="11">
        <v>2</v>
      </c>
      <c r="AA23" s="11">
        <f t="shared" si="2"/>
        <v>2</v>
      </c>
      <c r="AD23" s="11">
        <f t="shared" si="3"/>
        <v>0</v>
      </c>
      <c r="AE23" s="11">
        <f t="shared" si="4"/>
        <v>0</v>
      </c>
      <c r="AF23" s="11">
        <f t="shared" si="5"/>
        <v>1</v>
      </c>
      <c r="AG23" s="11">
        <f t="shared" si="6"/>
        <v>0</v>
      </c>
      <c r="AH23" s="11">
        <f t="shared" si="7"/>
        <v>0</v>
      </c>
      <c r="AI23" s="11">
        <f t="shared" si="8"/>
        <v>0</v>
      </c>
      <c r="AJ23" s="11">
        <f t="shared" si="9"/>
        <v>0</v>
      </c>
      <c r="AK23" s="11">
        <f t="shared" si="10"/>
        <v>1</v>
      </c>
    </row>
    <row r="24" spans="1:37">
      <c r="A24" s="11" t="s">
        <v>47</v>
      </c>
      <c r="B24" s="11">
        <v>159</v>
      </c>
      <c r="C24" s="6">
        <v>23</v>
      </c>
      <c r="D24" s="6">
        <v>31</v>
      </c>
      <c r="E24" s="6">
        <v>39</v>
      </c>
      <c r="F24" s="6">
        <v>18</v>
      </c>
      <c r="G24" s="6">
        <v>19</v>
      </c>
      <c r="H24" s="6">
        <v>31</v>
      </c>
      <c r="I24" s="7">
        <f t="shared" si="0"/>
        <v>27.6</v>
      </c>
      <c r="J24" s="13">
        <v>2</v>
      </c>
      <c r="K24" s="13">
        <v>2</v>
      </c>
      <c r="L24" s="13">
        <v>2</v>
      </c>
      <c r="M24" s="13">
        <v>3</v>
      </c>
      <c r="N24" s="13">
        <v>1</v>
      </c>
      <c r="O24" s="13">
        <v>3</v>
      </c>
      <c r="P24" s="13">
        <v>2</v>
      </c>
      <c r="Q24" s="13">
        <v>3</v>
      </c>
      <c r="R24" s="13">
        <v>3</v>
      </c>
      <c r="S24" s="6">
        <v>3</v>
      </c>
      <c r="T24" s="13">
        <v>1</v>
      </c>
      <c r="U24" s="12">
        <v>0.27735009811261457</v>
      </c>
      <c r="V24" s="77">
        <f t="shared" si="1"/>
        <v>2.2727272727272729</v>
      </c>
      <c r="Z24" s="11">
        <v>2</v>
      </c>
      <c r="AA24" s="11">
        <f t="shared" si="2"/>
        <v>3</v>
      </c>
      <c r="AD24" s="11">
        <f t="shared" si="3"/>
        <v>0</v>
      </c>
      <c r="AE24" s="11">
        <f t="shared" si="4"/>
        <v>0</v>
      </c>
      <c r="AF24" s="11">
        <f t="shared" si="5"/>
        <v>0</v>
      </c>
      <c r="AG24" s="11">
        <f t="shared" si="6"/>
        <v>1</v>
      </c>
      <c r="AH24" s="11">
        <f t="shared" si="7"/>
        <v>1</v>
      </c>
      <c r="AI24" s="11">
        <f t="shared" si="8"/>
        <v>1</v>
      </c>
      <c r="AJ24" s="11">
        <f t="shared" si="9"/>
        <v>1</v>
      </c>
      <c r="AK24" s="11">
        <f t="shared" si="10"/>
        <v>1</v>
      </c>
    </row>
    <row r="25" spans="1:37">
      <c r="A25" s="11" t="s">
        <v>91</v>
      </c>
      <c r="B25" s="11">
        <v>203</v>
      </c>
      <c r="C25" s="6">
        <v>24</v>
      </c>
      <c r="D25" s="6">
        <v>27</v>
      </c>
      <c r="E25" s="6">
        <v>23</v>
      </c>
      <c r="F25" s="6">
        <v>29</v>
      </c>
      <c r="G25" s="6">
        <v>31</v>
      </c>
      <c r="H25" s="6">
        <v>15</v>
      </c>
      <c r="I25" s="7">
        <f t="shared" si="0"/>
        <v>25</v>
      </c>
      <c r="J25" s="11">
        <v>2</v>
      </c>
      <c r="K25" s="11">
        <v>2</v>
      </c>
      <c r="L25" s="11">
        <v>2</v>
      </c>
      <c r="M25" s="11">
        <v>2</v>
      </c>
      <c r="N25" s="11">
        <v>2</v>
      </c>
      <c r="O25" s="11">
        <v>2</v>
      </c>
      <c r="P25" s="11">
        <v>3</v>
      </c>
      <c r="Q25" s="11">
        <v>2</v>
      </c>
      <c r="R25" s="11">
        <v>3</v>
      </c>
      <c r="S25" s="6">
        <v>3</v>
      </c>
      <c r="T25" s="11">
        <v>2</v>
      </c>
      <c r="U25" s="12">
        <v>0.50636968354183332</v>
      </c>
      <c r="V25" s="77">
        <f t="shared" si="1"/>
        <v>2.2727272727272729</v>
      </c>
      <c r="Z25" s="11">
        <v>2</v>
      </c>
      <c r="AA25" s="11">
        <f t="shared" si="2"/>
        <v>2</v>
      </c>
      <c r="AD25" s="11">
        <f t="shared" si="3"/>
        <v>0</v>
      </c>
      <c r="AE25" s="11">
        <f t="shared" si="4"/>
        <v>0</v>
      </c>
      <c r="AF25" s="11">
        <f t="shared" si="5"/>
        <v>0</v>
      </c>
      <c r="AG25" s="11">
        <f t="shared" si="6"/>
        <v>0</v>
      </c>
      <c r="AH25" s="11">
        <f t="shared" si="7"/>
        <v>0</v>
      </c>
      <c r="AI25" s="11">
        <f t="shared" si="8"/>
        <v>0</v>
      </c>
      <c r="AJ25" s="11">
        <f t="shared" si="9"/>
        <v>1</v>
      </c>
      <c r="AK25" s="11">
        <f t="shared" si="10"/>
        <v>1</v>
      </c>
    </row>
    <row r="26" spans="1:37">
      <c r="A26" s="11" t="s">
        <v>14</v>
      </c>
      <c r="B26" s="11">
        <v>126</v>
      </c>
      <c r="C26" s="6">
        <v>25</v>
      </c>
      <c r="D26" s="6">
        <v>21</v>
      </c>
      <c r="E26" s="6">
        <v>24</v>
      </c>
      <c r="F26" s="6">
        <v>35</v>
      </c>
      <c r="G26" s="6">
        <v>18</v>
      </c>
      <c r="H26" s="6">
        <v>23</v>
      </c>
      <c r="I26" s="7">
        <f t="shared" si="0"/>
        <v>24.2</v>
      </c>
      <c r="J26" s="11">
        <v>1</v>
      </c>
      <c r="K26" s="11">
        <v>2</v>
      </c>
      <c r="L26" s="11">
        <v>2</v>
      </c>
      <c r="M26" s="11">
        <v>2</v>
      </c>
      <c r="N26" s="11">
        <v>2</v>
      </c>
      <c r="O26" s="11">
        <v>3</v>
      </c>
      <c r="P26" s="11">
        <v>2</v>
      </c>
      <c r="Q26" s="11">
        <v>3</v>
      </c>
      <c r="R26" s="11">
        <v>3</v>
      </c>
      <c r="S26" s="6">
        <v>2</v>
      </c>
      <c r="T26" s="11">
        <v>3</v>
      </c>
      <c r="U26" s="12">
        <v>0.57735026918962573</v>
      </c>
      <c r="V26" s="77">
        <f t="shared" si="1"/>
        <v>2.2727272727272729</v>
      </c>
      <c r="Z26" s="11">
        <v>2</v>
      </c>
      <c r="AA26" s="11">
        <f t="shared" si="2"/>
        <v>2</v>
      </c>
      <c r="AD26" s="11">
        <f t="shared" si="3"/>
        <v>-1</v>
      </c>
      <c r="AE26" s="11">
        <f t="shared" si="4"/>
        <v>0</v>
      </c>
      <c r="AF26" s="11">
        <f t="shared" si="5"/>
        <v>0</v>
      </c>
      <c r="AG26" s="11">
        <f t="shared" si="6"/>
        <v>0</v>
      </c>
      <c r="AH26" s="11">
        <f t="shared" si="7"/>
        <v>1</v>
      </c>
      <c r="AI26" s="11">
        <f t="shared" si="8"/>
        <v>1</v>
      </c>
      <c r="AJ26" s="11">
        <f t="shared" si="9"/>
        <v>1</v>
      </c>
      <c r="AK26" s="11">
        <f t="shared" si="10"/>
        <v>0</v>
      </c>
    </row>
    <row r="27" spans="1:37">
      <c r="A27" s="13" t="s">
        <v>33</v>
      </c>
      <c r="B27" s="13">
        <v>145</v>
      </c>
      <c r="C27" s="6">
        <v>26</v>
      </c>
      <c r="D27" s="6">
        <v>20</v>
      </c>
      <c r="E27" s="6">
        <v>15</v>
      </c>
      <c r="F27" s="6">
        <v>32</v>
      </c>
      <c r="G27" s="6">
        <v>21</v>
      </c>
      <c r="H27" s="6">
        <v>27</v>
      </c>
      <c r="I27" s="7">
        <f t="shared" si="0"/>
        <v>23</v>
      </c>
      <c r="J27" s="11">
        <v>2</v>
      </c>
      <c r="K27" s="11">
        <v>1</v>
      </c>
      <c r="L27" s="11">
        <v>2</v>
      </c>
      <c r="M27" s="11">
        <v>2</v>
      </c>
      <c r="N27" s="11">
        <v>3</v>
      </c>
      <c r="O27" s="11">
        <v>2</v>
      </c>
      <c r="P27" s="11">
        <v>3</v>
      </c>
      <c r="Q27" s="11">
        <v>2</v>
      </c>
      <c r="R27" s="11">
        <v>2</v>
      </c>
      <c r="S27" s="6">
        <v>3</v>
      </c>
      <c r="T27" s="11">
        <v>3</v>
      </c>
      <c r="U27" s="12">
        <v>0.64051261522034852</v>
      </c>
      <c r="V27" s="77">
        <f t="shared" si="1"/>
        <v>2.2727272727272729</v>
      </c>
      <c r="Z27" s="13">
        <v>2</v>
      </c>
      <c r="AA27" s="11">
        <f t="shared" si="2"/>
        <v>2</v>
      </c>
      <c r="AD27" s="11">
        <f t="shared" si="3"/>
        <v>0</v>
      </c>
      <c r="AE27" s="11">
        <f t="shared" si="4"/>
        <v>-1</v>
      </c>
      <c r="AF27" s="11">
        <f t="shared" si="5"/>
        <v>0</v>
      </c>
      <c r="AG27" s="11">
        <f t="shared" si="6"/>
        <v>0</v>
      </c>
      <c r="AH27" s="11">
        <f t="shared" si="7"/>
        <v>0</v>
      </c>
      <c r="AI27" s="11">
        <f t="shared" si="8"/>
        <v>0</v>
      </c>
      <c r="AJ27" s="11">
        <f t="shared" si="9"/>
        <v>0</v>
      </c>
      <c r="AK27" s="11">
        <f t="shared" si="10"/>
        <v>1</v>
      </c>
    </row>
    <row r="28" spans="1:37">
      <c r="A28" s="11" t="s">
        <v>10</v>
      </c>
      <c r="B28" s="11">
        <v>122</v>
      </c>
      <c r="C28" s="6">
        <v>27</v>
      </c>
      <c r="D28" s="6">
        <v>26</v>
      </c>
      <c r="E28" s="6">
        <v>41</v>
      </c>
      <c r="F28" s="6">
        <v>37</v>
      </c>
      <c r="G28" s="6">
        <v>28</v>
      </c>
      <c r="H28" s="6">
        <v>24</v>
      </c>
      <c r="I28" s="7">
        <f t="shared" si="0"/>
        <v>31.2</v>
      </c>
      <c r="J28" s="11">
        <v>2</v>
      </c>
      <c r="K28" s="11">
        <v>2</v>
      </c>
      <c r="L28" s="11">
        <v>1</v>
      </c>
      <c r="M28" s="11">
        <v>2</v>
      </c>
      <c r="N28" s="11">
        <v>3</v>
      </c>
      <c r="O28" s="11">
        <v>2</v>
      </c>
      <c r="P28" s="11">
        <v>3</v>
      </c>
      <c r="Q28" s="11">
        <v>3</v>
      </c>
      <c r="R28" s="11">
        <v>2</v>
      </c>
      <c r="S28" s="6">
        <v>2</v>
      </c>
      <c r="T28" s="11">
        <v>2</v>
      </c>
      <c r="U28" s="12">
        <v>0.68873723172119461</v>
      </c>
      <c r="V28" s="77">
        <f t="shared" si="1"/>
        <v>2.1818181818181817</v>
      </c>
      <c r="Z28" s="11">
        <v>2</v>
      </c>
      <c r="AA28" s="11">
        <f t="shared" si="2"/>
        <v>2</v>
      </c>
      <c r="AD28" s="11">
        <f t="shared" si="3"/>
        <v>0</v>
      </c>
      <c r="AE28" s="11">
        <f t="shared" si="4"/>
        <v>0</v>
      </c>
      <c r="AF28" s="11">
        <f t="shared" si="5"/>
        <v>-1</v>
      </c>
      <c r="AG28" s="11">
        <f t="shared" si="6"/>
        <v>0</v>
      </c>
      <c r="AH28" s="11">
        <f t="shared" si="7"/>
        <v>0</v>
      </c>
      <c r="AI28" s="11">
        <f t="shared" si="8"/>
        <v>1</v>
      </c>
      <c r="AJ28" s="11">
        <f t="shared" si="9"/>
        <v>0</v>
      </c>
      <c r="AK28" s="11">
        <f t="shared" si="10"/>
        <v>0</v>
      </c>
    </row>
    <row r="29" spans="1:37">
      <c r="A29" s="11" t="s">
        <v>28</v>
      </c>
      <c r="B29" s="11">
        <v>140</v>
      </c>
      <c r="C29" s="6">
        <v>28</v>
      </c>
      <c r="D29" s="6">
        <v>30</v>
      </c>
      <c r="E29" s="6">
        <v>22</v>
      </c>
      <c r="F29" s="6">
        <v>25</v>
      </c>
      <c r="G29" s="6">
        <v>26</v>
      </c>
      <c r="H29" s="6">
        <v>32</v>
      </c>
      <c r="I29" s="7">
        <f t="shared" si="0"/>
        <v>27</v>
      </c>
      <c r="J29" s="11">
        <v>2</v>
      </c>
      <c r="K29" s="11">
        <v>2</v>
      </c>
      <c r="L29" s="11">
        <v>2</v>
      </c>
      <c r="M29" s="11">
        <v>2</v>
      </c>
      <c r="N29" s="11">
        <v>2</v>
      </c>
      <c r="O29" s="11">
        <v>2</v>
      </c>
      <c r="P29" s="11">
        <v>2</v>
      </c>
      <c r="Q29" s="11">
        <v>3</v>
      </c>
      <c r="R29" s="11">
        <v>2</v>
      </c>
      <c r="S29" s="6">
        <v>3</v>
      </c>
      <c r="T29" s="11">
        <v>2</v>
      </c>
      <c r="U29" s="12">
        <v>0.50636968354183354</v>
      </c>
      <c r="V29" s="77">
        <f t="shared" si="1"/>
        <v>2.1818181818181817</v>
      </c>
      <c r="Z29" s="11">
        <v>2</v>
      </c>
      <c r="AA29" s="11">
        <f t="shared" si="2"/>
        <v>2</v>
      </c>
      <c r="AD29" s="11">
        <f t="shared" si="3"/>
        <v>0</v>
      </c>
      <c r="AE29" s="11">
        <f t="shared" si="4"/>
        <v>0</v>
      </c>
      <c r="AF29" s="11">
        <f t="shared" si="5"/>
        <v>0</v>
      </c>
      <c r="AG29" s="11">
        <f t="shared" si="6"/>
        <v>0</v>
      </c>
      <c r="AH29" s="11">
        <f t="shared" si="7"/>
        <v>0</v>
      </c>
      <c r="AI29" s="11">
        <f t="shared" si="8"/>
        <v>1</v>
      </c>
      <c r="AJ29" s="11">
        <f t="shared" si="9"/>
        <v>0</v>
      </c>
      <c r="AK29" s="11">
        <f t="shared" si="10"/>
        <v>1</v>
      </c>
    </row>
    <row r="30" spans="1:37">
      <c r="A30" s="11" t="s">
        <v>95</v>
      </c>
      <c r="B30" s="11">
        <v>207</v>
      </c>
      <c r="C30" s="8">
        <v>29</v>
      </c>
      <c r="D30" s="8">
        <v>34</v>
      </c>
      <c r="E30" s="8">
        <v>25</v>
      </c>
      <c r="F30" s="8">
        <v>26</v>
      </c>
      <c r="G30" s="8">
        <v>29</v>
      </c>
      <c r="H30" s="8">
        <v>25</v>
      </c>
      <c r="I30" s="9">
        <f t="shared" si="0"/>
        <v>27.8</v>
      </c>
      <c r="J30" s="8">
        <v>1</v>
      </c>
      <c r="K30" s="8">
        <v>2</v>
      </c>
      <c r="L30" s="8">
        <v>1</v>
      </c>
      <c r="M30" s="8">
        <v>3</v>
      </c>
      <c r="N30" s="8">
        <v>1</v>
      </c>
      <c r="O30" s="8">
        <v>3</v>
      </c>
      <c r="P30" s="8">
        <v>3</v>
      </c>
      <c r="Q30" s="8">
        <v>2</v>
      </c>
      <c r="R30" s="8">
        <v>2</v>
      </c>
      <c r="S30" s="6">
        <v>3</v>
      </c>
      <c r="T30" s="8">
        <v>3</v>
      </c>
      <c r="U30" s="12">
        <v>0.63042517195611525</v>
      </c>
      <c r="V30" s="77">
        <f t="shared" si="1"/>
        <v>2.1818181818181817</v>
      </c>
      <c r="Z30" s="11">
        <v>2</v>
      </c>
      <c r="AA30" s="11">
        <f t="shared" si="2"/>
        <v>3</v>
      </c>
      <c r="AD30" s="11">
        <f t="shared" si="3"/>
        <v>-1</v>
      </c>
      <c r="AE30" s="11">
        <f t="shared" si="4"/>
        <v>0</v>
      </c>
      <c r="AF30" s="11">
        <f t="shared" si="5"/>
        <v>-1</v>
      </c>
      <c r="AG30" s="11">
        <f t="shared" si="6"/>
        <v>1</v>
      </c>
      <c r="AH30" s="11">
        <f t="shared" si="7"/>
        <v>1</v>
      </c>
      <c r="AI30" s="11">
        <f t="shared" si="8"/>
        <v>0</v>
      </c>
      <c r="AJ30" s="11">
        <f t="shared" si="9"/>
        <v>0</v>
      </c>
      <c r="AK30" s="11">
        <f t="shared" si="10"/>
        <v>1</v>
      </c>
    </row>
    <row r="31" spans="1:37">
      <c r="A31" s="11" t="s">
        <v>81</v>
      </c>
      <c r="B31" s="11">
        <v>193</v>
      </c>
      <c r="C31" s="6">
        <v>30</v>
      </c>
      <c r="D31" s="6">
        <v>35</v>
      </c>
      <c r="E31" s="6">
        <v>38</v>
      </c>
      <c r="F31" s="6">
        <v>17</v>
      </c>
      <c r="G31" s="6">
        <v>33</v>
      </c>
      <c r="H31" s="6">
        <v>20</v>
      </c>
      <c r="I31" s="7">
        <f t="shared" si="0"/>
        <v>28.6</v>
      </c>
      <c r="J31" s="11">
        <v>2</v>
      </c>
      <c r="K31" s="11">
        <v>1</v>
      </c>
      <c r="L31" s="11">
        <v>3</v>
      </c>
      <c r="M31" s="11">
        <v>2</v>
      </c>
      <c r="N31" s="11">
        <v>2</v>
      </c>
      <c r="O31" s="11">
        <v>2</v>
      </c>
      <c r="P31" s="11">
        <v>2</v>
      </c>
      <c r="Q31" s="11">
        <v>2</v>
      </c>
      <c r="R31" s="11">
        <v>2</v>
      </c>
      <c r="S31" s="6">
        <v>3</v>
      </c>
      <c r="T31" s="11">
        <v>3</v>
      </c>
      <c r="U31" s="12">
        <v>0.37553380809940551</v>
      </c>
      <c r="V31" s="77">
        <f t="shared" si="1"/>
        <v>2.1818181818181817</v>
      </c>
      <c r="Z31" s="11">
        <v>2</v>
      </c>
      <c r="AA31" s="11">
        <f t="shared" si="2"/>
        <v>2</v>
      </c>
      <c r="AD31" s="11">
        <f t="shared" si="3"/>
        <v>0</v>
      </c>
      <c r="AE31" s="11">
        <f t="shared" si="4"/>
        <v>-1</v>
      </c>
      <c r="AF31" s="11">
        <f t="shared" si="5"/>
        <v>1</v>
      </c>
      <c r="AG31" s="11">
        <f t="shared" si="6"/>
        <v>0</v>
      </c>
      <c r="AH31" s="11">
        <f t="shared" si="7"/>
        <v>0</v>
      </c>
      <c r="AI31" s="11">
        <f t="shared" si="8"/>
        <v>0</v>
      </c>
      <c r="AJ31" s="11">
        <f t="shared" si="9"/>
        <v>0</v>
      </c>
      <c r="AK31" s="11">
        <f t="shared" si="10"/>
        <v>1</v>
      </c>
    </row>
    <row r="32" spans="1:37">
      <c r="A32" s="11" t="s">
        <v>51</v>
      </c>
      <c r="B32" s="11">
        <v>163</v>
      </c>
      <c r="C32" s="6">
        <v>31</v>
      </c>
      <c r="D32" s="6">
        <v>25</v>
      </c>
      <c r="E32" s="6">
        <v>26</v>
      </c>
      <c r="F32" s="6">
        <v>31</v>
      </c>
      <c r="G32" s="6">
        <v>40</v>
      </c>
      <c r="H32" s="6">
        <v>26</v>
      </c>
      <c r="I32" s="7">
        <f t="shared" si="0"/>
        <v>29.6</v>
      </c>
      <c r="J32" s="11">
        <v>2</v>
      </c>
      <c r="K32" s="11">
        <v>2</v>
      </c>
      <c r="L32" s="11">
        <v>2</v>
      </c>
      <c r="M32" s="11">
        <v>3</v>
      </c>
      <c r="N32" s="11">
        <v>2</v>
      </c>
      <c r="O32" s="11">
        <v>2</v>
      </c>
      <c r="P32" s="11">
        <v>2</v>
      </c>
      <c r="Q32" s="11">
        <v>2</v>
      </c>
      <c r="R32" s="11">
        <v>2</v>
      </c>
      <c r="S32" s="6">
        <v>2</v>
      </c>
      <c r="T32" s="11">
        <v>2</v>
      </c>
      <c r="U32" s="12">
        <v>0.55470019622522915</v>
      </c>
      <c r="V32" s="77">
        <f t="shared" si="1"/>
        <v>2.0909090909090908</v>
      </c>
      <c r="Z32" s="11">
        <v>2</v>
      </c>
      <c r="AA32" s="11">
        <f t="shared" si="2"/>
        <v>2</v>
      </c>
      <c r="AD32" s="11">
        <f t="shared" si="3"/>
        <v>0</v>
      </c>
      <c r="AE32" s="11">
        <f t="shared" si="4"/>
        <v>0</v>
      </c>
      <c r="AF32" s="11">
        <f t="shared" si="5"/>
        <v>0</v>
      </c>
      <c r="AG32" s="11">
        <f t="shared" si="6"/>
        <v>1</v>
      </c>
      <c r="AH32" s="11">
        <f t="shared" si="7"/>
        <v>0</v>
      </c>
      <c r="AI32" s="11">
        <f t="shared" si="8"/>
        <v>0</v>
      </c>
      <c r="AJ32" s="11">
        <f t="shared" si="9"/>
        <v>0</v>
      </c>
      <c r="AK32" s="11">
        <f t="shared" si="10"/>
        <v>0</v>
      </c>
    </row>
    <row r="33" spans="1:37">
      <c r="A33" s="11" t="s">
        <v>25</v>
      </c>
      <c r="B33" s="11">
        <v>137</v>
      </c>
      <c r="C33" s="6">
        <v>32</v>
      </c>
      <c r="D33" s="6">
        <v>32</v>
      </c>
      <c r="E33" s="6">
        <v>32</v>
      </c>
      <c r="F33" s="6">
        <v>23</v>
      </c>
      <c r="G33" s="6">
        <v>27</v>
      </c>
      <c r="H33" s="6">
        <v>39</v>
      </c>
      <c r="I33" s="7">
        <f t="shared" si="0"/>
        <v>30.6</v>
      </c>
      <c r="J33" s="11">
        <v>1</v>
      </c>
      <c r="K33" s="11">
        <v>2</v>
      </c>
      <c r="L33" s="11">
        <v>2</v>
      </c>
      <c r="M33" s="11">
        <v>2</v>
      </c>
      <c r="N33" s="11">
        <v>1</v>
      </c>
      <c r="O33" s="11">
        <v>2</v>
      </c>
      <c r="P33" s="11">
        <v>3</v>
      </c>
      <c r="Q33" s="11">
        <v>2</v>
      </c>
      <c r="R33" s="11">
        <v>3</v>
      </c>
      <c r="S33" s="6">
        <v>2</v>
      </c>
      <c r="T33" s="11">
        <v>3</v>
      </c>
      <c r="U33" s="12">
        <v>0.40824829046386302</v>
      </c>
      <c r="V33" s="77">
        <f t="shared" si="1"/>
        <v>2.0909090909090908</v>
      </c>
      <c r="Z33" s="11">
        <v>2</v>
      </c>
      <c r="AA33" s="11">
        <f t="shared" si="2"/>
        <v>2</v>
      </c>
      <c r="AD33" s="11">
        <f t="shared" si="3"/>
        <v>-1</v>
      </c>
      <c r="AE33" s="11">
        <f t="shared" si="4"/>
        <v>0</v>
      </c>
      <c r="AF33" s="11">
        <f t="shared" si="5"/>
        <v>0</v>
      </c>
      <c r="AG33" s="11">
        <f t="shared" si="6"/>
        <v>0</v>
      </c>
      <c r="AH33" s="11">
        <f t="shared" si="7"/>
        <v>0</v>
      </c>
      <c r="AI33" s="11">
        <f t="shared" si="8"/>
        <v>0</v>
      </c>
      <c r="AJ33" s="11">
        <f t="shared" si="9"/>
        <v>1</v>
      </c>
      <c r="AK33" s="11">
        <f t="shared" si="10"/>
        <v>0</v>
      </c>
    </row>
    <row r="34" spans="1:37">
      <c r="A34" s="11" t="s">
        <v>50</v>
      </c>
      <c r="B34" s="11">
        <v>162</v>
      </c>
      <c r="C34" s="6">
        <v>33</v>
      </c>
      <c r="D34" s="6">
        <v>33</v>
      </c>
      <c r="E34" s="6">
        <v>29</v>
      </c>
      <c r="F34" s="6">
        <v>34</v>
      </c>
      <c r="G34" s="6">
        <v>32</v>
      </c>
      <c r="H34" s="6">
        <v>28</v>
      </c>
      <c r="I34" s="7">
        <f t="shared" ref="I34:I65" si="11">AVERAGE(D34:H34)</f>
        <v>31.2</v>
      </c>
      <c r="J34" s="11">
        <v>2</v>
      </c>
      <c r="K34" s="11">
        <v>2</v>
      </c>
      <c r="L34" s="11">
        <v>1</v>
      </c>
      <c r="M34" s="11">
        <v>2</v>
      </c>
      <c r="N34" s="11">
        <v>3</v>
      </c>
      <c r="O34" s="11">
        <v>2</v>
      </c>
      <c r="P34" s="11">
        <v>2</v>
      </c>
      <c r="Q34" s="11">
        <v>2</v>
      </c>
      <c r="R34" s="11">
        <v>2</v>
      </c>
      <c r="S34" s="6">
        <v>2</v>
      </c>
      <c r="T34" s="11">
        <v>3</v>
      </c>
      <c r="U34" s="12">
        <v>0.64051261522034852</v>
      </c>
      <c r="V34" s="77">
        <f t="shared" ref="V34:V65" si="12">AVERAGE(J34:T34)</f>
        <v>2.0909090909090908</v>
      </c>
      <c r="Z34" s="11">
        <v>2</v>
      </c>
      <c r="AA34" s="11">
        <f t="shared" ref="AA34:AA65" si="13">MODE(J34:S34)</f>
        <v>2</v>
      </c>
      <c r="AD34" s="11">
        <f t="shared" si="3"/>
        <v>0</v>
      </c>
      <c r="AE34" s="11">
        <f t="shared" si="4"/>
        <v>0</v>
      </c>
      <c r="AF34" s="11">
        <f t="shared" si="5"/>
        <v>-1</v>
      </c>
      <c r="AG34" s="11">
        <f t="shared" si="6"/>
        <v>0</v>
      </c>
      <c r="AH34" s="11">
        <f t="shared" si="7"/>
        <v>0</v>
      </c>
      <c r="AI34" s="11">
        <f t="shared" si="8"/>
        <v>0</v>
      </c>
      <c r="AJ34" s="11">
        <f t="shared" si="9"/>
        <v>0</v>
      </c>
      <c r="AK34" s="11">
        <f t="shared" si="10"/>
        <v>0</v>
      </c>
    </row>
    <row r="35" spans="1:37">
      <c r="A35" s="11" t="s">
        <v>108</v>
      </c>
      <c r="B35" s="11">
        <v>220</v>
      </c>
      <c r="C35" s="6">
        <v>34</v>
      </c>
      <c r="D35" s="6">
        <v>28</v>
      </c>
      <c r="E35" s="6">
        <v>31</v>
      </c>
      <c r="F35" s="6">
        <v>44</v>
      </c>
      <c r="G35" s="6">
        <v>30</v>
      </c>
      <c r="H35" s="6">
        <v>33</v>
      </c>
      <c r="I35" s="7">
        <f t="shared" si="11"/>
        <v>33.200000000000003</v>
      </c>
      <c r="J35" s="11">
        <v>1</v>
      </c>
      <c r="K35" s="11">
        <v>2</v>
      </c>
      <c r="L35" s="11">
        <v>1</v>
      </c>
      <c r="M35" s="11">
        <v>2</v>
      </c>
      <c r="N35" s="11">
        <v>3</v>
      </c>
      <c r="O35" s="11">
        <v>2</v>
      </c>
      <c r="P35" s="11">
        <v>3</v>
      </c>
      <c r="Q35" s="11">
        <v>2</v>
      </c>
      <c r="R35" s="11">
        <v>2</v>
      </c>
      <c r="S35" s="6">
        <v>2</v>
      </c>
      <c r="T35" s="11">
        <v>3</v>
      </c>
      <c r="U35" s="12">
        <v>0.48038446141526148</v>
      </c>
      <c r="V35" s="77">
        <f t="shared" si="12"/>
        <v>2.0909090909090908</v>
      </c>
      <c r="Z35" s="11">
        <v>2</v>
      </c>
      <c r="AA35" s="11">
        <f t="shared" si="13"/>
        <v>2</v>
      </c>
      <c r="AD35" s="11">
        <f t="shared" si="3"/>
        <v>-1</v>
      </c>
      <c r="AE35" s="11">
        <f t="shared" si="4"/>
        <v>0</v>
      </c>
      <c r="AF35" s="11">
        <f t="shared" si="5"/>
        <v>-1</v>
      </c>
      <c r="AG35" s="11">
        <f t="shared" si="6"/>
        <v>0</v>
      </c>
      <c r="AH35" s="11">
        <f t="shared" si="7"/>
        <v>0</v>
      </c>
      <c r="AI35" s="11">
        <f t="shared" si="8"/>
        <v>0</v>
      </c>
      <c r="AJ35" s="11">
        <f t="shared" si="9"/>
        <v>0</v>
      </c>
      <c r="AK35" s="11">
        <f t="shared" si="10"/>
        <v>0</v>
      </c>
    </row>
    <row r="36" spans="1:37">
      <c r="A36" s="11" t="s">
        <v>94</v>
      </c>
      <c r="B36" s="11">
        <v>206</v>
      </c>
      <c r="C36" s="6">
        <v>35</v>
      </c>
      <c r="D36" s="6">
        <v>29</v>
      </c>
      <c r="E36" s="6">
        <v>34</v>
      </c>
      <c r="F36" s="6">
        <v>40</v>
      </c>
      <c r="G36" s="6">
        <v>42</v>
      </c>
      <c r="H36" s="6">
        <v>30</v>
      </c>
      <c r="I36" s="7">
        <f t="shared" si="11"/>
        <v>35</v>
      </c>
      <c r="J36" s="11">
        <v>2</v>
      </c>
      <c r="K36" s="11">
        <v>1</v>
      </c>
      <c r="L36" s="11">
        <v>2</v>
      </c>
      <c r="M36" s="11">
        <v>2</v>
      </c>
      <c r="N36" s="11">
        <v>2</v>
      </c>
      <c r="O36" s="11">
        <v>2</v>
      </c>
      <c r="P36" s="11">
        <v>3</v>
      </c>
      <c r="Q36" s="11">
        <v>2</v>
      </c>
      <c r="R36" s="11">
        <v>2</v>
      </c>
      <c r="S36" s="6">
        <v>2</v>
      </c>
      <c r="T36" s="11">
        <v>3</v>
      </c>
      <c r="U36" s="12">
        <v>0.55470019622522904</v>
      </c>
      <c r="V36" s="77">
        <f t="shared" si="12"/>
        <v>2.0909090909090908</v>
      </c>
      <c r="Z36" s="11">
        <v>2</v>
      </c>
      <c r="AA36" s="11">
        <f t="shared" si="13"/>
        <v>2</v>
      </c>
      <c r="AD36" s="11">
        <f t="shared" si="3"/>
        <v>0</v>
      </c>
      <c r="AE36" s="11">
        <f t="shared" si="4"/>
        <v>-1</v>
      </c>
      <c r="AF36" s="11">
        <f t="shared" si="5"/>
        <v>0</v>
      </c>
      <c r="AG36" s="11">
        <f t="shared" si="6"/>
        <v>0</v>
      </c>
      <c r="AH36" s="11">
        <f t="shared" si="7"/>
        <v>0</v>
      </c>
      <c r="AI36" s="11">
        <f t="shared" si="8"/>
        <v>0</v>
      </c>
      <c r="AJ36" s="11">
        <f t="shared" si="9"/>
        <v>0</v>
      </c>
      <c r="AK36" s="11">
        <f t="shared" si="10"/>
        <v>0</v>
      </c>
    </row>
    <row r="37" spans="1:37">
      <c r="A37" s="11" t="s">
        <v>22</v>
      </c>
      <c r="B37" s="11">
        <v>134</v>
      </c>
      <c r="C37" s="6">
        <v>36</v>
      </c>
      <c r="D37" s="6">
        <v>37</v>
      </c>
      <c r="E37" s="6">
        <v>27</v>
      </c>
      <c r="F37" s="6">
        <v>28</v>
      </c>
      <c r="G37" s="6">
        <v>39</v>
      </c>
      <c r="H37" s="6">
        <v>36</v>
      </c>
      <c r="I37" s="7">
        <f t="shared" si="11"/>
        <v>33.4</v>
      </c>
      <c r="J37" s="11">
        <v>1</v>
      </c>
      <c r="K37" s="11">
        <v>1</v>
      </c>
      <c r="L37" s="11">
        <v>2</v>
      </c>
      <c r="M37" s="11">
        <v>2</v>
      </c>
      <c r="N37" s="11">
        <v>2</v>
      </c>
      <c r="O37" s="11">
        <v>2</v>
      </c>
      <c r="P37" s="11">
        <v>2</v>
      </c>
      <c r="Q37" s="11">
        <v>3</v>
      </c>
      <c r="R37" s="11">
        <v>2</v>
      </c>
      <c r="S37" s="6">
        <v>2</v>
      </c>
      <c r="T37" s="11">
        <v>3</v>
      </c>
      <c r="U37" s="12">
        <v>0.57735026918962573</v>
      </c>
      <c r="V37" s="77">
        <f t="shared" si="12"/>
        <v>2</v>
      </c>
      <c r="Z37" s="11">
        <v>2</v>
      </c>
      <c r="AA37" s="11">
        <f t="shared" si="13"/>
        <v>2</v>
      </c>
      <c r="AD37" s="11">
        <f t="shared" si="3"/>
        <v>-1</v>
      </c>
      <c r="AE37" s="11">
        <f t="shared" si="4"/>
        <v>-1</v>
      </c>
      <c r="AF37" s="11">
        <f t="shared" si="5"/>
        <v>0</v>
      </c>
      <c r="AG37" s="11">
        <f t="shared" si="6"/>
        <v>0</v>
      </c>
      <c r="AH37" s="11">
        <f t="shared" si="7"/>
        <v>0</v>
      </c>
      <c r="AI37" s="11">
        <f t="shared" si="8"/>
        <v>1</v>
      </c>
      <c r="AJ37" s="11">
        <f t="shared" si="9"/>
        <v>0</v>
      </c>
      <c r="AK37" s="11">
        <f t="shared" si="10"/>
        <v>0</v>
      </c>
    </row>
    <row r="38" spans="1:37">
      <c r="A38" s="11" t="s">
        <v>11</v>
      </c>
      <c r="B38" s="11">
        <v>123</v>
      </c>
      <c r="C38" s="6">
        <v>37</v>
      </c>
      <c r="D38" s="6">
        <v>41</v>
      </c>
      <c r="E38" s="6">
        <v>35</v>
      </c>
      <c r="F38" s="6">
        <v>36</v>
      </c>
      <c r="G38" s="6">
        <v>34</v>
      </c>
      <c r="H38" s="6">
        <v>40</v>
      </c>
      <c r="I38" s="7">
        <f t="shared" si="11"/>
        <v>37.200000000000003</v>
      </c>
      <c r="J38" s="11">
        <v>2</v>
      </c>
      <c r="K38" s="11">
        <v>1</v>
      </c>
      <c r="L38" s="11">
        <v>2</v>
      </c>
      <c r="M38" s="11">
        <v>2</v>
      </c>
      <c r="N38" s="11">
        <v>2</v>
      </c>
      <c r="O38" s="11">
        <v>2</v>
      </c>
      <c r="P38" s="11">
        <v>2</v>
      </c>
      <c r="Q38" s="11">
        <v>2</v>
      </c>
      <c r="R38" s="11">
        <v>2</v>
      </c>
      <c r="S38" s="6">
        <v>3</v>
      </c>
      <c r="T38" s="11">
        <v>2</v>
      </c>
      <c r="U38" s="12">
        <v>0.49354811679282456</v>
      </c>
      <c r="V38" s="77">
        <f t="shared" si="12"/>
        <v>2</v>
      </c>
      <c r="Z38" s="11">
        <v>2</v>
      </c>
      <c r="AA38" s="11">
        <f t="shared" si="13"/>
        <v>2</v>
      </c>
      <c r="AD38" s="11">
        <f t="shared" si="3"/>
        <v>0</v>
      </c>
      <c r="AE38" s="11">
        <f t="shared" si="4"/>
        <v>-1</v>
      </c>
      <c r="AF38" s="11">
        <f t="shared" si="5"/>
        <v>0</v>
      </c>
      <c r="AG38" s="11">
        <f t="shared" si="6"/>
        <v>0</v>
      </c>
      <c r="AH38" s="11">
        <f t="shared" si="7"/>
        <v>0</v>
      </c>
      <c r="AI38" s="11">
        <f t="shared" si="8"/>
        <v>0</v>
      </c>
      <c r="AJ38" s="11">
        <f t="shared" si="9"/>
        <v>0</v>
      </c>
      <c r="AK38" s="11">
        <f t="shared" si="10"/>
        <v>1</v>
      </c>
    </row>
    <row r="39" spans="1:37">
      <c r="A39" s="11" t="s">
        <v>46</v>
      </c>
      <c r="B39" s="11">
        <v>158</v>
      </c>
      <c r="C39" s="6">
        <v>38</v>
      </c>
      <c r="D39" s="6">
        <v>38</v>
      </c>
      <c r="E39" s="6">
        <v>33</v>
      </c>
      <c r="F39" s="6">
        <v>33</v>
      </c>
      <c r="G39" s="6">
        <v>36</v>
      </c>
      <c r="H39" s="6">
        <v>35</v>
      </c>
      <c r="I39" s="7">
        <f t="shared" si="11"/>
        <v>35</v>
      </c>
      <c r="J39" s="11">
        <v>1</v>
      </c>
      <c r="K39" s="11">
        <v>1</v>
      </c>
      <c r="L39" s="11">
        <v>2</v>
      </c>
      <c r="M39" s="11">
        <v>2</v>
      </c>
      <c r="N39" s="11">
        <v>3</v>
      </c>
      <c r="O39" s="11">
        <v>2</v>
      </c>
      <c r="P39" s="11">
        <v>2</v>
      </c>
      <c r="Q39" s="11">
        <v>2</v>
      </c>
      <c r="R39" s="11">
        <v>2</v>
      </c>
      <c r="S39" s="6">
        <v>2</v>
      </c>
      <c r="T39" s="11">
        <v>3</v>
      </c>
      <c r="U39" s="12">
        <v>0.68873723172119461</v>
      </c>
      <c r="V39" s="77">
        <f t="shared" si="12"/>
        <v>2</v>
      </c>
      <c r="Z39" s="11">
        <v>2</v>
      </c>
      <c r="AA39" s="11">
        <f t="shared" si="13"/>
        <v>2</v>
      </c>
      <c r="AD39" s="11">
        <f t="shared" si="3"/>
        <v>-1</v>
      </c>
      <c r="AE39" s="11">
        <f t="shared" si="4"/>
        <v>-1</v>
      </c>
      <c r="AF39" s="11">
        <f t="shared" si="5"/>
        <v>0</v>
      </c>
      <c r="AG39" s="11">
        <f t="shared" si="6"/>
        <v>0</v>
      </c>
      <c r="AH39" s="11">
        <f t="shared" si="7"/>
        <v>0</v>
      </c>
      <c r="AI39" s="11">
        <f t="shared" si="8"/>
        <v>0</v>
      </c>
      <c r="AJ39" s="11">
        <f t="shared" si="9"/>
        <v>0</v>
      </c>
      <c r="AK39" s="11">
        <f t="shared" si="10"/>
        <v>0</v>
      </c>
    </row>
    <row r="40" spans="1:37">
      <c r="A40" s="11" t="s">
        <v>20</v>
      </c>
      <c r="B40" s="11">
        <v>132</v>
      </c>
      <c r="C40" s="6">
        <v>39</v>
      </c>
      <c r="D40" s="6">
        <v>40</v>
      </c>
      <c r="E40" s="6">
        <v>37</v>
      </c>
      <c r="F40" s="6">
        <v>30</v>
      </c>
      <c r="G40" s="6">
        <v>41</v>
      </c>
      <c r="H40" s="6">
        <v>45</v>
      </c>
      <c r="I40" s="7">
        <f t="shared" si="11"/>
        <v>38.6</v>
      </c>
      <c r="J40" s="11">
        <v>2</v>
      </c>
      <c r="K40" s="11">
        <v>1</v>
      </c>
      <c r="L40" s="11">
        <v>1</v>
      </c>
      <c r="M40" s="11">
        <v>2</v>
      </c>
      <c r="N40" s="11">
        <v>3</v>
      </c>
      <c r="O40" s="11">
        <v>2</v>
      </c>
      <c r="P40" s="11">
        <v>2</v>
      </c>
      <c r="Q40" s="11">
        <v>2</v>
      </c>
      <c r="R40" s="11">
        <v>2</v>
      </c>
      <c r="S40" s="6">
        <v>2</v>
      </c>
      <c r="T40" s="11">
        <v>2.5</v>
      </c>
      <c r="U40" s="12">
        <v>0.55470019622522915</v>
      </c>
      <c r="V40" s="77">
        <f t="shared" si="12"/>
        <v>1.9545454545454546</v>
      </c>
      <c r="Z40" s="11">
        <v>2</v>
      </c>
      <c r="AA40" s="11">
        <f t="shared" si="13"/>
        <v>2</v>
      </c>
      <c r="AD40" s="11">
        <f t="shared" si="3"/>
        <v>0</v>
      </c>
      <c r="AE40" s="11">
        <f t="shared" si="4"/>
        <v>-1</v>
      </c>
      <c r="AF40" s="11">
        <f t="shared" si="5"/>
        <v>-1</v>
      </c>
      <c r="AG40" s="11">
        <f t="shared" si="6"/>
        <v>0</v>
      </c>
      <c r="AH40" s="11">
        <f t="shared" si="7"/>
        <v>0</v>
      </c>
      <c r="AI40" s="11">
        <f t="shared" si="8"/>
        <v>0</v>
      </c>
      <c r="AJ40" s="11">
        <f t="shared" si="9"/>
        <v>0</v>
      </c>
      <c r="AK40" s="11">
        <f t="shared" si="10"/>
        <v>0</v>
      </c>
    </row>
    <row r="41" spans="1:37">
      <c r="A41" s="11" t="s">
        <v>36</v>
      </c>
      <c r="B41" s="11">
        <v>148</v>
      </c>
      <c r="C41" s="6">
        <v>40</v>
      </c>
      <c r="D41" s="6">
        <v>39</v>
      </c>
      <c r="E41" s="6">
        <v>36</v>
      </c>
      <c r="F41" s="6">
        <v>42</v>
      </c>
      <c r="G41" s="6">
        <v>35</v>
      </c>
      <c r="H41" s="6">
        <v>34</v>
      </c>
      <c r="I41" s="7">
        <f t="shared" si="11"/>
        <v>37.200000000000003</v>
      </c>
      <c r="J41" s="11">
        <v>2</v>
      </c>
      <c r="K41" s="11">
        <v>1</v>
      </c>
      <c r="L41" s="11">
        <v>2</v>
      </c>
      <c r="M41" s="11">
        <v>2</v>
      </c>
      <c r="N41" s="11">
        <v>2</v>
      </c>
      <c r="O41" s="11">
        <v>2</v>
      </c>
      <c r="P41" s="11">
        <v>2</v>
      </c>
      <c r="Q41" s="11">
        <v>2</v>
      </c>
      <c r="R41" s="11">
        <v>2</v>
      </c>
      <c r="S41" s="6">
        <v>2</v>
      </c>
      <c r="T41" s="11">
        <v>2</v>
      </c>
      <c r="U41" s="12">
        <v>0.4385290096535146</v>
      </c>
      <c r="V41" s="77">
        <f t="shared" si="12"/>
        <v>1.9090909090909092</v>
      </c>
      <c r="Z41" s="11">
        <v>2</v>
      </c>
      <c r="AA41" s="11">
        <f t="shared" si="13"/>
        <v>2</v>
      </c>
      <c r="AD41" s="11">
        <f t="shared" si="3"/>
        <v>0</v>
      </c>
      <c r="AE41" s="11">
        <f t="shared" si="4"/>
        <v>-1</v>
      </c>
      <c r="AF41" s="11">
        <f t="shared" si="5"/>
        <v>0</v>
      </c>
      <c r="AG41" s="11">
        <f t="shared" si="6"/>
        <v>0</v>
      </c>
      <c r="AH41" s="11">
        <f t="shared" si="7"/>
        <v>0</v>
      </c>
      <c r="AI41" s="11">
        <f t="shared" si="8"/>
        <v>0</v>
      </c>
      <c r="AJ41" s="11">
        <f t="shared" si="9"/>
        <v>0</v>
      </c>
      <c r="AK41" s="11">
        <f t="shared" si="10"/>
        <v>0</v>
      </c>
    </row>
    <row r="42" spans="1:37">
      <c r="A42" s="11" t="s">
        <v>55</v>
      </c>
      <c r="B42" s="11">
        <v>167</v>
      </c>
      <c r="C42" s="6">
        <v>41</v>
      </c>
      <c r="D42" s="6">
        <v>45</v>
      </c>
      <c r="E42" s="6">
        <v>43</v>
      </c>
      <c r="F42" s="6">
        <v>41</v>
      </c>
      <c r="G42" s="6">
        <v>44</v>
      </c>
      <c r="H42" s="6">
        <v>38</v>
      </c>
      <c r="I42" s="7">
        <f t="shared" si="11"/>
        <v>42.2</v>
      </c>
      <c r="J42" s="11">
        <v>1</v>
      </c>
      <c r="K42" s="11">
        <v>1</v>
      </c>
      <c r="L42" s="11">
        <v>1</v>
      </c>
      <c r="M42" s="11">
        <v>2</v>
      </c>
      <c r="N42" s="11">
        <v>2</v>
      </c>
      <c r="O42" s="11">
        <v>2</v>
      </c>
      <c r="P42" s="11">
        <v>3</v>
      </c>
      <c r="Q42" s="11">
        <v>2</v>
      </c>
      <c r="R42" s="11">
        <v>2</v>
      </c>
      <c r="S42" s="6">
        <v>2</v>
      </c>
      <c r="T42" s="11">
        <v>3</v>
      </c>
      <c r="U42" s="12">
        <v>0.5188745216627707</v>
      </c>
      <c r="V42" s="77">
        <f t="shared" si="12"/>
        <v>1.9090909090909092</v>
      </c>
      <c r="Z42" s="11">
        <v>2</v>
      </c>
      <c r="AA42" s="11">
        <f t="shared" si="13"/>
        <v>2</v>
      </c>
      <c r="AD42" s="11">
        <f t="shared" si="3"/>
        <v>-1</v>
      </c>
      <c r="AE42" s="11">
        <f t="shared" si="4"/>
        <v>-1</v>
      </c>
      <c r="AF42" s="11">
        <f t="shared" si="5"/>
        <v>-1</v>
      </c>
      <c r="AG42" s="11">
        <f t="shared" si="6"/>
        <v>0</v>
      </c>
      <c r="AH42" s="11">
        <f t="shared" si="7"/>
        <v>0</v>
      </c>
      <c r="AI42" s="11">
        <f t="shared" si="8"/>
        <v>0</v>
      </c>
      <c r="AJ42" s="11">
        <f t="shared" si="9"/>
        <v>0</v>
      </c>
      <c r="AK42" s="11">
        <f t="shared" si="10"/>
        <v>0</v>
      </c>
    </row>
    <row r="43" spans="1:37">
      <c r="A43" s="11" t="s">
        <v>35</v>
      </c>
      <c r="B43" s="11">
        <v>147</v>
      </c>
      <c r="C43" s="6">
        <v>42</v>
      </c>
      <c r="D43" s="6">
        <v>36</v>
      </c>
      <c r="E43" s="6">
        <v>45</v>
      </c>
      <c r="F43" s="6">
        <v>46</v>
      </c>
      <c r="G43" s="6">
        <v>38</v>
      </c>
      <c r="H43" s="6">
        <v>47</v>
      </c>
      <c r="I43" s="7">
        <f t="shared" si="11"/>
        <v>42.4</v>
      </c>
      <c r="J43" s="11">
        <v>1</v>
      </c>
      <c r="K43" s="11">
        <v>1</v>
      </c>
      <c r="L43" s="11">
        <v>2</v>
      </c>
      <c r="M43" s="11">
        <v>2</v>
      </c>
      <c r="N43" s="11">
        <v>2</v>
      </c>
      <c r="O43" s="11">
        <v>2</v>
      </c>
      <c r="P43" s="11">
        <v>2</v>
      </c>
      <c r="Q43" s="11">
        <v>2</v>
      </c>
      <c r="R43" s="11">
        <v>2</v>
      </c>
      <c r="S43" s="6">
        <v>2</v>
      </c>
      <c r="T43" s="11">
        <v>3</v>
      </c>
      <c r="U43" s="12">
        <v>0.51887452166277082</v>
      </c>
      <c r="V43" s="77">
        <f t="shared" si="12"/>
        <v>1.9090909090909092</v>
      </c>
      <c r="Z43" s="11">
        <v>1</v>
      </c>
      <c r="AA43" s="11">
        <f t="shared" si="13"/>
        <v>2</v>
      </c>
      <c r="AD43" s="11">
        <f t="shared" si="3"/>
        <v>0</v>
      </c>
      <c r="AE43" s="11">
        <f t="shared" si="4"/>
        <v>0</v>
      </c>
      <c r="AF43" s="11">
        <f t="shared" si="5"/>
        <v>1</v>
      </c>
      <c r="AG43" s="11">
        <f t="shared" si="6"/>
        <v>1</v>
      </c>
      <c r="AH43" s="11">
        <f t="shared" si="7"/>
        <v>1</v>
      </c>
      <c r="AI43" s="11">
        <f t="shared" si="8"/>
        <v>1</v>
      </c>
      <c r="AJ43" s="11">
        <f t="shared" si="9"/>
        <v>1</v>
      </c>
      <c r="AK43" s="11">
        <f t="shared" si="10"/>
        <v>1</v>
      </c>
    </row>
    <row r="44" spans="1:37">
      <c r="A44" s="11" t="s">
        <v>100</v>
      </c>
      <c r="B44" s="11">
        <v>212</v>
      </c>
      <c r="C44" s="6">
        <v>43</v>
      </c>
      <c r="D44" s="6">
        <v>42</v>
      </c>
      <c r="E44" s="6">
        <v>46</v>
      </c>
      <c r="F44" s="6">
        <v>39</v>
      </c>
      <c r="G44" s="6">
        <v>37</v>
      </c>
      <c r="H44" s="6">
        <v>58</v>
      </c>
      <c r="I44" s="7">
        <f t="shared" si="11"/>
        <v>44.4</v>
      </c>
      <c r="J44" s="11">
        <v>2</v>
      </c>
      <c r="K44" s="11">
        <v>1</v>
      </c>
      <c r="L44" s="11">
        <v>1</v>
      </c>
      <c r="M44" s="11">
        <v>2</v>
      </c>
      <c r="N44" s="11">
        <v>2</v>
      </c>
      <c r="O44" s="11">
        <v>2</v>
      </c>
      <c r="P44" s="11">
        <v>2</v>
      </c>
      <c r="Q44" s="11">
        <v>2</v>
      </c>
      <c r="R44" s="11">
        <v>2</v>
      </c>
      <c r="S44" s="6">
        <v>2</v>
      </c>
      <c r="T44" s="11">
        <v>3</v>
      </c>
      <c r="U44" s="12">
        <v>0.37553380809940529</v>
      </c>
      <c r="V44" s="77">
        <f t="shared" si="12"/>
        <v>1.9090909090909092</v>
      </c>
      <c r="Z44" s="11">
        <v>2</v>
      </c>
      <c r="AA44" s="11">
        <f t="shared" si="13"/>
        <v>2</v>
      </c>
      <c r="AD44" s="11">
        <f t="shared" si="3"/>
        <v>0</v>
      </c>
      <c r="AE44" s="11">
        <f t="shared" si="4"/>
        <v>-1</v>
      </c>
      <c r="AF44" s="11">
        <f t="shared" si="5"/>
        <v>-1</v>
      </c>
      <c r="AG44" s="11">
        <f t="shared" si="6"/>
        <v>0</v>
      </c>
      <c r="AH44" s="11">
        <f t="shared" si="7"/>
        <v>0</v>
      </c>
      <c r="AI44" s="11">
        <f t="shared" si="8"/>
        <v>0</v>
      </c>
      <c r="AJ44" s="11">
        <f t="shared" si="9"/>
        <v>0</v>
      </c>
      <c r="AK44" s="11">
        <f t="shared" si="10"/>
        <v>0</v>
      </c>
    </row>
    <row r="45" spans="1:37">
      <c r="A45" s="11" t="s">
        <v>45</v>
      </c>
      <c r="B45" s="11">
        <v>157</v>
      </c>
      <c r="C45" s="6">
        <v>44</v>
      </c>
      <c r="D45" s="6">
        <v>48</v>
      </c>
      <c r="E45" s="6">
        <v>47</v>
      </c>
      <c r="F45" s="6">
        <v>45</v>
      </c>
      <c r="G45" s="6">
        <v>45</v>
      </c>
      <c r="H45" s="6">
        <v>46</v>
      </c>
      <c r="I45" s="7">
        <f t="shared" si="11"/>
        <v>46.2</v>
      </c>
      <c r="J45" s="11">
        <v>2</v>
      </c>
      <c r="K45" s="11">
        <v>1</v>
      </c>
      <c r="L45" s="11">
        <v>1</v>
      </c>
      <c r="M45" s="11">
        <v>2</v>
      </c>
      <c r="N45" s="11">
        <v>2</v>
      </c>
      <c r="O45" s="11">
        <v>2</v>
      </c>
      <c r="P45" s="11">
        <v>2</v>
      </c>
      <c r="Q45" s="11">
        <v>2</v>
      </c>
      <c r="R45" s="11">
        <v>2</v>
      </c>
      <c r="S45" s="6">
        <v>2</v>
      </c>
      <c r="T45" s="11">
        <v>2</v>
      </c>
      <c r="U45" s="12">
        <v>0.49354811679282456</v>
      </c>
      <c r="V45" s="77">
        <f t="shared" si="12"/>
        <v>1.8181818181818181</v>
      </c>
      <c r="Z45" s="11">
        <v>2</v>
      </c>
      <c r="AA45" s="11">
        <f t="shared" si="13"/>
        <v>2</v>
      </c>
      <c r="AD45" s="11">
        <f t="shared" si="3"/>
        <v>0</v>
      </c>
      <c r="AE45" s="11">
        <f t="shared" si="4"/>
        <v>-1</v>
      </c>
      <c r="AF45" s="11">
        <f t="shared" si="5"/>
        <v>-1</v>
      </c>
      <c r="AG45" s="11">
        <f t="shared" si="6"/>
        <v>0</v>
      </c>
      <c r="AH45" s="11">
        <f t="shared" si="7"/>
        <v>0</v>
      </c>
      <c r="AI45" s="11">
        <f t="shared" si="8"/>
        <v>0</v>
      </c>
      <c r="AJ45" s="11">
        <f t="shared" si="9"/>
        <v>0</v>
      </c>
      <c r="AK45" s="11">
        <f t="shared" si="10"/>
        <v>0</v>
      </c>
    </row>
    <row r="46" spans="1:37">
      <c r="A46" s="11" t="s">
        <v>13</v>
      </c>
      <c r="B46" s="11">
        <v>125</v>
      </c>
      <c r="C46" s="6">
        <v>45</v>
      </c>
      <c r="D46" s="6">
        <v>50</v>
      </c>
      <c r="E46" s="6">
        <v>42</v>
      </c>
      <c r="F46" s="6">
        <v>43</v>
      </c>
      <c r="G46" s="6">
        <v>46</v>
      </c>
      <c r="H46" s="6">
        <v>41</v>
      </c>
      <c r="I46" s="7">
        <f t="shared" si="11"/>
        <v>44.4</v>
      </c>
      <c r="J46" s="8">
        <v>1</v>
      </c>
      <c r="K46" s="8">
        <v>1</v>
      </c>
      <c r="L46" s="8">
        <v>1</v>
      </c>
      <c r="M46" s="8">
        <v>2</v>
      </c>
      <c r="N46" s="8">
        <v>2</v>
      </c>
      <c r="O46" s="8">
        <v>2</v>
      </c>
      <c r="P46" s="8">
        <v>3</v>
      </c>
      <c r="Q46" s="8">
        <v>2</v>
      </c>
      <c r="R46" s="8">
        <v>2</v>
      </c>
      <c r="S46" s="6">
        <v>2</v>
      </c>
      <c r="T46" s="8">
        <v>2</v>
      </c>
      <c r="U46" s="12">
        <v>0.49354811679282456</v>
      </c>
      <c r="V46" s="77">
        <f t="shared" si="12"/>
        <v>1.8181818181818181</v>
      </c>
      <c r="Z46" s="11">
        <v>2</v>
      </c>
      <c r="AA46" s="11">
        <f t="shared" si="13"/>
        <v>2</v>
      </c>
      <c r="AD46" s="11">
        <f t="shared" si="3"/>
        <v>-1</v>
      </c>
      <c r="AE46" s="11">
        <f t="shared" si="4"/>
        <v>-1</v>
      </c>
      <c r="AF46" s="11">
        <f t="shared" si="5"/>
        <v>-1</v>
      </c>
      <c r="AG46" s="11">
        <f t="shared" si="6"/>
        <v>0</v>
      </c>
      <c r="AH46" s="11">
        <f t="shared" si="7"/>
        <v>0</v>
      </c>
      <c r="AI46" s="11">
        <f t="shared" si="8"/>
        <v>0</v>
      </c>
      <c r="AJ46" s="11">
        <f t="shared" si="9"/>
        <v>0</v>
      </c>
      <c r="AK46" s="11">
        <f t="shared" si="10"/>
        <v>0</v>
      </c>
    </row>
    <row r="47" spans="1:37">
      <c r="A47" s="8" t="s">
        <v>56</v>
      </c>
      <c r="B47" s="8">
        <v>168</v>
      </c>
      <c r="C47" s="6">
        <v>46</v>
      </c>
      <c r="D47" s="6">
        <v>43</v>
      </c>
      <c r="E47" s="6">
        <v>44</v>
      </c>
      <c r="F47" s="6">
        <v>38</v>
      </c>
      <c r="G47" s="6">
        <v>43</v>
      </c>
      <c r="H47" s="6">
        <v>44</v>
      </c>
      <c r="I47" s="7">
        <f t="shared" si="11"/>
        <v>42.4</v>
      </c>
      <c r="J47" s="11">
        <v>2</v>
      </c>
      <c r="K47" s="11">
        <v>1</v>
      </c>
      <c r="L47" s="11">
        <v>1</v>
      </c>
      <c r="M47" s="11">
        <v>2</v>
      </c>
      <c r="N47" s="11">
        <v>2</v>
      </c>
      <c r="O47" s="11">
        <v>2</v>
      </c>
      <c r="P47" s="11">
        <v>2</v>
      </c>
      <c r="Q47" s="11">
        <v>2</v>
      </c>
      <c r="R47" s="11">
        <v>2</v>
      </c>
      <c r="S47" s="8">
        <v>2</v>
      </c>
      <c r="T47" s="11">
        <v>2</v>
      </c>
      <c r="U47" s="10">
        <v>0.59914468951527811</v>
      </c>
      <c r="V47" s="77">
        <f t="shared" si="12"/>
        <v>1.8181818181818181</v>
      </c>
      <c r="Z47" s="8">
        <v>2</v>
      </c>
      <c r="AA47" s="11">
        <f t="shared" si="13"/>
        <v>2</v>
      </c>
      <c r="AD47" s="11">
        <f t="shared" si="3"/>
        <v>0</v>
      </c>
      <c r="AE47" s="11">
        <f t="shared" si="4"/>
        <v>-1</v>
      </c>
      <c r="AF47" s="11">
        <f t="shared" si="5"/>
        <v>-1</v>
      </c>
      <c r="AG47" s="11">
        <f t="shared" si="6"/>
        <v>0</v>
      </c>
      <c r="AH47" s="11">
        <f t="shared" si="7"/>
        <v>0</v>
      </c>
      <c r="AI47" s="11">
        <f t="shared" si="8"/>
        <v>0</v>
      </c>
      <c r="AJ47" s="11">
        <f t="shared" si="9"/>
        <v>0</v>
      </c>
      <c r="AK47" s="11">
        <f t="shared" si="10"/>
        <v>0</v>
      </c>
    </row>
    <row r="48" spans="1:37">
      <c r="A48" s="11" t="s">
        <v>61</v>
      </c>
      <c r="B48" s="11">
        <v>173</v>
      </c>
      <c r="C48" s="8">
        <v>47</v>
      </c>
      <c r="D48" s="8">
        <v>46</v>
      </c>
      <c r="E48" s="8">
        <v>40</v>
      </c>
      <c r="F48" s="8">
        <v>47</v>
      </c>
      <c r="G48" s="8">
        <v>50</v>
      </c>
      <c r="H48" s="8">
        <v>43</v>
      </c>
      <c r="I48" s="9">
        <f t="shared" si="11"/>
        <v>45.2</v>
      </c>
      <c r="J48" s="11">
        <v>1</v>
      </c>
      <c r="K48" s="11">
        <v>1</v>
      </c>
      <c r="L48" s="11">
        <v>1</v>
      </c>
      <c r="M48" s="11">
        <v>1</v>
      </c>
      <c r="N48" s="11">
        <v>1</v>
      </c>
      <c r="O48" s="11">
        <v>2</v>
      </c>
      <c r="P48" s="11">
        <v>2</v>
      </c>
      <c r="Q48" s="11">
        <v>2</v>
      </c>
      <c r="R48" s="11">
        <v>2</v>
      </c>
      <c r="S48" s="6">
        <v>2</v>
      </c>
      <c r="T48" s="11">
        <v>2</v>
      </c>
      <c r="U48" s="12">
        <v>0.37553380809940529</v>
      </c>
      <c r="V48" s="77">
        <f t="shared" si="12"/>
        <v>1.5454545454545454</v>
      </c>
      <c r="Z48" s="11">
        <v>2</v>
      </c>
      <c r="AA48" s="11">
        <f t="shared" si="13"/>
        <v>1</v>
      </c>
      <c r="AD48" s="11">
        <f t="shared" si="3"/>
        <v>-1</v>
      </c>
      <c r="AE48" s="11">
        <f t="shared" si="4"/>
        <v>-1</v>
      </c>
      <c r="AF48" s="11">
        <f t="shared" si="5"/>
        <v>-1</v>
      </c>
      <c r="AG48" s="11">
        <f t="shared" si="6"/>
        <v>-1</v>
      </c>
      <c r="AH48" s="11">
        <f t="shared" si="7"/>
        <v>0</v>
      </c>
      <c r="AI48" s="11">
        <f t="shared" si="8"/>
        <v>0</v>
      </c>
      <c r="AJ48" s="11">
        <f t="shared" si="9"/>
        <v>0</v>
      </c>
      <c r="AK48" s="11">
        <f t="shared" si="10"/>
        <v>0</v>
      </c>
    </row>
    <row r="49" spans="1:37">
      <c r="A49" s="11" t="s">
        <v>65</v>
      </c>
      <c r="B49" s="11">
        <v>177</v>
      </c>
      <c r="C49" s="6">
        <v>48</v>
      </c>
      <c r="D49" s="6">
        <v>49</v>
      </c>
      <c r="E49" s="6">
        <v>49</v>
      </c>
      <c r="F49" s="6">
        <v>57</v>
      </c>
      <c r="G49" s="6">
        <v>51</v>
      </c>
      <c r="H49" s="6">
        <v>56</v>
      </c>
      <c r="I49" s="7">
        <f t="shared" si="11"/>
        <v>52.4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2</v>
      </c>
      <c r="Q49" s="11">
        <v>2</v>
      </c>
      <c r="R49" s="11">
        <v>2</v>
      </c>
      <c r="S49" s="6">
        <v>2</v>
      </c>
      <c r="T49" s="11">
        <v>2</v>
      </c>
      <c r="U49" s="12">
        <v>0.3755338080994054</v>
      </c>
      <c r="V49" s="77">
        <f t="shared" si="12"/>
        <v>1.4545454545454546</v>
      </c>
      <c r="Z49" s="11">
        <v>1</v>
      </c>
      <c r="AA49" s="11">
        <f t="shared" si="13"/>
        <v>1</v>
      </c>
      <c r="AD49" s="11">
        <f t="shared" si="3"/>
        <v>0</v>
      </c>
      <c r="AE49" s="11">
        <f t="shared" si="4"/>
        <v>0</v>
      </c>
      <c r="AF49" s="11">
        <f t="shared" si="5"/>
        <v>0</v>
      </c>
      <c r="AG49" s="11">
        <f t="shared" si="6"/>
        <v>0</v>
      </c>
      <c r="AH49" s="11">
        <f t="shared" si="7"/>
        <v>0</v>
      </c>
      <c r="AI49" s="11">
        <f t="shared" si="8"/>
        <v>1</v>
      </c>
      <c r="AJ49" s="11">
        <f t="shared" si="9"/>
        <v>1</v>
      </c>
      <c r="AK49" s="11">
        <f t="shared" si="10"/>
        <v>1</v>
      </c>
    </row>
    <row r="50" spans="1:37">
      <c r="A50" s="11" t="s">
        <v>38</v>
      </c>
      <c r="B50" s="11">
        <v>150</v>
      </c>
      <c r="C50" s="6">
        <v>49</v>
      </c>
      <c r="D50" s="6">
        <v>55</v>
      </c>
      <c r="E50" s="6">
        <v>52</v>
      </c>
      <c r="F50" s="6">
        <v>54</v>
      </c>
      <c r="G50" s="6">
        <v>48</v>
      </c>
      <c r="H50" s="6">
        <v>52</v>
      </c>
      <c r="I50" s="7">
        <f t="shared" si="11"/>
        <v>52.2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2</v>
      </c>
      <c r="P50" s="11">
        <v>1</v>
      </c>
      <c r="Q50" s="11">
        <v>2</v>
      </c>
      <c r="R50" s="11">
        <v>2</v>
      </c>
      <c r="S50" s="6">
        <v>2</v>
      </c>
      <c r="T50" s="11">
        <v>1</v>
      </c>
      <c r="U50" s="12">
        <v>0</v>
      </c>
      <c r="V50" s="77">
        <f t="shared" si="12"/>
        <v>1.3636363636363635</v>
      </c>
      <c r="Z50" s="11">
        <v>1</v>
      </c>
      <c r="AA50" s="11">
        <f t="shared" si="13"/>
        <v>1</v>
      </c>
      <c r="AD50" s="11">
        <f t="shared" si="3"/>
        <v>0</v>
      </c>
      <c r="AE50" s="11">
        <f t="shared" si="4"/>
        <v>0</v>
      </c>
      <c r="AF50" s="11">
        <f t="shared" si="5"/>
        <v>0</v>
      </c>
      <c r="AG50" s="11">
        <f t="shared" si="6"/>
        <v>0</v>
      </c>
      <c r="AH50" s="11">
        <f t="shared" si="7"/>
        <v>1</v>
      </c>
      <c r="AI50" s="11">
        <f t="shared" si="8"/>
        <v>1</v>
      </c>
      <c r="AJ50" s="11">
        <f t="shared" si="9"/>
        <v>1</v>
      </c>
      <c r="AK50" s="11">
        <f t="shared" si="10"/>
        <v>1</v>
      </c>
    </row>
    <row r="51" spans="1:37">
      <c r="A51" s="11" t="s">
        <v>17</v>
      </c>
      <c r="B51" s="11">
        <v>129</v>
      </c>
      <c r="C51" s="6">
        <v>50</v>
      </c>
      <c r="D51" s="6">
        <v>44</v>
      </c>
      <c r="E51" s="6">
        <v>54</v>
      </c>
      <c r="F51" s="6">
        <v>60</v>
      </c>
      <c r="G51" s="6">
        <v>49</v>
      </c>
      <c r="H51" s="6">
        <v>49</v>
      </c>
      <c r="I51" s="7">
        <f t="shared" si="11"/>
        <v>51.2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2</v>
      </c>
      <c r="R51" s="11">
        <v>2</v>
      </c>
      <c r="S51" s="6">
        <v>2</v>
      </c>
      <c r="T51" s="11">
        <v>1</v>
      </c>
      <c r="U51" s="12">
        <v>0.4385290096535146</v>
      </c>
      <c r="V51" s="77">
        <f t="shared" si="12"/>
        <v>1.2727272727272727</v>
      </c>
      <c r="Z51" s="11">
        <v>1</v>
      </c>
      <c r="AA51" s="11">
        <f t="shared" si="13"/>
        <v>1</v>
      </c>
      <c r="AD51" s="11">
        <f t="shared" si="3"/>
        <v>0</v>
      </c>
      <c r="AE51" s="11">
        <f t="shared" si="4"/>
        <v>0</v>
      </c>
      <c r="AF51" s="11">
        <f t="shared" si="5"/>
        <v>0</v>
      </c>
      <c r="AG51" s="11">
        <f t="shared" si="6"/>
        <v>0</v>
      </c>
      <c r="AH51" s="11">
        <f t="shared" si="7"/>
        <v>0</v>
      </c>
      <c r="AI51" s="11">
        <f t="shared" si="8"/>
        <v>1</v>
      </c>
      <c r="AJ51" s="11">
        <f t="shared" si="9"/>
        <v>1</v>
      </c>
      <c r="AK51" s="11">
        <f t="shared" si="10"/>
        <v>1</v>
      </c>
    </row>
    <row r="52" spans="1:37">
      <c r="A52" s="11" t="s">
        <v>9</v>
      </c>
      <c r="B52" s="11">
        <v>121</v>
      </c>
      <c r="C52" s="6">
        <v>51</v>
      </c>
      <c r="D52" s="6">
        <v>51</v>
      </c>
      <c r="E52" s="6">
        <v>53</v>
      </c>
      <c r="F52" s="6">
        <v>76</v>
      </c>
      <c r="G52" s="6">
        <v>54</v>
      </c>
      <c r="H52" s="6">
        <v>42</v>
      </c>
      <c r="I52" s="7">
        <f t="shared" si="11"/>
        <v>55.2</v>
      </c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2</v>
      </c>
      <c r="P52" s="11">
        <v>1</v>
      </c>
      <c r="Q52" s="11">
        <v>1</v>
      </c>
      <c r="R52" s="11">
        <v>2</v>
      </c>
      <c r="S52" s="6">
        <v>1</v>
      </c>
      <c r="T52" s="11">
        <v>1</v>
      </c>
      <c r="U52" s="12">
        <v>0.27735009811261457</v>
      </c>
      <c r="V52" s="77">
        <f t="shared" si="12"/>
        <v>1.1818181818181819</v>
      </c>
      <c r="Z52" s="11">
        <v>1</v>
      </c>
      <c r="AA52" s="11">
        <f t="shared" si="13"/>
        <v>1</v>
      </c>
      <c r="AD52" s="11">
        <f t="shared" si="3"/>
        <v>0</v>
      </c>
      <c r="AE52" s="11">
        <f t="shared" si="4"/>
        <v>0</v>
      </c>
      <c r="AF52" s="11">
        <f t="shared" si="5"/>
        <v>0</v>
      </c>
      <c r="AG52" s="11">
        <f t="shared" si="6"/>
        <v>0</v>
      </c>
      <c r="AH52" s="11">
        <f t="shared" si="7"/>
        <v>1</v>
      </c>
      <c r="AI52" s="11">
        <f t="shared" si="8"/>
        <v>0</v>
      </c>
      <c r="AJ52" s="11">
        <f t="shared" si="9"/>
        <v>1</v>
      </c>
      <c r="AK52" s="11">
        <f t="shared" si="10"/>
        <v>0</v>
      </c>
    </row>
    <row r="53" spans="1:37">
      <c r="A53" s="11" t="s">
        <v>62</v>
      </c>
      <c r="B53" s="11">
        <v>174</v>
      </c>
      <c r="C53" s="6">
        <v>52</v>
      </c>
      <c r="D53" s="6">
        <v>47</v>
      </c>
      <c r="E53" s="6">
        <v>50</v>
      </c>
      <c r="F53" s="6">
        <v>52</v>
      </c>
      <c r="G53" s="6">
        <v>52</v>
      </c>
      <c r="H53" s="6">
        <v>59</v>
      </c>
      <c r="I53" s="7">
        <f t="shared" si="11"/>
        <v>52</v>
      </c>
      <c r="J53" s="11">
        <v>1</v>
      </c>
      <c r="K53" s="11">
        <v>1</v>
      </c>
      <c r="L53" s="11">
        <v>1</v>
      </c>
      <c r="M53" s="11">
        <v>1</v>
      </c>
      <c r="N53" s="11">
        <v>1</v>
      </c>
      <c r="O53" s="11">
        <v>1</v>
      </c>
      <c r="P53" s="11">
        <v>2</v>
      </c>
      <c r="Q53" s="11">
        <v>2</v>
      </c>
      <c r="R53" s="11">
        <v>1</v>
      </c>
      <c r="S53" s="6">
        <v>1</v>
      </c>
      <c r="T53" s="11">
        <v>1</v>
      </c>
      <c r="U53" s="12">
        <v>0.3755338080994054</v>
      </c>
      <c r="V53" s="77">
        <f t="shared" si="12"/>
        <v>1.1818181818181819</v>
      </c>
      <c r="Z53" s="11">
        <v>1</v>
      </c>
      <c r="AA53" s="11">
        <f t="shared" si="13"/>
        <v>1</v>
      </c>
      <c r="AD53" s="11">
        <f t="shared" si="3"/>
        <v>0</v>
      </c>
      <c r="AE53" s="11">
        <f t="shared" si="4"/>
        <v>0</v>
      </c>
      <c r="AF53" s="11">
        <f t="shared" si="5"/>
        <v>0</v>
      </c>
      <c r="AG53" s="11">
        <f t="shared" si="6"/>
        <v>0</v>
      </c>
      <c r="AH53" s="11">
        <f t="shared" si="7"/>
        <v>0</v>
      </c>
      <c r="AI53" s="11">
        <f t="shared" si="8"/>
        <v>1</v>
      </c>
      <c r="AJ53" s="11">
        <f t="shared" si="9"/>
        <v>0</v>
      </c>
      <c r="AK53" s="11">
        <f t="shared" si="10"/>
        <v>0</v>
      </c>
    </row>
    <row r="54" spans="1:37">
      <c r="A54" s="11" t="s">
        <v>105</v>
      </c>
      <c r="B54" s="11">
        <v>217</v>
      </c>
      <c r="C54" s="6">
        <v>53</v>
      </c>
      <c r="D54" s="6">
        <v>52</v>
      </c>
      <c r="E54" s="6">
        <v>67</v>
      </c>
      <c r="F54" s="6">
        <v>63</v>
      </c>
      <c r="G54" s="6">
        <v>53</v>
      </c>
      <c r="H54" s="6">
        <v>48</v>
      </c>
      <c r="I54" s="7">
        <f t="shared" si="11"/>
        <v>56.6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2</v>
      </c>
      <c r="S54" s="6">
        <v>1</v>
      </c>
      <c r="T54" s="11">
        <v>2</v>
      </c>
      <c r="U54" s="12">
        <v>0.27735009811261457</v>
      </c>
      <c r="V54" s="77">
        <f t="shared" si="12"/>
        <v>1.1818181818181819</v>
      </c>
      <c r="Z54" s="11">
        <v>1</v>
      </c>
      <c r="AA54" s="11">
        <f t="shared" si="13"/>
        <v>1</v>
      </c>
      <c r="AD54" s="11">
        <f t="shared" si="3"/>
        <v>0</v>
      </c>
      <c r="AE54" s="11">
        <f t="shared" si="4"/>
        <v>0</v>
      </c>
      <c r="AF54" s="11">
        <f t="shared" si="5"/>
        <v>0</v>
      </c>
      <c r="AG54" s="11">
        <f t="shared" si="6"/>
        <v>0</v>
      </c>
      <c r="AH54" s="11">
        <f t="shared" si="7"/>
        <v>0</v>
      </c>
      <c r="AI54" s="11">
        <f t="shared" si="8"/>
        <v>0</v>
      </c>
      <c r="AJ54" s="11">
        <f t="shared" si="9"/>
        <v>1</v>
      </c>
      <c r="AK54" s="11">
        <f t="shared" si="10"/>
        <v>0</v>
      </c>
    </row>
    <row r="55" spans="1:37">
      <c r="A55" s="11" t="s">
        <v>103</v>
      </c>
      <c r="B55" s="11">
        <v>215</v>
      </c>
      <c r="C55" s="6">
        <v>54</v>
      </c>
      <c r="D55" s="6">
        <v>66</v>
      </c>
      <c r="E55" s="6">
        <v>63</v>
      </c>
      <c r="F55" s="6">
        <v>48</v>
      </c>
      <c r="G55" s="6">
        <v>56</v>
      </c>
      <c r="H55" s="6">
        <v>50</v>
      </c>
      <c r="I55" s="7">
        <f t="shared" si="11"/>
        <v>56.6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2</v>
      </c>
      <c r="R55" s="11">
        <v>1</v>
      </c>
      <c r="S55" s="6">
        <v>1</v>
      </c>
      <c r="T55" s="11">
        <v>2</v>
      </c>
      <c r="U55" s="12">
        <v>0.3755338080994054</v>
      </c>
      <c r="V55" s="77">
        <f t="shared" si="12"/>
        <v>1.1818181818181819</v>
      </c>
      <c r="Z55" s="11">
        <v>1</v>
      </c>
      <c r="AA55" s="11">
        <f t="shared" si="13"/>
        <v>1</v>
      </c>
      <c r="AD55" s="11">
        <f t="shared" si="3"/>
        <v>0</v>
      </c>
      <c r="AE55" s="11">
        <f t="shared" si="4"/>
        <v>0</v>
      </c>
      <c r="AF55" s="11">
        <f t="shared" si="5"/>
        <v>0</v>
      </c>
      <c r="AG55" s="11">
        <f t="shared" si="6"/>
        <v>0</v>
      </c>
      <c r="AH55" s="11">
        <f t="shared" si="7"/>
        <v>0</v>
      </c>
      <c r="AI55" s="11">
        <f t="shared" si="8"/>
        <v>1</v>
      </c>
      <c r="AJ55" s="11">
        <f t="shared" si="9"/>
        <v>0</v>
      </c>
      <c r="AK55" s="11">
        <f t="shared" si="10"/>
        <v>0</v>
      </c>
    </row>
    <row r="56" spans="1:37">
      <c r="A56" s="11" t="s">
        <v>89</v>
      </c>
      <c r="B56" s="11">
        <v>201</v>
      </c>
      <c r="C56" s="6">
        <v>55</v>
      </c>
      <c r="D56" s="6">
        <v>53</v>
      </c>
      <c r="E56" s="6">
        <v>59</v>
      </c>
      <c r="F56" s="6">
        <v>67</v>
      </c>
      <c r="G56" s="6">
        <v>60</v>
      </c>
      <c r="H56" s="6">
        <v>51</v>
      </c>
      <c r="I56" s="7">
        <f t="shared" si="11"/>
        <v>58</v>
      </c>
      <c r="J56" s="11">
        <v>1</v>
      </c>
      <c r="K56" s="11">
        <v>1</v>
      </c>
      <c r="L56" s="11">
        <v>1</v>
      </c>
      <c r="M56" s="11">
        <v>1</v>
      </c>
      <c r="N56" s="11">
        <v>1</v>
      </c>
      <c r="O56" s="11">
        <v>1</v>
      </c>
      <c r="P56" s="11">
        <v>1</v>
      </c>
      <c r="Q56" s="11">
        <v>1</v>
      </c>
      <c r="R56" s="11">
        <v>1</v>
      </c>
      <c r="S56" s="6">
        <v>1</v>
      </c>
      <c r="T56" s="11">
        <v>3</v>
      </c>
      <c r="U56" s="12">
        <v>0</v>
      </c>
      <c r="V56" s="77">
        <f t="shared" si="12"/>
        <v>1.1818181818181819</v>
      </c>
      <c r="Z56" s="11">
        <v>1</v>
      </c>
      <c r="AA56" s="11">
        <f t="shared" si="13"/>
        <v>1</v>
      </c>
      <c r="AD56" s="11">
        <f t="shared" si="3"/>
        <v>0</v>
      </c>
      <c r="AE56" s="11">
        <f t="shared" si="4"/>
        <v>0</v>
      </c>
      <c r="AF56" s="11">
        <f t="shared" si="5"/>
        <v>0</v>
      </c>
      <c r="AG56" s="11">
        <f t="shared" si="6"/>
        <v>0</v>
      </c>
      <c r="AH56" s="11">
        <f t="shared" si="7"/>
        <v>0</v>
      </c>
      <c r="AI56" s="11">
        <f t="shared" si="8"/>
        <v>0</v>
      </c>
      <c r="AJ56" s="11">
        <f t="shared" si="9"/>
        <v>0</v>
      </c>
      <c r="AK56" s="11">
        <f t="shared" si="10"/>
        <v>0</v>
      </c>
    </row>
    <row r="57" spans="1:37">
      <c r="A57" s="11" t="s">
        <v>49</v>
      </c>
      <c r="B57" s="11">
        <v>161</v>
      </c>
      <c r="C57" s="6">
        <v>56</v>
      </c>
      <c r="D57" s="6">
        <v>57</v>
      </c>
      <c r="E57" s="6">
        <v>70</v>
      </c>
      <c r="F57" s="6">
        <v>58</v>
      </c>
      <c r="G57" s="6">
        <v>65</v>
      </c>
      <c r="H57" s="6">
        <v>54</v>
      </c>
      <c r="I57" s="7">
        <f t="shared" si="11"/>
        <v>60.8</v>
      </c>
      <c r="J57" s="11">
        <v>1</v>
      </c>
      <c r="K57" s="11">
        <v>1</v>
      </c>
      <c r="L57" s="11">
        <v>1</v>
      </c>
      <c r="M57" s="11">
        <v>1</v>
      </c>
      <c r="N57" s="11">
        <v>1</v>
      </c>
      <c r="O57" s="11">
        <v>1</v>
      </c>
      <c r="P57" s="11">
        <v>1</v>
      </c>
      <c r="Q57" s="11">
        <v>2</v>
      </c>
      <c r="R57" s="11">
        <v>1</v>
      </c>
      <c r="S57" s="6">
        <v>1</v>
      </c>
      <c r="T57" s="11">
        <v>1</v>
      </c>
      <c r="U57" s="12">
        <v>0.55470019622522915</v>
      </c>
      <c r="V57" s="77">
        <f t="shared" si="12"/>
        <v>1.0909090909090908</v>
      </c>
      <c r="Z57" s="11">
        <v>1</v>
      </c>
      <c r="AA57" s="11">
        <f t="shared" si="13"/>
        <v>1</v>
      </c>
      <c r="AD57" s="11">
        <f t="shared" si="3"/>
        <v>0</v>
      </c>
      <c r="AE57" s="11">
        <f t="shared" si="4"/>
        <v>0</v>
      </c>
      <c r="AF57" s="11">
        <f t="shared" si="5"/>
        <v>0</v>
      </c>
      <c r="AG57" s="11">
        <f t="shared" si="6"/>
        <v>0</v>
      </c>
      <c r="AH57" s="11">
        <f t="shared" si="7"/>
        <v>0</v>
      </c>
      <c r="AI57" s="11">
        <f t="shared" si="8"/>
        <v>1</v>
      </c>
      <c r="AJ57" s="11">
        <f t="shared" si="9"/>
        <v>0</v>
      </c>
      <c r="AK57" s="11">
        <f t="shared" si="10"/>
        <v>0</v>
      </c>
    </row>
    <row r="58" spans="1:37">
      <c r="A58" s="11" t="s">
        <v>59</v>
      </c>
      <c r="B58" s="11">
        <v>171</v>
      </c>
      <c r="C58" s="6">
        <v>57</v>
      </c>
      <c r="D58" s="6">
        <v>54</v>
      </c>
      <c r="E58" s="6">
        <v>68</v>
      </c>
      <c r="F58" s="6">
        <v>64</v>
      </c>
      <c r="G58" s="6">
        <v>55</v>
      </c>
      <c r="H58" s="6">
        <v>73</v>
      </c>
      <c r="I58" s="7">
        <f t="shared" si="11"/>
        <v>62.8</v>
      </c>
      <c r="J58" s="11">
        <v>1</v>
      </c>
      <c r="K58" s="11">
        <v>1</v>
      </c>
      <c r="L58" s="11">
        <v>1</v>
      </c>
      <c r="M58" s="11">
        <v>1</v>
      </c>
      <c r="N58" s="11">
        <v>1</v>
      </c>
      <c r="O58" s="11">
        <v>1</v>
      </c>
      <c r="P58" s="11">
        <v>1</v>
      </c>
      <c r="Q58" s="11">
        <v>1</v>
      </c>
      <c r="R58" s="11">
        <v>2</v>
      </c>
      <c r="S58" s="6">
        <v>1</v>
      </c>
      <c r="T58" s="11">
        <v>1</v>
      </c>
      <c r="U58" s="12">
        <v>0.27735009811261457</v>
      </c>
      <c r="V58" s="77">
        <f t="shared" si="12"/>
        <v>1.0909090909090908</v>
      </c>
      <c r="Z58" s="11">
        <v>1</v>
      </c>
      <c r="AA58" s="11">
        <f t="shared" si="13"/>
        <v>1</v>
      </c>
      <c r="AD58" s="11">
        <f t="shared" si="3"/>
        <v>0</v>
      </c>
      <c r="AE58" s="11">
        <f t="shared" si="4"/>
        <v>0</v>
      </c>
      <c r="AF58" s="11">
        <f t="shared" si="5"/>
        <v>0</v>
      </c>
      <c r="AG58" s="11">
        <f t="shared" si="6"/>
        <v>0</v>
      </c>
      <c r="AH58" s="11">
        <f t="shared" si="7"/>
        <v>0</v>
      </c>
      <c r="AI58" s="11">
        <f t="shared" si="8"/>
        <v>0</v>
      </c>
      <c r="AJ58" s="11">
        <f t="shared" si="9"/>
        <v>1</v>
      </c>
      <c r="AK58" s="11">
        <f t="shared" si="10"/>
        <v>0</v>
      </c>
    </row>
    <row r="59" spans="1:37">
      <c r="A59" s="11" t="s">
        <v>34</v>
      </c>
      <c r="B59" s="11">
        <v>146</v>
      </c>
      <c r="C59" s="6">
        <v>58</v>
      </c>
      <c r="D59" s="6">
        <v>78</v>
      </c>
      <c r="E59" s="6">
        <v>48</v>
      </c>
      <c r="F59" s="6">
        <v>49</v>
      </c>
      <c r="G59" s="6">
        <v>47</v>
      </c>
      <c r="H59" s="6">
        <v>64</v>
      </c>
      <c r="I59" s="7">
        <f t="shared" si="11"/>
        <v>57.2</v>
      </c>
      <c r="J59" s="11">
        <v>1</v>
      </c>
      <c r="K59" s="11">
        <v>1</v>
      </c>
      <c r="L59" s="11">
        <v>1</v>
      </c>
      <c r="M59" s="11">
        <v>1</v>
      </c>
      <c r="N59" s="11">
        <v>1</v>
      </c>
      <c r="O59" s="11">
        <v>1</v>
      </c>
      <c r="P59" s="11">
        <v>1</v>
      </c>
      <c r="Q59" s="11">
        <v>2</v>
      </c>
      <c r="R59" s="11">
        <v>1</v>
      </c>
      <c r="S59" s="6">
        <v>1</v>
      </c>
      <c r="T59" s="11">
        <v>1</v>
      </c>
      <c r="U59" s="12">
        <v>0.27735009811261457</v>
      </c>
      <c r="V59" s="77">
        <f t="shared" si="12"/>
        <v>1.0909090909090908</v>
      </c>
      <c r="Z59" s="11">
        <v>1</v>
      </c>
      <c r="AA59" s="11">
        <f t="shared" si="13"/>
        <v>1</v>
      </c>
      <c r="AD59" s="11">
        <f t="shared" si="3"/>
        <v>0</v>
      </c>
      <c r="AE59" s="11">
        <f t="shared" si="4"/>
        <v>0</v>
      </c>
      <c r="AF59" s="11">
        <f t="shared" si="5"/>
        <v>0</v>
      </c>
      <c r="AG59" s="11">
        <f t="shared" si="6"/>
        <v>0</v>
      </c>
      <c r="AH59" s="11">
        <f t="shared" si="7"/>
        <v>0</v>
      </c>
      <c r="AI59" s="11">
        <f t="shared" si="8"/>
        <v>1</v>
      </c>
      <c r="AJ59" s="11">
        <f t="shared" si="9"/>
        <v>0</v>
      </c>
      <c r="AK59" s="11">
        <f t="shared" si="10"/>
        <v>0</v>
      </c>
    </row>
    <row r="60" spans="1:37">
      <c r="A60" s="11" t="s">
        <v>63</v>
      </c>
      <c r="B60" s="11">
        <v>175</v>
      </c>
      <c r="C60" s="6">
        <v>59</v>
      </c>
      <c r="D60" s="6">
        <v>56</v>
      </c>
      <c r="E60" s="6">
        <v>55</v>
      </c>
      <c r="F60" s="6">
        <v>66</v>
      </c>
      <c r="G60" s="6">
        <v>63</v>
      </c>
      <c r="H60" s="6">
        <v>55</v>
      </c>
      <c r="I60" s="7">
        <f t="shared" si="11"/>
        <v>59</v>
      </c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1">
        <v>1</v>
      </c>
      <c r="Q60" s="11">
        <v>2</v>
      </c>
      <c r="R60" s="11">
        <v>1</v>
      </c>
      <c r="S60" s="6">
        <v>1</v>
      </c>
      <c r="T60" s="11">
        <v>1</v>
      </c>
      <c r="U60" s="12">
        <v>0.48038446141526137</v>
      </c>
      <c r="V60" s="77">
        <f t="shared" si="12"/>
        <v>1.0909090909090908</v>
      </c>
      <c r="Z60" s="11">
        <v>1</v>
      </c>
      <c r="AA60" s="11">
        <f t="shared" si="13"/>
        <v>1</v>
      </c>
      <c r="AD60" s="11">
        <f t="shared" si="3"/>
        <v>0</v>
      </c>
      <c r="AE60" s="11">
        <f t="shared" si="4"/>
        <v>0</v>
      </c>
      <c r="AF60" s="11">
        <f t="shared" si="5"/>
        <v>0</v>
      </c>
      <c r="AG60" s="11">
        <f t="shared" si="6"/>
        <v>0</v>
      </c>
      <c r="AH60" s="11">
        <f t="shared" si="7"/>
        <v>0</v>
      </c>
      <c r="AI60" s="11">
        <f t="shared" si="8"/>
        <v>1</v>
      </c>
      <c r="AJ60" s="11">
        <f t="shared" si="9"/>
        <v>0</v>
      </c>
      <c r="AK60" s="11">
        <f t="shared" si="10"/>
        <v>0</v>
      </c>
    </row>
    <row r="61" spans="1:37">
      <c r="A61" s="11" t="s">
        <v>43</v>
      </c>
      <c r="B61" s="11">
        <v>155</v>
      </c>
      <c r="C61" s="6">
        <v>60</v>
      </c>
      <c r="D61" s="6">
        <v>58</v>
      </c>
      <c r="E61" s="6">
        <v>77</v>
      </c>
      <c r="F61" s="6">
        <v>61</v>
      </c>
      <c r="G61" s="6">
        <v>62</v>
      </c>
      <c r="H61" s="6">
        <v>66</v>
      </c>
      <c r="I61" s="7">
        <f t="shared" si="11"/>
        <v>64.8</v>
      </c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1</v>
      </c>
      <c r="P61" s="11">
        <v>1</v>
      </c>
      <c r="Q61" s="11">
        <v>2</v>
      </c>
      <c r="R61" s="11">
        <v>1</v>
      </c>
      <c r="S61" s="6">
        <v>1</v>
      </c>
      <c r="T61" s="11">
        <v>1</v>
      </c>
      <c r="U61" s="12">
        <v>0</v>
      </c>
      <c r="V61" s="77">
        <f t="shared" si="12"/>
        <v>1.0909090909090908</v>
      </c>
      <c r="Z61" s="11">
        <v>1</v>
      </c>
      <c r="AA61" s="11">
        <f t="shared" si="13"/>
        <v>1</v>
      </c>
      <c r="AD61" s="11">
        <f t="shared" si="3"/>
        <v>0</v>
      </c>
      <c r="AE61" s="11">
        <f t="shared" si="4"/>
        <v>0</v>
      </c>
      <c r="AF61" s="11">
        <f t="shared" si="5"/>
        <v>0</v>
      </c>
      <c r="AG61" s="11">
        <f t="shared" si="6"/>
        <v>0</v>
      </c>
      <c r="AH61" s="11">
        <f t="shared" si="7"/>
        <v>0</v>
      </c>
      <c r="AI61" s="11">
        <f t="shared" si="8"/>
        <v>1</v>
      </c>
      <c r="AJ61" s="11">
        <f t="shared" si="9"/>
        <v>0</v>
      </c>
      <c r="AK61" s="11">
        <f t="shared" si="10"/>
        <v>0</v>
      </c>
    </row>
    <row r="62" spans="1:37">
      <c r="A62" s="11" t="s">
        <v>52</v>
      </c>
      <c r="B62" s="11">
        <v>164</v>
      </c>
      <c r="C62" s="6">
        <v>61</v>
      </c>
      <c r="D62" s="6">
        <v>59</v>
      </c>
      <c r="E62" s="6">
        <v>51</v>
      </c>
      <c r="F62" s="6">
        <v>53</v>
      </c>
      <c r="G62" s="6">
        <v>67</v>
      </c>
      <c r="H62" s="6">
        <v>74</v>
      </c>
      <c r="I62" s="7">
        <f t="shared" si="11"/>
        <v>60.8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2</v>
      </c>
      <c r="R62" s="11">
        <v>1</v>
      </c>
      <c r="S62" s="6">
        <v>1</v>
      </c>
      <c r="T62" s="11">
        <v>1</v>
      </c>
      <c r="U62" s="12">
        <v>0.27735009811261457</v>
      </c>
      <c r="V62" s="77">
        <f t="shared" si="12"/>
        <v>1.0909090909090908</v>
      </c>
      <c r="Z62" s="11">
        <v>1</v>
      </c>
      <c r="AA62" s="11">
        <f t="shared" si="13"/>
        <v>1</v>
      </c>
      <c r="AD62" s="11">
        <f t="shared" si="3"/>
        <v>0</v>
      </c>
      <c r="AE62" s="11">
        <f t="shared" si="4"/>
        <v>0</v>
      </c>
      <c r="AF62" s="11">
        <f t="shared" si="5"/>
        <v>0</v>
      </c>
      <c r="AG62" s="11">
        <f t="shared" si="6"/>
        <v>0</v>
      </c>
      <c r="AH62" s="11">
        <f t="shared" si="7"/>
        <v>0</v>
      </c>
      <c r="AI62" s="11">
        <f t="shared" si="8"/>
        <v>1</v>
      </c>
      <c r="AJ62" s="11">
        <f t="shared" si="9"/>
        <v>0</v>
      </c>
      <c r="AK62" s="11">
        <f t="shared" si="10"/>
        <v>0</v>
      </c>
    </row>
    <row r="63" spans="1:37">
      <c r="A63" s="11" t="s">
        <v>57</v>
      </c>
      <c r="B63" s="11">
        <v>169</v>
      </c>
      <c r="C63" s="6">
        <v>62</v>
      </c>
      <c r="D63" s="6">
        <v>62</v>
      </c>
      <c r="E63" s="6">
        <v>58</v>
      </c>
      <c r="F63" s="6">
        <v>50</v>
      </c>
      <c r="G63" s="6">
        <v>71</v>
      </c>
      <c r="H63" s="6">
        <v>63</v>
      </c>
      <c r="I63" s="7">
        <f t="shared" si="11"/>
        <v>60.8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2</v>
      </c>
      <c r="R63" s="11">
        <v>1</v>
      </c>
      <c r="S63" s="6">
        <v>1</v>
      </c>
      <c r="T63" s="11">
        <v>1</v>
      </c>
      <c r="U63" s="12">
        <v>0.27735009811261457</v>
      </c>
      <c r="V63" s="77">
        <f t="shared" si="12"/>
        <v>1.0909090909090908</v>
      </c>
      <c r="Z63" s="11">
        <v>1</v>
      </c>
      <c r="AA63" s="11">
        <f t="shared" si="13"/>
        <v>1</v>
      </c>
      <c r="AD63" s="11">
        <f t="shared" si="3"/>
        <v>0</v>
      </c>
      <c r="AE63" s="11">
        <f t="shared" si="4"/>
        <v>0</v>
      </c>
      <c r="AF63" s="11">
        <f t="shared" si="5"/>
        <v>0</v>
      </c>
      <c r="AG63" s="11">
        <f t="shared" si="6"/>
        <v>0</v>
      </c>
      <c r="AH63" s="11">
        <f t="shared" si="7"/>
        <v>0</v>
      </c>
      <c r="AI63" s="11">
        <f t="shared" si="8"/>
        <v>1</v>
      </c>
      <c r="AJ63" s="11">
        <f t="shared" si="9"/>
        <v>0</v>
      </c>
      <c r="AK63" s="11">
        <f t="shared" si="10"/>
        <v>0</v>
      </c>
    </row>
    <row r="64" spans="1:37">
      <c r="A64" s="11" t="s">
        <v>101</v>
      </c>
      <c r="B64" s="11">
        <v>213</v>
      </c>
      <c r="C64" s="6">
        <v>63</v>
      </c>
      <c r="D64" s="6">
        <v>72</v>
      </c>
      <c r="E64" s="6">
        <v>61</v>
      </c>
      <c r="F64" s="6">
        <v>51</v>
      </c>
      <c r="G64" s="6">
        <v>94</v>
      </c>
      <c r="H64" s="6">
        <v>61</v>
      </c>
      <c r="I64" s="7">
        <f t="shared" si="11"/>
        <v>67.8</v>
      </c>
      <c r="J64" s="11">
        <v>1</v>
      </c>
      <c r="K64" s="11">
        <v>1</v>
      </c>
      <c r="L64" s="11">
        <v>1</v>
      </c>
      <c r="M64" s="11">
        <v>1</v>
      </c>
      <c r="N64" s="11">
        <v>1</v>
      </c>
      <c r="O64" s="11">
        <v>1</v>
      </c>
      <c r="P64" s="11">
        <v>1</v>
      </c>
      <c r="Q64" s="11">
        <v>1</v>
      </c>
      <c r="R64" s="11">
        <v>2</v>
      </c>
      <c r="S64" s="6">
        <v>1</v>
      </c>
      <c r="T64" s="11">
        <v>1</v>
      </c>
      <c r="U64" s="12">
        <v>0.3755338080994054</v>
      </c>
      <c r="V64" s="77">
        <f t="shared" si="12"/>
        <v>1.0909090909090908</v>
      </c>
      <c r="Z64" s="11">
        <v>1</v>
      </c>
      <c r="AA64" s="11">
        <f t="shared" si="13"/>
        <v>1</v>
      </c>
      <c r="AD64" s="11">
        <f t="shared" si="3"/>
        <v>0</v>
      </c>
      <c r="AE64" s="11">
        <f t="shared" si="4"/>
        <v>0</v>
      </c>
      <c r="AF64" s="11">
        <f t="shared" si="5"/>
        <v>0</v>
      </c>
      <c r="AG64" s="11">
        <f t="shared" si="6"/>
        <v>0</v>
      </c>
      <c r="AH64" s="11">
        <f t="shared" si="7"/>
        <v>0</v>
      </c>
      <c r="AI64" s="11">
        <f t="shared" si="8"/>
        <v>0</v>
      </c>
      <c r="AJ64" s="11">
        <f t="shared" si="9"/>
        <v>1</v>
      </c>
      <c r="AK64" s="11">
        <f t="shared" si="10"/>
        <v>0</v>
      </c>
    </row>
    <row r="65" spans="1:37">
      <c r="A65" s="11" t="s">
        <v>32</v>
      </c>
      <c r="B65" s="11">
        <v>144</v>
      </c>
      <c r="C65" s="6">
        <v>64</v>
      </c>
      <c r="D65" s="6">
        <v>61</v>
      </c>
      <c r="E65" s="6">
        <v>72</v>
      </c>
      <c r="F65" s="6">
        <v>83</v>
      </c>
      <c r="G65" s="6">
        <v>73</v>
      </c>
      <c r="H65" s="6">
        <v>53</v>
      </c>
      <c r="I65" s="7">
        <f t="shared" si="11"/>
        <v>68.400000000000006</v>
      </c>
      <c r="J65" s="11">
        <v>1</v>
      </c>
      <c r="K65" s="11">
        <v>1</v>
      </c>
      <c r="L65" s="11">
        <v>1</v>
      </c>
      <c r="M65" s="11">
        <v>1</v>
      </c>
      <c r="N65" s="11">
        <v>1</v>
      </c>
      <c r="O65" s="11">
        <v>1</v>
      </c>
      <c r="P65" s="11">
        <v>1</v>
      </c>
      <c r="Q65" s="11">
        <v>2</v>
      </c>
      <c r="R65" s="11">
        <v>1</v>
      </c>
      <c r="S65" s="6">
        <v>1</v>
      </c>
      <c r="T65" s="11">
        <v>1</v>
      </c>
      <c r="U65" s="12">
        <v>0</v>
      </c>
      <c r="V65" s="77">
        <f t="shared" si="12"/>
        <v>1.0909090909090908</v>
      </c>
      <c r="Z65" s="11">
        <v>1</v>
      </c>
      <c r="AA65" s="11">
        <f t="shared" si="13"/>
        <v>1</v>
      </c>
      <c r="AD65" s="11">
        <f t="shared" si="3"/>
        <v>0</v>
      </c>
      <c r="AE65" s="11">
        <f t="shared" si="4"/>
        <v>0</v>
      </c>
      <c r="AF65" s="11">
        <f t="shared" si="5"/>
        <v>0</v>
      </c>
      <c r="AG65" s="11">
        <f t="shared" si="6"/>
        <v>0</v>
      </c>
      <c r="AH65" s="11">
        <f t="shared" si="7"/>
        <v>0</v>
      </c>
      <c r="AI65" s="11">
        <f t="shared" si="8"/>
        <v>1</v>
      </c>
      <c r="AJ65" s="11">
        <f t="shared" si="9"/>
        <v>0</v>
      </c>
      <c r="AK65" s="11">
        <f t="shared" si="10"/>
        <v>0</v>
      </c>
    </row>
    <row r="66" spans="1:37">
      <c r="A66" s="11" t="s">
        <v>19</v>
      </c>
      <c r="B66" s="11">
        <v>131</v>
      </c>
      <c r="C66" s="6">
        <v>65</v>
      </c>
      <c r="D66" s="6">
        <v>60</v>
      </c>
      <c r="E66" s="6">
        <v>75</v>
      </c>
      <c r="F66" s="6">
        <v>86</v>
      </c>
      <c r="G66" s="6">
        <v>61</v>
      </c>
      <c r="H66" s="6">
        <v>67</v>
      </c>
      <c r="I66" s="7">
        <f t="shared" ref="I66:I97" si="14">AVERAGE(D66:H66)</f>
        <v>69.8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1">
        <v>1</v>
      </c>
      <c r="P66" s="11">
        <v>1</v>
      </c>
      <c r="Q66" s="11">
        <v>1</v>
      </c>
      <c r="R66" s="11">
        <v>1</v>
      </c>
      <c r="S66" s="6">
        <v>2</v>
      </c>
      <c r="T66" s="11">
        <v>1</v>
      </c>
      <c r="U66" s="12">
        <v>0</v>
      </c>
      <c r="V66" s="77">
        <f t="shared" ref="V66:V101" si="15">AVERAGE(J66:T66)</f>
        <v>1.0909090909090908</v>
      </c>
      <c r="Z66" s="11">
        <v>1</v>
      </c>
      <c r="AA66" s="11">
        <f t="shared" ref="AA66:AA101" si="16">MODE(J66:S66)</f>
        <v>1</v>
      </c>
      <c r="AD66" s="11">
        <f t="shared" si="3"/>
        <v>0</v>
      </c>
      <c r="AE66" s="11">
        <f t="shared" si="4"/>
        <v>0</v>
      </c>
      <c r="AF66" s="11">
        <f t="shared" si="5"/>
        <v>0</v>
      </c>
      <c r="AG66" s="11">
        <f t="shared" si="6"/>
        <v>0</v>
      </c>
      <c r="AH66" s="11">
        <f t="shared" si="7"/>
        <v>0</v>
      </c>
      <c r="AI66" s="11">
        <f t="shared" si="8"/>
        <v>0</v>
      </c>
      <c r="AJ66" s="11">
        <f t="shared" si="9"/>
        <v>0</v>
      </c>
      <c r="AK66" s="11">
        <f t="shared" si="10"/>
        <v>1</v>
      </c>
    </row>
    <row r="67" spans="1:37">
      <c r="A67" s="11" t="s">
        <v>12</v>
      </c>
      <c r="B67" s="11">
        <v>124</v>
      </c>
      <c r="C67" s="6">
        <v>66</v>
      </c>
      <c r="D67" s="6">
        <v>82</v>
      </c>
      <c r="E67" s="6">
        <v>60</v>
      </c>
      <c r="F67" s="6">
        <v>59</v>
      </c>
      <c r="G67" s="6">
        <v>59</v>
      </c>
      <c r="H67" s="6">
        <v>79</v>
      </c>
      <c r="I67" s="7">
        <f t="shared" si="14"/>
        <v>67.8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6">
        <v>2</v>
      </c>
      <c r="T67" s="11">
        <v>1</v>
      </c>
      <c r="U67" s="12">
        <v>0.50636968354183332</v>
      </c>
      <c r="V67" s="77">
        <f t="shared" si="15"/>
        <v>1.0909090909090908</v>
      </c>
      <c r="Z67" s="11">
        <v>1</v>
      </c>
      <c r="AA67" s="11">
        <f t="shared" si="16"/>
        <v>1</v>
      </c>
      <c r="AD67" s="11">
        <f t="shared" ref="AD67:AD101" si="17">J67-Z67</f>
        <v>0</v>
      </c>
      <c r="AE67" s="11">
        <f t="shared" ref="AE67:AE101" si="18">K67-Z67</f>
        <v>0</v>
      </c>
      <c r="AF67" s="11">
        <f t="shared" ref="AF67:AF101" si="19">L67-Z67</f>
        <v>0</v>
      </c>
      <c r="AG67" s="11">
        <f t="shared" ref="AG67:AG101" si="20">M67-Z67</f>
        <v>0</v>
      </c>
      <c r="AH67" s="11">
        <f t="shared" ref="AH67:AH101" si="21">O67-Z67</f>
        <v>0</v>
      </c>
      <c r="AI67" s="11">
        <f t="shared" ref="AI67:AI101" si="22">Q67-Z67</f>
        <v>0</v>
      </c>
      <c r="AJ67" s="11">
        <f t="shared" ref="AJ67:AJ101" si="23">R67-Z67</f>
        <v>0</v>
      </c>
      <c r="AK67" s="11">
        <f t="shared" ref="AK67:AK101" si="24">S67-Z67</f>
        <v>1</v>
      </c>
    </row>
    <row r="68" spans="1:37">
      <c r="A68" s="11" t="s">
        <v>58</v>
      </c>
      <c r="B68" s="11">
        <v>170</v>
      </c>
      <c r="C68" s="6">
        <v>67</v>
      </c>
      <c r="D68" s="6">
        <v>63</v>
      </c>
      <c r="E68" s="6">
        <v>57</v>
      </c>
      <c r="F68" s="6">
        <v>55</v>
      </c>
      <c r="G68" s="6">
        <v>57</v>
      </c>
      <c r="H68" s="6">
        <v>85</v>
      </c>
      <c r="I68" s="7">
        <f t="shared" si="14"/>
        <v>63.4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6">
        <v>2</v>
      </c>
      <c r="T68" s="11">
        <v>1</v>
      </c>
      <c r="U68" s="12">
        <v>0</v>
      </c>
      <c r="V68" s="77">
        <f t="shared" si="15"/>
        <v>1.0909090909090908</v>
      </c>
      <c r="Z68" s="11">
        <v>1</v>
      </c>
      <c r="AA68" s="11">
        <f t="shared" si="16"/>
        <v>1</v>
      </c>
      <c r="AD68" s="11">
        <f t="shared" si="17"/>
        <v>0</v>
      </c>
      <c r="AE68" s="11">
        <f t="shared" si="18"/>
        <v>0</v>
      </c>
      <c r="AF68" s="11">
        <f t="shared" si="19"/>
        <v>0</v>
      </c>
      <c r="AG68" s="11">
        <f t="shared" si="20"/>
        <v>0</v>
      </c>
      <c r="AH68" s="11">
        <f t="shared" si="21"/>
        <v>0</v>
      </c>
      <c r="AI68" s="11">
        <f t="shared" si="22"/>
        <v>0</v>
      </c>
      <c r="AJ68" s="11">
        <f t="shared" si="23"/>
        <v>0</v>
      </c>
      <c r="AK68" s="11">
        <f t="shared" si="24"/>
        <v>1</v>
      </c>
    </row>
    <row r="69" spans="1:37">
      <c r="A69" s="11" t="s">
        <v>24</v>
      </c>
      <c r="B69" s="11">
        <v>136</v>
      </c>
      <c r="C69" s="6">
        <v>68</v>
      </c>
      <c r="D69" s="6">
        <v>65</v>
      </c>
      <c r="E69" s="6">
        <v>64</v>
      </c>
      <c r="F69" s="6">
        <v>74</v>
      </c>
      <c r="G69" s="6">
        <v>74</v>
      </c>
      <c r="H69" s="6">
        <v>70</v>
      </c>
      <c r="I69" s="7">
        <f t="shared" si="14"/>
        <v>69.400000000000006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6">
        <v>2</v>
      </c>
      <c r="T69" s="11">
        <v>1</v>
      </c>
      <c r="U69" s="12">
        <v>0</v>
      </c>
      <c r="V69" s="77">
        <f t="shared" si="15"/>
        <v>1.0909090909090908</v>
      </c>
      <c r="Z69" s="11">
        <v>1</v>
      </c>
      <c r="AA69" s="11">
        <f t="shared" si="16"/>
        <v>1</v>
      </c>
      <c r="AD69" s="11">
        <f t="shared" si="17"/>
        <v>0</v>
      </c>
      <c r="AE69" s="11">
        <f t="shared" si="18"/>
        <v>0</v>
      </c>
      <c r="AF69" s="11">
        <f t="shared" si="19"/>
        <v>0</v>
      </c>
      <c r="AG69" s="11">
        <f t="shared" si="20"/>
        <v>0</v>
      </c>
      <c r="AH69" s="11">
        <f t="shared" si="21"/>
        <v>0</v>
      </c>
      <c r="AI69" s="11">
        <f t="shared" si="22"/>
        <v>0</v>
      </c>
      <c r="AJ69" s="11">
        <f t="shared" si="23"/>
        <v>0</v>
      </c>
      <c r="AK69" s="11">
        <f t="shared" si="24"/>
        <v>1</v>
      </c>
    </row>
    <row r="70" spans="1:37">
      <c r="A70" s="11" t="s">
        <v>93</v>
      </c>
      <c r="B70" s="11">
        <v>205</v>
      </c>
      <c r="C70" s="6">
        <v>69</v>
      </c>
      <c r="D70" s="6">
        <v>68</v>
      </c>
      <c r="E70" s="6">
        <v>69</v>
      </c>
      <c r="F70" s="6">
        <v>68</v>
      </c>
      <c r="G70" s="6">
        <v>82</v>
      </c>
      <c r="H70" s="6">
        <v>60</v>
      </c>
      <c r="I70" s="7">
        <f t="shared" si="14"/>
        <v>69.400000000000006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6">
        <v>1</v>
      </c>
      <c r="T70" s="11">
        <v>1</v>
      </c>
      <c r="U70" s="12">
        <v>0.27735009811261457</v>
      </c>
      <c r="V70" s="77">
        <f t="shared" si="15"/>
        <v>1</v>
      </c>
      <c r="Z70" s="11">
        <v>1</v>
      </c>
      <c r="AA70" s="11">
        <f t="shared" si="16"/>
        <v>1</v>
      </c>
      <c r="AD70" s="11">
        <f t="shared" si="17"/>
        <v>0</v>
      </c>
      <c r="AE70" s="11">
        <f t="shared" si="18"/>
        <v>0</v>
      </c>
      <c r="AF70" s="11">
        <f t="shared" si="19"/>
        <v>0</v>
      </c>
      <c r="AG70" s="11">
        <f t="shared" si="20"/>
        <v>0</v>
      </c>
      <c r="AH70" s="11">
        <f t="shared" si="21"/>
        <v>0</v>
      </c>
      <c r="AI70" s="11">
        <f t="shared" si="22"/>
        <v>0</v>
      </c>
      <c r="AJ70" s="11">
        <f t="shared" si="23"/>
        <v>0</v>
      </c>
      <c r="AK70" s="11">
        <f t="shared" si="24"/>
        <v>0</v>
      </c>
    </row>
    <row r="71" spans="1:37">
      <c r="A71" s="11" t="s">
        <v>78</v>
      </c>
      <c r="B71" s="11">
        <v>190</v>
      </c>
      <c r="C71" s="6">
        <v>70</v>
      </c>
      <c r="D71" s="6">
        <v>71</v>
      </c>
      <c r="E71" s="6">
        <v>78</v>
      </c>
      <c r="F71" s="6">
        <v>70</v>
      </c>
      <c r="G71" s="6">
        <v>83</v>
      </c>
      <c r="H71" s="6">
        <v>72</v>
      </c>
      <c r="I71" s="7">
        <f t="shared" si="14"/>
        <v>74.8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6">
        <v>1</v>
      </c>
      <c r="T71" s="11">
        <v>1</v>
      </c>
      <c r="U71" s="12">
        <v>0</v>
      </c>
      <c r="V71" s="77">
        <f t="shared" si="15"/>
        <v>1</v>
      </c>
      <c r="Z71" s="11">
        <v>1</v>
      </c>
      <c r="AA71" s="11">
        <f t="shared" si="16"/>
        <v>1</v>
      </c>
      <c r="AD71" s="11">
        <f t="shared" si="17"/>
        <v>0</v>
      </c>
      <c r="AE71" s="11">
        <f t="shared" si="18"/>
        <v>0</v>
      </c>
      <c r="AF71" s="11">
        <f t="shared" si="19"/>
        <v>0</v>
      </c>
      <c r="AG71" s="11">
        <f t="shared" si="20"/>
        <v>0</v>
      </c>
      <c r="AH71" s="11">
        <f t="shared" si="21"/>
        <v>0</v>
      </c>
      <c r="AI71" s="11">
        <f t="shared" si="22"/>
        <v>0</v>
      </c>
      <c r="AJ71" s="11">
        <f t="shared" si="23"/>
        <v>0</v>
      </c>
      <c r="AK71" s="11">
        <f t="shared" si="24"/>
        <v>0</v>
      </c>
    </row>
    <row r="72" spans="1:37">
      <c r="A72" s="11" t="s">
        <v>71</v>
      </c>
      <c r="B72" s="11">
        <v>183</v>
      </c>
      <c r="C72" s="6">
        <v>71</v>
      </c>
      <c r="D72" s="6">
        <v>69</v>
      </c>
      <c r="E72" s="6">
        <v>65</v>
      </c>
      <c r="F72" s="6">
        <v>72</v>
      </c>
      <c r="G72" s="6">
        <v>64</v>
      </c>
      <c r="H72" s="6">
        <v>78</v>
      </c>
      <c r="I72" s="7">
        <f t="shared" si="14"/>
        <v>69.599999999999994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6">
        <v>1</v>
      </c>
      <c r="T72" s="11">
        <v>1</v>
      </c>
      <c r="U72" s="12">
        <v>0</v>
      </c>
      <c r="V72" s="77">
        <f t="shared" si="15"/>
        <v>1</v>
      </c>
      <c r="Z72" s="11">
        <v>1</v>
      </c>
      <c r="AA72" s="11">
        <f t="shared" si="16"/>
        <v>1</v>
      </c>
      <c r="AD72" s="11">
        <f t="shared" si="17"/>
        <v>0</v>
      </c>
      <c r="AE72" s="11">
        <f t="shared" si="18"/>
        <v>0</v>
      </c>
      <c r="AF72" s="11">
        <f t="shared" si="19"/>
        <v>0</v>
      </c>
      <c r="AG72" s="11">
        <f t="shared" si="20"/>
        <v>0</v>
      </c>
      <c r="AH72" s="11">
        <f t="shared" si="21"/>
        <v>0</v>
      </c>
      <c r="AI72" s="11">
        <f t="shared" si="22"/>
        <v>0</v>
      </c>
      <c r="AJ72" s="11">
        <f t="shared" si="23"/>
        <v>0</v>
      </c>
      <c r="AK72" s="11">
        <f t="shared" si="24"/>
        <v>0</v>
      </c>
    </row>
    <row r="73" spans="1:37">
      <c r="A73" s="11" t="s">
        <v>26</v>
      </c>
      <c r="B73" s="11">
        <v>138</v>
      </c>
      <c r="C73" s="6">
        <v>72</v>
      </c>
      <c r="D73" s="6">
        <v>64</v>
      </c>
      <c r="E73" s="6">
        <v>73</v>
      </c>
      <c r="F73" s="6">
        <v>84</v>
      </c>
      <c r="G73" s="6">
        <v>58</v>
      </c>
      <c r="H73" s="6">
        <v>71</v>
      </c>
      <c r="I73" s="7">
        <f t="shared" si="14"/>
        <v>70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6">
        <v>1</v>
      </c>
      <c r="T73" s="11">
        <v>1</v>
      </c>
      <c r="U73" s="12">
        <v>0</v>
      </c>
      <c r="V73" s="77">
        <f t="shared" si="15"/>
        <v>1</v>
      </c>
      <c r="Z73" s="11">
        <v>1</v>
      </c>
      <c r="AA73" s="11">
        <f t="shared" si="16"/>
        <v>1</v>
      </c>
      <c r="AD73" s="11">
        <f t="shared" si="17"/>
        <v>0</v>
      </c>
      <c r="AE73" s="11">
        <f t="shared" si="18"/>
        <v>0</v>
      </c>
      <c r="AF73" s="11">
        <f t="shared" si="19"/>
        <v>0</v>
      </c>
      <c r="AG73" s="11">
        <f t="shared" si="20"/>
        <v>0</v>
      </c>
      <c r="AH73" s="11">
        <f t="shared" si="21"/>
        <v>0</v>
      </c>
      <c r="AI73" s="11">
        <f t="shared" si="22"/>
        <v>0</v>
      </c>
      <c r="AJ73" s="11">
        <f t="shared" si="23"/>
        <v>0</v>
      </c>
      <c r="AK73" s="11">
        <f t="shared" si="24"/>
        <v>0</v>
      </c>
    </row>
    <row r="74" spans="1:37">
      <c r="A74" s="11" t="s">
        <v>82</v>
      </c>
      <c r="B74" s="11">
        <v>194</v>
      </c>
      <c r="C74" s="6">
        <v>73</v>
      </c>
      <c r="D74" s="6">
        <v>67</v>
      </c>
      <c r="E74" s="6">
        <v>80</v>
      </c>
      <c r="F74" s="6">
        <v>62</v>
      </c>
      <c r="G74" s="6">
        <v>96</v>
      </c>
      <c r="H74" s="6">
        <v>68</v>
      </c>
      <c r="I74" s="7">
        <f t="shared" si="14"/>
        <v>74.599999999999994</v>
      </c>
      <c r="J74" s="11">
        <v>1</v>
      </c>
      <c r="K74" s="11">
        <v>1</v>
      </c>
      <c r="L74" s="11">
        <v>1</v>
      </c>
      <c r="M74" s="11">
        <v>1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6">
        <v>1</v>
      </c>
      <c r="T74" s="11">
        <v>1</v>
      </c>
      <c r="U74" s="12">
        <v>0</v>
      </c>
      <c r="V74" s="77">
        <f t="shared" si="15"/>
        <v>1</v>
      </c>
      <c r="Z74" s="11">
        <v>1</v>
      </c>
      <c r="AA74" s="11">
        <f t="shared" si="16"/>
        <v>1</v>
      </c>
      <c r="AD74" s="11">
        <f t="shared" si="17"/>
        <v>0</v>
      </c>
      <c r="AE74" s="11">
        <f t="shared" si="18"/>
        <v>0</v>
      </c>
      <c r="AF74" s="11">
        <f t="shared" si="19"/>
        <v>0</v>
      </c>
      <c r="AG74" s="11">
        <f t="shared" si="20"/>
        <v>0</v>
      </c>
      <c r="AH74" s="11">
        <f t="shared" si="21"/>
        <v>0</v>
      </c>
      <c r="AI74" s="11">
        <f t="shared" si="22"/>
        <v>0</v>
      </c>
      <c r="AJ74" s="11">
        <f t="shared" si="23"/>
        <v>0</v>
      </c>
      <c r="AK74" s="11">
        <f t="shared" si="24"/>
        <v>0</v>
      </c>
    </row>
    <row r="75" spans="1:37">
      <c r="A75" s="11" t="s">
        <v>96</v>
      </c>
      <c r="B75" s="11">
        <v>208</v>
      </c>
      <c r="C75" s="6">
        <v>74</v>
      </c>
      <c r="D75" s="6">
        <v>80</v>
      </c>
      <c r="E75" s="6">
        <v>56</v>
      </c>
      <c r="F75" s="6">
        <v>82</v>
      </c>
      <c r="G75" s="6">
        <v>69</v>
      </c>
      <c r="H75" s="6">
        <v>82</v>
      </c>
      <c r="I75" s="7">
        <f t="shared" si="14"/>
        <v>73.8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6">
        <v>1</v>
      </c>
      <c r="T75" s="11">
        <v>1</v>
      </c>
      <c r="U75" s="12">
        <v>0</v>
      </c>
      <c r="V75" s="77">
        <f t="shared" si="15"/>
        <v>1</v>
      </c>
      <c r="Z75" s="11">
        <v>1</v>
      </c>
      <c r="AA75" s="11">
        <f t="shared" si="16"/>
        <v>1</v>
      </c>
      <c r="AD75" s="11">
        <f t="shared" si="17"/>
        <v>0</v>
      </c>
      <c r="AE75" s="11">
        <f t="shared" si="18"/>
        <v>0</v>
      </c>
      <c r="AF75" s="11">
        <f t="shared" si="19"/>
        <v>0</v>
      </c>
      <c r="AG75" s="11">
        <f t="shared" si="20"/>
        <v>0</v>
      </c>
      <c r="AH75" s="11">
        <f t="shared" si="21"/>
        <v>0</v>
      </c>
      <c r="AI75" s="11">
        <f t="shared" si="22"/>
        <v>0</v>
      </c>
      <c r="AJ75" s="11">
        <f t="shared" si="23"/>
        <v>0</v>
      </c>
      <c r="AK75" s="11">
        <f t="shared" si="24"/>
        <v>0</v>
      </c>
    </row>
    <row r="76" spans="1:37">
      <c r="A76" s="11" t="s">
        <v>21</v>
      </c>
      <c r="B76" s="11">
        <v>133</v>
      </c>
      <c r="C76" s="6">
        <v>75</v>
      </c>
      <c r="D76" s="6">
        <v>85</v>
      </c>
      <c r="E76" s="6">
        <v>82</v>
      </c>
      <c r="F76" s="6">
        <v>56</v>
      </c>
      <c r="G76" s="6">
        <v>77</v>
      </c>
      <c r="H76" s="6">
        <v>83</v>
      </c>
      <c r="I76" s="7">
        <f t="shared" si="14"/>
        <v>76.599999999999994</v>
      </c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6">
        <v>1</v>
      </c>
      <c r="T76" s="11">
        <v>1</v>
      </c>
      <c r="U76" s="12">
        <v>0</v>
      </c>
      <c r="V76" s="77">
        <f t="shared" si="15"/>
        <v>1</v>
      </c>
      <c r="Z76" s="11">
        <v>1</v>
      </c>
      <c r="AA76" s="11">
        <f t="shared" si="16"/>
        <v>1</v>
      </c>
      <c r="AD76" s="11">
        <f t="shared" si="17"/>
        <v>0</v>
      </c>
      <c r="AE76" s="11">
        <f t="shared" si="18"/>
        <v>0</v>
      </c>
      <c r="AF76" s="11">
        <f t="shared" si="19"/>
        <v>0</v>
      </c>
      <c r="AG76" s="11">
        <f t="shared" si="20"/>
        <v>0</v>
      </c>
      <c r="AH76" s="11">
        <f t="shared" si="21"/>
        <v>0</v>
      </c>
      <c r="AI76" s="11">
        <f t="shared" si="22"/>
        <v>0</v>
      </c>
      <c r="AJ76" s="11">
        <f t="shared" si="23"/>
        <v>0</v>
      </c>
      <c r="AK76" s="11">
        <f t="shared" si="24"/>
        <v>0</v>
      </c>
    </row>
    <row r="77" spans="1:37">
      <c r="A77" s="11" t="s">
        <v>44</v>
      </c>
      <c r="B77" s="11">
        <v>156</v>
      </c>
      <c r="C77" s="6">
        <v>76</v>
      </c>
      <c r="D77" s="6">
        <v>70</v>
      </c>
      <c r="E77" s="6">
        <v>86</v>
      </c>
      <c r="F77" s="6">
        <v>80</v>
      </c>
      <c r="G77" s="6">
        <v>85</v>
      </c>
      <c r="H77" s="6">
        <v>62</v>
      </c>
      <c r="I77" s="7">
        <f t="shared" si="14"/>
        <v>76.599999999999994</v>
      </c>
      <c r="J77" s="11">
        <v>1</v>
      </c>
      <c r="K77" s="11">
        <v>1</v>
      </c>
      <c r="L77" s="11">
        <v>1</v>
      </c>
      <c r="M77" s="11">
        <v>1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6">
        <v>1</v>
      </c>
      <c r="T77" s="11">
        <v>1</v>
      </c>
      <c r="U77" s="12">
        <v>0</v>
      </c>
      <c r="V77" s="77">
        <f t="shared" si="15"/>
        <v>1</v>
      </c>
      <c r="Z77" s="11">
        <v>1</v>
      </c>
      <c r="AA77" s="11">
        <f t="shared" si="16"/>
        <v>1</v>
      </c>
      <c r="AD77" s="11">
        <f t="shared" si="17"/>
        <v>0</v>
      </c>
      <c r="AE77" s="11">
        <f t="shared" si="18"/>
        <v>0</v>
      </c>
      <c r="AF77" s="11">
        <f t="shared" si="19"/>
        <v>0</v>
      </c>
      <c r="AG77" s="11">
        <f t="shared" si="20"/>
        <v>0</v>
      </c>
      <c r="AH77" s="11">
        <f t="shared" si="21"/>
        <v>0</v>
      </c>
      <c r="AI77" s="11">
        <f t="shared" si="22"/>
        <v>0</v>
      </c>
      <c r="AJ77" s="11">
        <f t="shared" si="23"/>
        <v>0</v>
      </c>
      <c r="AK77" s="11">
        <f t="shared" si="24"/>
        <v>0</v>
      </c>
    </row>
    <row r="78" spans="1:37">
      <c r="A78" s="11" t="s">
        <v>72</v>
      </c>
      <c r="B78" s="11">
        <v>184</v>
      </c>
      <c r="C78" s="6">
        <v>77</v>
      </c>
      <c r="D78" s="6">
        <v>76</v>
      </c>
      <c r="E78" s="6">
        <v>84</v>
      </c>
      <c r="F78" s="6">
        <v>88</v>
      </c>
      <c r="G78" s="6">
        <v>72</v>
      </c>
      <c r="H78" s="6">
        <v>75</v>
      </c>
      <c r="I78" s="7">
        <f t="shared" si="14"/>
        <v>79</v>
      </c>
      <c r="J78" s="11">
        <v>1</v>
      </c>
      <c r="K78" s="11">
        <v>1</v>
      </c>
      <c r="L78" s="11">
        <v>1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6">
        <v>1</v>
      </c>
      <c r="T78" s="11">
        <v>1</v>
      </c>
      <c r="U78" s="12">
        <v>0</v>
      </c>
      <c r="V78" s="77">
        <f t="shared" si="15"/>
        <v>1</v>
      </c>
      <c r="Z78" s="11">
        <v>1</v>
      </c>
      <c r="AA78" s="11">
        <f t="shared" si="16"/>
        <v>1</v>
      </c>
      <c r="AD78" s="11">
        <f t="shared" si="17"/>
        <v>0</v>
      </c>
      <c r="AE78" s="11">
        <f t="shared" si="18"/>
        <v>0</v>
      </c>
      <c r="AF78" s="11">
        <f t="shared" si="19"/>
        <v>0</v>
      </c>
      <c r="AG78" s="11">
        <f t="shared" si="20"/>
        <v>0</v>
      </c>
      <c r="AH78" s="11">
        <f t="shared" si="21"/>
        <v>0</v>
      </c>
      <c r="AI78" s="11">
        <f t="shared" si="22"/>
        <v>0</v>
      </c>
      <c r="AJ78" s="11">
        <f t="shared" si="23"/>
        <v>0</v>
      </c>
      <c r="AK78" s="11">
        <f t="shared" si="24"/>
        <v>0</v>
      </c>
    </row>
    <row r="79" spans="1:37">
      <c r="A79" s="11" t="s">
        <v>40</v>
      </c>
      <c r="B79" s="11">
        <v>152</v>
      </c>
      <c r="C79" s="6">
        <v>78</v>
      </c>
      <c r="D79" s="6">
        <v>79</v>
      </c>
      <c r="E79" s="6">
        <v>66</v>
      </c>
      <c r="F79" s="6">
        <v>97</v>
      </c>
      <c r="G79" s="6">
        <v>80</v>
      </c>
      <c r="H79" s="6">
        <v>57</v>
      </c>
      <c r="I79" s="7">
        <f t="shared" si="14"/>
        <v>75.8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>
        <v>1</v>
      </c>
      <c r="S79" s="6">
        <v>1</v>
      </c>
      <c r="T79" s="11">
        <v>1</v>
      </c>
      <c r="U79" s="12">
        <v>0.27735009811261457</v>
      </c>
      <c r="V79" s="77">
        <f t="shared" si="15"/>
        <v>1</v>
      </c>
      <c r="Z79" s="11">
        <v>1</v>
      </c>
      <c r="AA79" s="11">
        <f t="shared" si="16"/>
        <v>1</v>
      </c>
      <c r="AD79" s="11">
        <f t="shared" si="17"/>
        <v>0</v>
      </c>
      <c r="AE79" s="11">
        <f t="shared" si="18"/>
        <v>0</v>
      </c>
      <c r="AF79" s="11">
        <f t="shared" si="19"/>
        <v>0</v>
      </c>
      <c r="AG79" s="11">
        <f t="shared" si="20"/>
        <v>0</v>
      </c>
      <c r="AH79" s="11">
        <f t="shared" si="21"/>
        <v>0</v>
      </c>
      <c r="AI79" s="11">
        <f t="shared" si="22"/>
        <v>0</v>
      </c>
      <c r="AJ79" s="11">
        <f t="shared" si="23"/>
        <v>0</v>
      </c>
      <c r="AK79" s="11">
        <f t="shared" si="24"/>
        <v>0</v>
      </c>
    </row>
    <row r="80" spans="1:37">
      <c r="A80" s="11" t="s">
        <v>42</v>
      </c>
      <c r="B80" s="11">
        <v>154</v>
      </c>
      <c r="C80" s="6">
        <v>79</v>
      </c>
      <c r="D80" s="6">
        <v>75</v>
      </c>
      <c r="E80" s="6">
        <v>71</v>
      </c>
      <c r="F80" s="6">
        <v>78</v>
      </c>
      <c r="G80" s="6">
        <v>68</v>
      </c>
      <c r="H80" s="6">
        <v>76</v>
      </c>
      <c r="I80" s="7">
        <f t="shared" si="14"/>
        <v>73.599999999999994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6">
        <v>1</v>
      </c>
      <c r="T80" s="11">
        <v>1</v>
      </c>
      <c r="U80" s="12">
        <v>0</v>
      </c>
      <c r="V80" s="77">
        <f t="shared" si="15"/>
        <v>1</v>
      </c>
      <c r="Z80" s="11">
        <v>1</v>
      </c>
      <c r="AA80" s="11">
        <f t="shared" si="16"/>
        <v>1</v>
      </c>
      <c r="AD80" s="11">
        <f t="shared" si="17"/>
        <v>0</v>
      </c>
      <c r="AE80" s="11">
        <f t="shared" si="18"/>
        <v>0</v>
      </c>
      <c r="AF80" s="11">
        <f t="shared" si="19"/>
        <v>0</v>
      </c>
      <c r="AG80" s="11">
        <f t="shared" si="20"/>
        <v>0</v>
      </c>
      <c r="AH80" s="11">
        <f t="shared" si="21"/>
        <v>0</v>
      </c>
      <c r="AI80" s="11">
        <f t="shared" si="22"/>
        <v>0</v>
      </c>
      <c r="AJ80" s="11">
        <f t="shared" si="23"/>
        <v>0</v>
      </c>
      <c r="AK80" s="11">
        <f t="shared" si="24"/>
        <v>0</v>
      </c>
    </row>
    <row r="81" spans="1:37">
      <c r="A81" s="11" t="s">
        <v>107</v>
      </c>
      <c r="B81" s="11">
        <v>219</v>
      </c>
      <c r="C81" s="6">
        <v>80</v>
      </c>
      <c r="D81" s="6">
        <v>81</v>
      </c>
      <c r="E81" s="6">
        <v>74</v>
      </c>
      <c r="F81" s="6">
        <v>71</v>
      </c>
      <c r="G81" s="6">
        <v>66</v>
      </c>
      <c r="H81" s="6">
        <v>81</v>
      </c>
      <c r="I81" s="7">
        <f t="shared" si="14"/>
        <v>74.599999999999994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6">
        <v>1</v>
      </c>
      <c r="T81" s="11">
        <v>1</v>
      </c>
      <c r="U81" s="12">
        <v>0.27735009811261457</v>
      </c>
      <c r="V81" s="77">
        <f t="shared" si="15"/>
        <v>1</v>
      </c>
      <c r="Z81" s="11">
        <v>1</v>
      </c>
      <c r="AA81" s="11">
        <f t="shared" si="16"/>
        <v>1</v>
      </c>
      <c r="AD81" s="11">
        <f t="shared" si="17"/>
        <v>0</v>
      </c>
      <c r="AE81" s="11">
        <f t="shared" si="18"/>
        <v>0</v>
      </c>
      <c r="AF81" s="11">
        <f t="shared" si="19"/>
        <v>0</v>
      </c>
      <c r="AG81" s="11">
        <f t="shared" si="20"/>
        <v>0</v>
      </c>
      <c r="AH81" s="11">
        <f t="shared" si="21"/>
        <v>0</v>
      </c>
      <c r="AI81" s="11">
        <f t="shared" si="22"/>
        <v>0</v>
      </c>
      <c r="AJ81" s="11">
        <f t="shared" si="23"/>
        <v>0</v>
      </c>
      <c r="AK81" s="11">
        <f t="shared" si="24"/>
        <v>0</v>
      </c>
    </row>
    <row r="82" spans="1:37">
      <c r="A82" s="11" t="s">
        <v>64</v>
      </c>
      <c r="B82" s="11">
        <v>176</v>
      </c>
      <c r="C82" s="6">
        <v>81</v>
      </c>
      <c r="D82" s="6">
        <v>74</v>
      </c>
      <c r="E82" s="6">
        <v>88</v>
      </c>
      <c r="F82" s="6">
        <v>81</v>
      </c>
      <c r="G82" s="6">
        <v>70</v>
      </c>
      <c r="H82" s="6">
        <v>84</v>
      </c>
      <c r="I82" s="7">
        <f t="shared" si="14"/>
        <v>79.400000000000006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6">
        <v>1</v>
      </c>
      <c r="T82" s="11">
        <v>1</v>
      </c>
      <c r="U82" s="12">
        <v>0</v>
      </c>
      <c r="V82" s="77">
        <f t="shared" si="15"/>
        <v>1</v>
      </c>
      <c r="Z82" s="11">
        <v>1</v>
      </c>
      <c r="AA82" s="11">
        <f t="shared" si="16"/>
        <v>1</v>
      </c>
      <c r="AD82" s="11">
        <f t="shared" si="17"/>
        <v>0</v>
      </c>
      <c r="AE82" s="11">
        <f t="shared" si="18"/>
        <v>0</v>
      </c>
      <c r="AF82" s="11">
        <f t="shared" si="19"/>
        <v>0</v>
      </c>
      <c r="AG82" s="11">
        <f t="shared" si="20"/>
        <v>0</v>
      </c>
      <c r="AH82" s="11">
        <f t="shared" si="21"/>
        <v>0</v>
      </c>
      <c r="AI82" s="11">
        <f t="shared" si="22"/>
        <v>0</v>
      </c>
      <c r="AJ82" s="11">
        <f t="shared" si="23"/>
        <v>0</v>
      </c>
      <c r="AK82" s="11">
        <f t="shared" si="24"/>
        <v>0</v>
      </c>
    </row>
    <row r="83" spans="1:37">
      <c r="A83" s="11" t="s">
        <v>83</v>
      </c>
      <c r="B83" s="11">
        <v>195</v>
      </c>
      <c r="C83" s="6">
        <v>82</v>
      </c>
      <c r="D83" s="6">
        <v>77</v>
      </c>
      <c r="E83" s="6">
        <v>89</v>
      </c>
      <c r="F83" s="6">
        <v>69</v>
      </c>
      <c r="G83" s="6">
        <v>84</v>
      </c>
      <c r="H83" s="6">
        <v>69</v>
      </c>
      <c r="I83" s="7">
        <f t="shared" si="14"/>
        <v>77.599999999999994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6">
        <v>1</v>
      </c>
      <c r="T83" s="11">
        <v>1</v>
      </c>
      <c r="U83" s="12">
        <v>0</v>
      </c>
      <c r="V83" s="77">
        <f t="shared" si="15"/>
        <v>1</v>
      </c>
      <c r="Z83" s="11">
        <v>1</v>
      </c>
      <c r="AA83" s="11">
        <f t="shared" si="16"/>
        <v>1</v>
      </c>
      <c r="AD83" s="11">
        <f t="shared" si="17"/>
        <v>0</v>
      </c>
      <c r="AE83" s="11">
        <f t="shared" si="18"/>
        <v>0</v>
      </c>
      <c r="AF83" s="11">
        <f t="shared" si="19"/>
        <v>0</v>
      </c>
      <c r="AG83" s="11">
        <f t="shared" si="20"/>
        <v>0</v>
      </c>
      <c r="AH83" s="11">
        <f t="shared" si="21"/>
        <v>0</v>
      </c>
      <c r="AI83" s="11">
        <f t="shared" si="22"/>
        <v>0</v>
      </c>
      <c r="AJ83" s="11">
        <f t="shared" si="23"/>
        <v>0</v>
      </c>
      <c r="AK83" s="11">
        <f t="shared" si="24"/>
        <v>0</v>
      </c>
    </row>
    <row r="84" spans="1:37">
      <c r="A84" s="11" t="s">
        <v>73</v>
      </c>
      <c r="B84" s="11">
        <v>185</v>
      </c>
      <c r="C84" s="6">
        <v>83</v>
      </c>
      <c r="D84" s="6">
        <v>83</v>
      </c>
      <c r="E84" s="6">
        <v>83</v>
      </c>
      <c r="F84" s="6">
        <v>77</v>
      </c>
      <c r="G84" s="6">
        <v>86</v>
      </c>
      <c r="H84" s="6">
        <v>80</v>
      </c>
      <c r="I84" s="7">
        <f t="shared" si="14"/>
        <v>81.8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1">
        <v>1</v>
      </c>
      <c r="Q84" s="11">
        <v>1</v>
      </c>
      <c r="R84" s="11">
        <v>1</v>
      </c>
      <c r="S84" s="6">
        <v>1</v>
      </c>
      <c r="T84" s="11">
        <v>1</v>
      </c>
      <c r="U84" s="12">
        <v>0.27735009811261457</v>
      </c>
      <c r="V84" s="77">
        <f t="shared" si="15"/>
        <v>1</v>
      </c>
      <c r="Z84" s="11">
        <v>1</v>
      </c>
      <c r="AA84" s="11">
        <f t="shared" si="16"/>
        <v>1</v>
      </c>
      <c r="AD84" s="11">
        <f t="shared" si="17"/>
        <v>0</v>
      </c>
      <c r="AE84" s="11">
        <f t="shared" si="18"/>
        <v>0</v>
      </c>
      <c r="AF84" s="11">
        <f t="shared" si="19"/>
        <v>0</v>
      </c>
      <c r="AG84" s="11">
        <f t="shared" si="20"/>
        <v>0</v>
      </c>
      <c r="AH84" s="11">
        <f t="shared" si="21"/>
        <v>0</v>
      </c>
      <c r="AI84" s="11">
        <f t="shared" si="22"/>
        <v>0</v>
      </c>
      <c r="AJ84" s="11">
        <f t="shared" si="23"/>
        <v>0</v>
      </c>
      <c r="AK84" s="11">
        <f t="shared" si="24"/>
        <v>0</v>
      </c>
    </row>
    <row r="85" spans="1:37">
      <c r="A85" s="11" t="s">
        <v>97</v>
      </c>
      <c r="B85" s="11">
        <v>209</v>
      </c>
      <c r="C85" s="6">
        <v>84</v>
      </c>
      <c r="D85" s="6">
        <v>73</v>
      </c>
      <c r="E85" s="6">
        <v>62</v>
      </c>
      <c r="F85" s="6">
        <v>95</v>
      </c>
      <c r="G85" s="6">
        <v>78</v>
      </c>
      <c r="H85" s="6">
        <v>77</v>
      </c>
      <c r="I85" s="7">
        <f t="shared" si="14"/>
        <v>77</v>
      </c>
      <c r="J85" s="11">
        <v>1</v>
      </c>
      <c r="K85" s="11">
        <v>1</v>
      </c>
      <c r="L85" s="11">
        <v>1</v>
      </c>
      <c r="M85" s="11">
        <v>1</v>
      </c>
      <c r="N85" s="11">
        <v>1</v>
      </c>
      <c r="O85" s="11">
        <v>1</v>
      </c>
      <c r="P85" s="11">
        <v>1</v>
      </c>
      <c r="Q85" s="11">
        <v>1</v>
      </c>
      <c r="R85" s="11">
        <v>1</v>
      </c>
      <c r="S85" s="6">
        <v>1</v>
      </c>
      <c r="T85" s="11">
        <v>1</v>
      </c>
      <c r="U85" s="12">
        <v>0.27735009811261457</v>
      </c>
      <c r="V85" s="77">
        <f t="shared" si="15"/>
        <v>1</v>
      </c>
      <c r="Z85" s="11">
        <v>1</v>
      </c>
      <c r="AA85" s="11">
        <f t="shared" si="16"/>
        <v>1</v>
      </c>
      <c r="AD85" s="11">
        <f t="shared" si="17"/>
        <v>0</v>
      </c>
      <c r="AE85" s="11">
        <f t="shared" si="18"/>
        <v>0</v>
      </c>
      <c r="AF85" s="11">
        <f t="shared" si="19"/>
        <v>0</v>
      </c>
      <c r="AG85" s="11">
        <f t="shared" si="20"/>
        <v>0</v>
      </c>
      <c r="AH85" s="11">
        <f t="shared" si="21"/>
        <v>0</v>
      </c>
      <c r="AI85" s="11">
        <f t="shared" si="22"/>
        <v>0</v>
      </c>
      <c r="AJ85" s="11">
        <f t="shared" si="23"/>
        <v>0</v>
      </c>
      <c r="AK85" s="11">
        <f t="shared" si="24"/>
        <v>0</v>
      </c>
    </row>
    <row r="86" spans="1:37">
      <c r="A86" s="11" t="s">
        <v>48</v>
      </c>
      <c r="B86" s="11">
        <v>160</v>
      </c>
      <c r="C86" s="6">
        <v>85</v>
      </c>
      <c r="D86" s="6">
        <v>93</v>
      </c>
      <c r="E86" s="6">
        <v>91</v>
      </c>
      <c r="F86" s="6">
        <v>65</v>
      </c>
      <c r="G86" s="6">
        <v>79</v>
      </c>
      <c r="H86" s="6">
        <v>87</v>
      </c>
      <c r="I86" s="7">
        <f t="shared" si="14"/>
        <v>83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6">
        <v>1</v>
      </c>
      <c r="T86" s="11">
        <v>1</v>
      </c>
      <c r="U86" s="12">
        <v>0</v>
      </c>
      <c r="V86" s="77">
        <f t="shared" si="15"/>
        <v>1</v>
      </c>
      <c r="Z86" s="11">
        <v>1</v>
      </c>
      <c r="AA86" s="11">
        <f t="shared" si="16"/>
        <v>1</v>
      </c>
      <c r="AD86" s="11">
        <f t="shared" si="17"/>
        <v>0</v>
      </c>
      <c r="AE86" s="11">
        <f t="shared" si="18"/>
        <v>0</v>
      </c>
      <c r="AF86" s="11">
        <f t="shared" si="19"/>
        <v>0</v>
      </c>
      <c r="AG86" s="11">
        <f t="shared" si="20"/>
        <v>0</v>
      </c>
      <c r="AH86" s="11">
        <f t="shared" si="21"/>
        <v>0</v>
      </c>
      <c r="AI86" s="11">
        <f t="shared" si="22"/>
        <v>0</v>
      </c>
      <c r="AJ86" s="11">
        <f t="shared" si="23"/>
        <v>0</v>
      </c>
      <c r="AK86" s="11">
        <f t="shared" si="24"/>
        <v>0</v>
      </c>
    </row>
    <row r="87" spans="1:37">
      <c r="A87" s="11" t="s">
        <v>27</v>
      </c>
      <c r="B87" s="11">
        <v>139</v>
      </c>
      <c r="C87" s="6">
        <v>86</v>
      </c>
      <c r="D87" s="6">
        <v>98</v>
      </c>
      <c r="E87" s="6">
        <v>92</v>
      </c>
      <c r="F87" s="6">
        <v>79</v>
      </c>
      <c r="G87" s="6">
        <v>88</v>
      </c>
      <c r="H87" s="6">
        <v>65</v>
      </c>
      <c r="I87" s="7">
        <f t="shared" si="14"/>
        <v>84.4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1">
        <v>1</v>
      </c>
      <c r="S87" s="6">
        <v>1</v>
      </c>
      <c r="T87" s="11">
        <v>1</v>
      </c>
      <c r="U87" s="12">
        <v>0</v>
      </c>
      <c r="V87" s="77">
        <f t="shared" si="15"/>
        <v>1</v>
      </c>
      <c r="Z87" s="11">
        <v>1</v>
      </c>
      <c r="AA87" s="11">
        <f t="shared" si="16"/>
        <v>1</v>
      </c>
      <c r="AD87" s="11">
        <f t="shared" si="17"/>
        <v>0</v>
      </c>
      <c r="AE87" s="11">
        <f t="shared" si="18"/>
        <v>0</v>
      </c>
      <c r="AF87" s="11">
        <f t="shared" si="19"/>
        <v>0</v>
      </c>
      <c r="AG87" s="11">
        <f t="shared" si="20"/>
        <v>0</v>
      </c>
      <c r="AH87" s="11">
        <f t="shared" si="21"/>
        <v>0</v>
      </c>
      <c r="AI87" s="11">
        <f t="shared" si="22"/>
        <v>0</v>
      </c>
      <c r="AJ87" s="11">
        <f t="shared" si="23"/>
        <v>0</v>
      </c>
      <c r="AK87" s="11">
        <f t="shared" si="24"/>
        <v>0</v>
      </c>
    </row>
    <row r="88" spans="1:37">
      <c r="A88" s="11" t="s">
        <v>86</v>
      </c>
      <c r="B88" s="11">
        <v>198</v>
      </c>
      <c r="C88" s="6">
        <v>87</v>
      </c>
      <c r="D88" s="6">
        <v>96</v>
      </c>
      <c r="E88" s="6">
        <v>94</v>
      </c>
      <c r="F88" s="6">
        <v>73</v>
      </c>
      <c r="G88" s="6">
        <v>93</v>
      </c>
      <c r="H88" s="6">
        <v>90</v>
      </c>
      <c r="I88" s="7">
        <f t="shared" si="14"/>
        <v>89.2</v>
      </c>
      <c r="J88" s="11">
        <v>1</v>
      </c>
      <c r="K88" s="11">
        <v>1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1</v>
      </c>
      <c r="R88" s="11">
        <v>1</v>
      </c>
      <c r="S88" s="6">
        <v>1</v>
      </c>
      <c r="T88" s="11">
        <v>1</v>
      </c>
      <c r="U88" s="12">
        <v>0</v>
      </c>
      <c r="V88" s="77">
        <f t="shared" si="15"/>
        <v>1</v>
      </c>
      <c r="Z88" s="11">
        <v>1</v>
      </c>
      <c r="AA88" s="11">
        <f t="shared" si="16"/>
        <v>1</v>
      </c>
      <c r="AD88" s="11">
        <f t="shared" si="17"/>
        <v>0</v>
      </c>
      <c r="AE88" s="11">
        <f t="shared" si="18"/>
        <v>0</v>
      </c>
      <c r="AF88" s="11">
        <f t="shared" si="19"/>
        <v>0</v>
      </c>
      <c r="AG88" s="11">
        <f t="shared" si="20"/>
        <v>0</v>
      </c>
      <c r="AH88" s="11">
        <f t="shared" si="21"/>
        <v>0</v>
      </c>
      <c r="AI88" s="11">
        <f t="shared" si="22"/>
        <v>0</v>
      </c>
      <c r="AJ88" s="11">
        <f t="shared" si="23"/>
        <v>0</v>
      </c>
      <c r="AK88" s="11">
        <f t="shared" si="24"/>
        <v>0</v>
      </c>
    </row>
    <row r="89" spans="1:37">
      <c r="A89" s="11" t="s">
        <v>39</v>
      </c>
      <c r="B89" s="11">
        <v>151</v>
      </c>
      <c r="C89" s="6">
        <v>88</v>
      </c>
      <c r="D89" s="6">
        <v>91</v>
      </c>
      <c r="E89" s="6">
        <v>97</v>
      </c>
      <c r="F89" s="6">
        <v>87</v>
      </c>
      <c r="G89" s="6">
        <v>75</v>
      </c>
      <c r="H89" s="6">
        <v>86</v>
      </c>
      <c r="I89" s="7">
        <f t="shared" si="14"/>
        <v>87.2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1</v>
      </c>
      <c r="R89" s="11">
        <v>1</v>
      </c>
      <c r="S89" s="6">
        <v>1</v>
      </c>
      <c r="T89" s="11">
        <v>1</v>
      </c>
      <c r="U89" s="12">
        <v>0</v>
      </c>
      <c r="V89" s="77">
        <f t="shared" si="15"/>
        <v>1</v>
      </c>
      <c r="Z89" s="11">
        <v>1</v>
      </c>
      <c r="AA89" s="11">
        <f t="shared" si="16"/>
        <v>1</v>
      </c>
      <c r="AD89" s="11">
        <f t="shared" si="17"/>
        <v>0</v>
      </c>
      <c r="AE89" s="11">
        <f t="shared" si="18"/>
        <v>0</v>
      </c>
      <c r="AF89" s="11">
        <f t="shared" si="19"/>
        <v>0</v>
      </c>
      <c r="AG89" s="11">
        <f t="shared" si="20"/>
        <v>0</v>
      </c>
      <c r="AH89" s="11">
        <f t="shared" si="21"/>
        <v>0</v>
      </c>
      <c r="AI89" s="11">
        <f t="shared" si="22"/>
        <v>0</v>
      </c>
      <c r="AJ89" s="11">
        <f t="shared" si="23"/>
        <v>0</v>
      </c>
      <c r="AK89" s="11">
        <f t="shared" si="24"/>
        <v>0</v>
      </c>
    </row>
    <row r="90" spans="1:37">
      <c r="A90" s="11" t="s">
        <v>16</v>
      </c>
      <c r="B90" s="11">
        <v>128</v>
      </c>
      <c r="C90" s="6">
        <v>89</v>
      </c>
      <c r="D90" s="6">
        <v>99</v>
      </c>
      <c r="E90" s="6">
        <v>79</v>
      </c>
      <c r="F90" s="6">
        <v>75</v>
      </c>
      <c r="G90" s="6">
        <v>95</v>
      </c>
      <c r="H90" s="6">
        <v>96</v>
      </c>
      <c r="I90" s="7">
        <f t="shared" si="14"/>
        <v>88.8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>
        <v>1</v>
      </c>
      <c r="S90" s="6">
        <v>1</v>
      </c>
      <c r="T90" s="11">
        <v>1</v>
      </c>
      <c r="U90" s="12">
        <v>0</v>
      </c>
      <c r="V90" s="77">
        <f t="shared" si="15"/>
        <v>1</v>
      </c>
      <c r="Z90" s="11">
        <v>1</v>
      </c>
      <c r="AA90" s="11">
        <f t="shared" si="16"/>
        <v>1</v>
      </c>
      <c r="AD90" s="11">
        <f t="shared" si="17"/>
        <v>0</v>
      </c>
      <c r="AE90" s="11">
        <f t="shared" si="18"/>
        <v>0</v>
      </c>
      <c r="AF90" s="11">
        <f t="shared" si="19"/>
        <v>0</v>
      </c>
      <c r="AG90" s="11">
        <f t="shared" si="20"/>
        <v>0</v>
      </c>
      <c r="AH90" s="11">
        <f t="shared" si="21"/>
        <v>0</v>
      </c>
      <c r="AI90" s="11">
        <f t="shared" si="22"/>
        <v>0</v>
      </c>
      <c r="AJ90" s="11">
        <f t="shared" si="23"/>
        <v>0</v>
      </c>
      <c r="AK90" s="11">
        <f t="shared" si="24"/>
        <v>0</v>
      </c>
    </row>
    <row r="91" spans="1:37">
      <c r="A91" s="11" t="s">
        <v>92</v>
      </c>
      <c r="B91" s="11">
        <v>204</v>
      </c>
      <c r="C91" s="6">
        <v>90</v>
      </c>
      <c r="D91" s="6">
        <v>86</v>
      </c>
      <c r="E91" s="6">
        <v>85</v>
      </c>
      <c r="F91" s="6">
        <v>93</v>
      </c>
      <c r="G91" s="6">
        <v>76</v>
      </c>
      <c r="H91" s="6">
        <v>93</v>
      </c>
      <c r="I91" s="7">
        <f t="shared" si="14"/>
        <v>86.6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6">
        <v>1</v>
      </c>
      <c r="T91" s="11">
        <v>1</v>
      </c>
      <c r="U91" s="12">
        <v>0</v>
      </c>
      <c r="V91" s="77">
        <f t="shared" si="15"/>
        <v>1</v>
      </c>
      <c r="Z91" s="11">
        <v>1</v>
      </c>
      <c r="AA91" s="11">
        <f t="shared" si="16"/>
        <v>1</v>
      </c>
      <c r="AD91" s="11">
        <f t="shared" si="17"/>
        <v>0</v>
      </c>
      <c r="AE91" s="11">
        <f t="shared" si="18"/>
        <v>0</v>
      </c>
      <c r="AF91" s="11">
        <f t="shared" si="19"/>
        <v>0</v>
      </c>
      <c r="AG91" s="11">
        <f t="shared" si="20"/>
        <v>0</v>
      </c>
      <c r="AH91" s="11">
        <f t="shared" si="21"/>
        <v>0</v>
      </c>
      <c r="AI91" s="11">
        <f t="shared" si="22"/>
        <v>0</v>
      </c>
      <c r="AJ91" s="11">
        <f t="shared" si="23"/>
        <v>0</v>
      </c>
      <c r="AK91" s="11">
        <f t="shared" si="24"/>
        <v>0</v>
      </c>
    </row>
    <row r="92" spans="1:37">
      <c r="A92" s="11" t="s">
        <v>66</v>
      </c>
      <c r="B92" s="11">
        <v>178</v>
      </c>
      <c r="C92" s="6">
        <v>91</v>
      </c>
      <c r="D92" s="6">
        <v>89</v>
      </c>
      <c r="E92" s="6">
        <v>96</v>
      </c>
      <c r="F92" s="6">
        <v>96</v>
      </c>
      <c r="G92" s="6">
        <v>91</v>
      </c>
      <c r="H92" s="6">
        <v>89</v>
      </c>
      <c r="I92" s="7">
        <f t="shared" si="14"/>
        <v>92.2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>
        <v>1</v>
      </c>
      <c r="S92" s="6">
        <v>1</v>
      </c>
      <c r="T92" s="11">
        <v>1</v>
      </c>
      <c r="U92" s="12">
        <v>0</v>
      </c>
      <c r="V92" s="77">
        <f t="shared" si="15"/>
        <v>1</v>
      </c>
      <c r="Z92" s="11">
        <v>1</v>
      </c>
      <c r="AA92" s="11">
        <f t="shared" si="16"/>
        <v>1</v>
      </c>
      <c r="AD92" s="11">
        <f t="shared" si="17"/>
        <v>0</v>
      </c>
      <c r="AE92" s="11">
        <f t="shared" si="18"/>
        <v>0</v>
      </c>
      <c r="AF92" s="11">
        <f t="shared" si="19"/>
        <v>0</v>
      </c>
      <c r="AG92" s="11">
        <f t="shared" si="20"/>
        <v>0</v>
      </c>
      <c r="AH92" s="11">
        <f t="shared" si="21"/>
        <v>0</v>
      </c>
      <c r="AI92" s="11">
        <f t="shared" si="22"/>
        <v>0</v>
      </c>
      <c r="AJ92" s="11">
        <f t="shared" si="23"/>
        <v>0</v>
      </c>
      <c r="AK92" s="11">
        <f t="shared" si="24"/>
        <v>0</v>
      </c>
    </row>
    <row r="93" spans="1:37">
      <c r="A93" s="11" t="s">
        <v>77</v>
      </c>
      <c r="B93" s="11">
        <v>189</v>
      </c>
      <c r="C93" s="6">
        <v>92</v>
      </c>
      <c r="D93" s="6">
        <v>95</v>
      </c>
      <c r="E93" s="6">
        <v>100</v>
      </c>
      <c r="F93" s="6">
        <v>91</v>
      </c>
      <c r="G93" s="6">
        <v>100</v>
      </c>
      <c r="H93" s="6">
        <v>94</v>
      </c>
      <c r="I93" s="7">
        <f t="shared" si="14"/>
        <v>96</v>
      </c>
      <c r="J93" s="11">
        <v>1</v>
      </c>
      <c r="K93" s="11">
        <v>1</v>
      </c>
      <c r="L93" s="11">
        <v>1</v>
      </c>
      <c r="M93" s="11">
        <v>1</v>
      </c>
      <c r="N93" s="11">
        <v>1</v>
      </c>
      <c r="O93" s="11">
        <v>1</v>
      </c>
      <c r="P93" s="11">
        <v>1</v>
      </c>
      <c r="Q93" s="11">
        <v>1</v>
      </c>
      <c r="R93" s="11">
        <v>1</v>
      </c>
      <c r="S93" s="6">
        <v>1</v>
      </c>
      <c r="T93" s="11">
        <v>1</v>
      </c>
      <c r="U93" s="12">
        <v>0</v>
      </c>
      <c r="V93" s="77">
        <f t="shared" si="15"/>
        <v>1</v>
      </c>
      <c r="Z93" s="11">
        <v>1</v>
      </c>
      <c r="AA93" s="11">
        <f t="shared" si="16"/>
        <v>1</v>
      </c>
      <c r="AD93" s="11">
        <f t="shared" si="17"/>
        <v>0</v>
      </c>
      <c r="AE93" s="11">
        <f t="shared" si="18"/>
        <v>0</v>
      </c>
      <c r="AF93" s="11">
        <f t="shared" si="19"/>
        <v>0</v>
      </c>
      <c r="AG93" s="11">
        <f t="shared" si="20"/>
        <v>0</v>
      </c>
      <c r="AH93" s="11">
        <f t="shared" si="21"/>
        <v>0</v>
      </c>
      <c r="AI93" s="11">
        <f t="shared" si="22"/>
        <v>0</v>
      </c>
      <c r="AJ93" s="11">
        <f t="shared" si="23"/>
        <v>0</v>
      </c>
      <c r="AK93" s="11">
        <f t="shared" si="24"/>
        <v>0</v>
      </c>
    </row>
    <row r="94" spans="1:37">
      <c r="A94" s="11" t="s">
        <v>67</v>
      </c>
      <c r="B94" s="11">
        <v>179</v>
      </c>
      <c r="C94" s="6">
        <v>93</v>
      </c>
      <c r="D94" s="6">
        <v>84</v>
      </c>
      <c r="E94" s="6">
        <v>90</v>
      </c>
      <c r="F94" s="6">
        <v>100</v>
      </c>
      <c r="G94" s="6">
        <v>90</v>
      </c>
      <c r="H94" s="6">
        <v>88</v>
      </c>
      <c r="I94" s="7">
        <f t="shared" si="14"/>
        <v>90.4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>
        <v>1</v>
      </c>
      <c r="S94" s="6">
        <v>1</v>
      </c>
      <c r="T94" s="11">
        <v>1</v>
      </c>
      <c r="U94" s="12">
        <v>0</v>
      </c>
      <c r="V94" s="77">
        <f t="shared" si="15"/>
        <v>1</v>
      </c>
      <c r="Z94" s="11">
        <v>1</v>
      </c>
      <c r="AA94" s="11">
        <f t="shared" si="16"/>
        <v>1</v>
      </c>
      <c r="AD94" s="11">
        <f t="shared" si="17"/>
        <v>0</v>
      </c>
      <c r="AE94" s="11">
        <f t="shared" si="18"/>
        <v>0</v>
      </c>
      <c r="AF94" s="11">
        <f t="shared" si="19"/>
        <v>0</v>
      </c>
      <c r="AG94" s="11">
        <f t="shared" si="20"/>
        <v>0</v>
      </c>
      <c r="AH94" s="11">
        <f t="shared" si="21"/>
        <v>0</v>
      </c>
      <c r="AI94" s="11">
        <f t="shared" si="22"/>
        <v>0</v>
      </c>
      <c r="AJ94" s="11">
        <f t="shared" si="23"/>
        <v>0</v>
      </c>
      <c r="AK94" s="11">
        <f t="shared" si="24"/>
        <v>0</v>
      </c>
    </row>
    <row r="95" spans="1:37">
      <c r="A95" s="11" t="s">
        <v>80</v>
      </c>
      <c r="B95" s="11">
        <v>192</v>
      </c>
      <c r="C95" s="6">
        <v>94</v>
      </c>
      <c r="D95" s="6">
        <v>100</v>
      </c>
      <c r="E95" s="6">
        <v>93</v>
      </c>
      <c r="F95" s="6">
        <v>90</v>
      </c>
      <c r="G95" s="6">
        <v>81</v>
      </c>
      <c r="H95" s="6">
        <v>95</v>
      </c>
      <c r="I95" s="7">
        <f t="shared" si="14"/>
        <v>91.8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11">
        <v>1</v>
      </c>
      <c r="S95" s="6">
        <v>1</v>
      </c>
      <c r="T95" s="11">
        <v>1</v>
      </c>
      <c r="U95" s="12">
        <v>0</v>
      </c>
      <c r="V95" s="77">
        <f t="shared" si="15"/>
        <v>1</v>
      </c>
      <c r="Z95" s="11">
        <v>1</v>
      </c>
      <c r="AA95" s="11">
        <f t="shared" si="16"/>
        <v>1</v>
      </c>
      <c r="AD95" s="11">
        <f t="shared" si="17"/>
        <v>0</v>
      </c>
      <c r="AE95" s="11">
        <f t="shared" si="18"/>
        <v>0</v>
      </c>
      <c r="AF95" s="11">
        <f t="shared" si="19"/>
        <v>0</v>
      </c>
      <c r="AG95" s="11">
        <f t="shared" si="20"/>
        <v>0</v>
      </c>
      <c r="AH95" s="11">
        <f t="shared" si="21"/>
        <v>0</v>
      </c>
      <c r="AI95" s="11">
        <f t="shared" si="22"/>
        <v>0</v>
      </c>
      <c r="AJ95" s="11">
        <f t="shared" si="23"/>
        <v>0</v>
      </c>
      <c r="AK95" s="11">
        <f t="shared" si="24"/>
        <v>0</v>
      </c>
    </row>
    <row r="96" spans="1:37">
      <c r="A96" s="11" t="s">
        <v>54</v>
      </c>
      <c r="B96" s="11">
        <v>166</v>
      </c>
      <c r="C96" s="6">
        <v>95</v>
      </c>
      <c r="D96" s="6">
        <v>94</v>
      </c>
      <c r="E96" s="6">
        <v>99</v>
      </c>
      <c r="F96" s="6">
        <v>85</v>
      </c>
      <c r="G96" s="6">
        <v>87</v>
      </c>
      <c r="H96" s="6">
        <v>100</v>
      </c>
      <c r="I96" s="7">
        <f t="shared" si="14"/>
        <v>93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6">
        <v>1</v>
      </c>
      <c r="T96" s="11">
        <v>1</v>
      </c>
      <c r="U96" s="12">
        <v>0.27735009811261457</v>
      </c>
      <c r="V96" s="77">
        <f t="shared" si="15"/>
        <v>1</v>
      </c>
      <c r="Z96" s="11">
        <v>1</v>
      </c>
      <c r="AA96" s="11">
        <f t="shared" si="16"/>
        <v>1</v>
      </c>
      <c r="AD96" s="11">
        <f t="shared" si="17"/>
        <v>0</v>
      </c>
      <c r="AE96" s="11">
        <f t="shared" si="18"/>
        <v>0</v>
      </c>
      <c r="AF96" s="11">
        <f t="shared" si="19"/>
        <v>0</v>
      </c>
      <c r="AG96" s="11">
        <f t="shared" si="20"/>
        <v>0</v>
      </c>
      <c r="AH96" s="11">
        <f t="shared" si="21"/>
        <v>0</v>
      </c>
      <c r="AI96" s="11">
        <f t="shared" si="22"/>
        <v>0</v>
      </c>
      <c r="AJ96" s="11">
        <f t="shared" si="23"/>
        <v>0</v>
      </c>
      <c r="AK96" s="11">
        <f t="shared" si="24"/>
        <v>0</v>
      </c>
    </row>
    <row r="97" spans="1:37">
      <c r="A97" s="11" t="s">
        <v>90</v>
      </c>
      <c r="B97" s="11">
        <v>202</v>
      </c>
      <c r="C97" s="6">
        <v>96</v>
      </c>
      <c r="D97" s="6">
        <v>88</v>
      </c>
      <c r="E97" s="6">
        <v>81</v>
      </c>
      <c r="F97" s="6">
        <v>98</v>
      </c>
      <c r="G97" s="6">
        <v>97</v>
      </c>
      <c r="H97" s="6">
        <v>92</v>
      </c>
      <c r="I97" s="7">
        <f t="shared" si="14"/>
        <v>91.2</v>
      </c>
      <c r="J97" s="11">
        <v>1</v>
      </c>
      <c r="K97" s="11">
        <v>1</v>
      </c>
      <c r="L97" s="11">
        <v>1</v>
      </c>
      <c r="M97" s="11">
        <v>1</v>
      </c>
      <c r="N97" s="11">
        <v>1</v>
      </c>
      <c r="O97" s="11">
        <v>1</v>
      </c>
      <c r="P97" s="11">
        <v>1</v>
      </c>
      <c r="Q97" s="11">
        <v>1</v>
      </c>
      <c r="R97" s="11">
        <v>1</v>
      </c>
      <c r="S97" s="6">
        <v>1</v>
      </c>
      <c r="T97" s="11">
        <v>1</v>
      </c>
      <c r="U97" s="12">
        <v>0</v>
      </c>
      <c r="V97" s="77">
        <f t="shared" si="15"/>
        <v>1</v>
      </c>
      <c r="Z97" s="11">
        <v>1</v>
      </c>
      <c r="AA97" s="11">
        <f t="shared" si="16"/>
        <v>1</v>
      </c>
      <c r="AD97" s="11">
        <f t="shared" si="17"/>
        <v>0</v>
      </c>
      <c r="AE97" s="11">
        <f t="shared" si="18"/>
        <v>0</v>
      </c>
      <c r="AF97" s="11">
        <f t="shared" si="19"/>
        <v>0</v>
      </c>
      <c r="AG97" s="11">
        <f t="shared" si="20"/>
        <v>0</v>
      </c>
      <c r="AH97" s="11">
        <f t="shared" si="21"/>
        <v>0</v>
      </c>
      <c r="AI97" s="11">
        <f t="shared" si="22"/>
        <v>0</v>
      </c>
      <c r="AJ97" s="11">
        <f t="shared" si="23"/>
        <v>0</v>
      </c>
      <c r="AK97" s="11">
        <f t="shared" si="24"/>
        <v>0</v>
      </c>
    </row>
    <row r="98" spans="1:37">
      <c r="A98" s="11" t="s">
        <v>84</v>
      </c>
      <c r="B98" s="11">
        <v>196</v>
      </c>
      <c r="C98" s="6">
        <v>97</v>
      </c>
      <c r="D98" s="6">
        <v>90</v>
      </c>
      <c r="E98" s="6">
        <v>76</v>
      </c>
      <c r="F98" s="6">
        <v>89</v>
      </c>
      <c r="G98" s="6">
        <v>98</v>
      </c>
      <c r="H98" s="6">
        <v>97</v>
      </c>
      <c r="I98" s="7">
        <f t="shared" ref="I98:I101" si="25">AVERAGE(D98:H98)</f>
        <v>90</v>
      </c>
      <c r="J98" s="11">
        <v>1</v>
      </c>
      <c r="K98" s="11">
        <v>1</v>
      </c>
      <c r="L98" s="11">
        <v>1</v>
      </c>
      <c r="M98" s="11">
        <v>1</v>
      </c>
      <c r="N98" s="11">
        <v>1</v>
      </c>
      <c r="O98" s="11">
        <v>1</v>
      </c>
      <c r="P98" s="11">
        <v>1</v>
      </c>
      <c r="Q98" s="11">
        <v>1</v>
      </c>
      <c r="R98" s="11">
        <v>1</v>
      </c>
      <c r="S98" s="6">
        <v>1</v>
      </c>
      <c r="T98" s="11">
        <v>1</v>
      </c>
      <c r="U98" s="12">
        <v>0</v>
      </c>
      <c r="V98" s="77">
        <f t="shared" si="15"/>
        <v>1</v>
      </c>
      <c r="Z98" s="11">
        <v>1</v>
      </c>
      <c r="AA98" s="11">
        <f t="shared" si="16"/>
        <v>1</v>
      </c>
      <c r="AD98" s="11">
        <f t="shared" si="17"/>
        <v>0</v>
      </c>
      <c r="AE98" s="11">
        <f t="shared" si="18"/>
        <v>0</v>
      </c>
      <c r="AF98" s="11">
        <f t="shared" si="19"/>
        <v>0</v>
      </c>
      <c r="AG98" s="11">
        <f t="shared" si="20"/>
        <v>0</v>
      </c>
      <c r="AH98" s="11">
        <f t="shared" si="21"/>
        <v>0</v>
      </c>
      <c r="AI98" s="11">
        <f t="shared" si="22"/>
        <v>0</v>
      </c>
      <c r="AJ98" s="11">
        <f t="shared" si="23"/>
        <v>0</v>
      </c>
      <c r="AK98" s="11">
        <f t="shared" si="24"/>
        <v>0</v>
      </c>
    </row>
    <row r="99" spans="1:37">
      <c r="A99" s="11" t="s">
        <v>23</v>
      </c>
      <c r="B99" s="11">
        <v>135</v>
      </c>
      <c r="C99" s="6">
        <v>98</v>
      </c>
      <c r="D99" s="6">
        <v>97</v>
      </c>
      <c r="E99" s="6">
        <v>95</v>
      </c>
      <c r="F99" s="6">
        <v>92</v>
      </c>
      <c r="G99" s="6">
        <v>92</v>
      </c>
      <c r="H99" s="6">
        <v>91</v>
      </c>
      <c r="I99" s="7">
        <f t="shared" si="25"/>
        <v>93.4</v>
      </c>
      <c r="J99" s="11">
        <v>1</v>
      </c>
      <c r="K99" s="11">
        <v>1</v>
      </c>
      <c r="L99" s="11">
        <v>1</v>
      </c>
      <c r="M99" s="11">
        <v>1</v>
      </c>
      <c r="N99" s="11">
        <v>1</v>
      </c>
      <c r="O99" s="11">
        <v>1</v>
      </c>
      <c r="P99" s="11">
        <v>1</v>
      </c>
      <c r="Q99" s="11">
        <v>1</v>
      </c>
      <c r="R99" s="11">
        <v>1</v>
      </c>
      <c r="S99" s="6">
        <v>1</v>
      </c>
      <c r="T99" s="11">
        <v>1</v>
      </c>
      <c r="U99" s="12">
        <v>0</v>
      </c>
      <c r="V99" s="77">
        <f t="shared" si="15"/>
        <v>1</v>
      </c>
      <c r="Z99" s="11">
        <v>1</v>
      </c>
      <c r="AA99" s="11">
        <f t="shared" si="16"/>
        <v>1</v>
      </c>
      <c r="AD99" s="11">
        <f t="shared" si="17"/>
        <v>0</v>
      </c>
      <c r="AE99" s="11">
        <f t="shared" si="18"/>
        <v>0</v>
      </c>
      <c r="AF99" s="11">
        <f t="shared" si="19"/>
        <v>0</v>
      </c>
      <c r="AG99" s="11">
        <f t="shared" si="20"/>
        <v>0</v>
      </c>
      <c r="AH99" s="11">
        <f t="shared" si="21"/>
        <v>0</v>
      </c>
      <c r="AI99" s="11">
        <f t="shared" si="22"/>
        <v>0</v>
      </c>
      <c r="AJ99" s="11">
        <f t="shared" si="23"/>
        <v>0</v>
      </c>
      <c r="AK99" s="11">
        <f t="shared" si="24"/>
        <v>0</v>
      </c>
    </row>
    <row r="100" spans="1:37">
      <c r="A100" s="11" t="s">
        <v>76</v>
      </c>
      <c r="B100" s="11">
        <v>188</v>
      </c>
      <c r="C100" s="6">
        <v>99</v>
      </c>
      <c r="D100" s="6">
        <v>92</v>
      </c>
      <c r="E100" s="6">
        <v>98</v>
      </c>
      <c r="F100" s="6">
        <v>94</v>
      </c>
      <c r="G100" s="6">
        <v>99</v>
      </c>
      <c r="H100" s="6">
        <v>99</v>
      </c>
      <c r="I100" s="7">
        <f t="shared" si="25"/>
        <v>96.4</v>
      </c>
      <c r="J100" s="11">
        <v>1</v>
      </c>
      <c r="K100" s="11">
        <v>1</v>
      </c>
      <c r="L100" s="11">
        <v>1</v>
      </c>
      <c r="M100" s="11">
        <v>1</v>
      </c>
      <c r="N100" s="11">
        <v>1</v>
      </c>
      <c r="O100" s="11">
        <v>1</v>
      </c>
      <c r="P100" s="11">
        <v>1</v>
      </c>
      <c r="Q100" s="11">
        <v>1</v>
      </c>
      <c r="R100" s="11">
        <v>1</v>
      </c>
      <c r="S100" s="6">
        <v>1</v>
      </c>
      <c r="T100" s="11">
        <v>1</v>
      </c>
      <c r="U100" s="12">
        <v>0.27735009811261457</v>
      </c>
      <c r="V100" s="77">
        <f t="shared" si="15"/>
        <v>1</v>
      </c>
      <c r="Z100" s="11">
        <v>1</v>
      </c>
      <c r="AA100" s="11">
        <f t="shared" si="16"/>
        <v>1</v>
      </c>
      <c r="AD100" s="11">
        <f t="shared" si="17"/>
        <v>0</v>
      </c>
      <c r="AE100" s="11">
        <f t="shared" si="18"/>
        <v>0</v>
      </c>
      <c r="AF100" s="11">
        <f t="shared" si="19"/>
        <v>0</v>
      </c>
      <c r="AG100" s="11">
        <f t="shared" si="20"/>
        <v>0</v>
      </c>
      <c r="AH100" s="11">
        <f t="shared" si="21"/>
        <v>0</v>
      </c>
      <c r="AI100" s="11">
        <f t="shared" si="22"/>
        <v>0</v>
      </c>
      <c r="AJ100" s="11">
        <f t="shared" si="23"/>
        <v>0</v>
      </c>
      <c r="AK100" s="11">
        <f t="shared" si="24"/>
        <v>0</v>
      </c>
    </row>
    <row r="101" spans="1:37">
      <c r="A101" s="11" t="s">
        <v>85</v>
      </c>
      <c r="B101" s="11">
        <v>197</v>
      </c>
      <c r="C101" s="6">
        <v>100</v>
      </c>
      <c r="D101" s="6">
        <v>87</v>
      </c>
      <c r="E101" s="6">
        <v>87</v>
      </c>
      <c r="F101" s="6">
        <v>99</v>
      </c>
      <c r="G101" s="6">
        <v>89</v>
      </c>
      <c r="H101" s="6">
        <v>98</v>
      </c>
      <c r="I101" s="7">
        <f t="shared" si="25"/>
        <v>92</v>
      </c>
      <c r="J101" s="11">
        <v>1</v>
      </c>
      <c r="K101" s="11">
        <v>1</v>
      </c>
      <c r="L101" s="11">
        <v>1</v>
      </c>
      <c r="M101" s="11">
        <v>1</v>
      </c>
      <c r="N101" s="11">
        <v>1</v>
      </c>
      <c r="O101" s="11">
        <v>1</v>
      </c>
      <c r="P101" s="11">
        <v>1</v>
      </c>
      <c r="Q101" s="11">
        <v>1</v>
      </c>
      <c r="R101" s="11">
        <v>1</v>
      </c>
      <c r="S101" s="6">
        <v>1</v>
      </c>
      <c r="T101" s="11">
        <v>1</v>
      </c>
      <c r="U101" s="12">
        <v>0</v>
      </c>
      <c r="V101" s="77">
        <f t="shared" si="15"/>
        <v>1</v>
      </c>
      <c r="Z101" s="11">
        <v>1</v>
      </c>
      <c r="AA101" s="11">
        <f t="shared" si="16"/>
        <v>1</v>
      </c>
      <c r="AD101" s="11">
        <f t="shared" si="17"/>
        <v>0</v>
      </c>
      <c r="AE101" s="11">
        <f t="shared" si="18"/>
        <v>0</v>
      </c>
      <c r="AF101" s="11">
        <f t="shared" si="19"/>
        <v>0</v>
      </c>
      <c r="AG101" s="11">
        <f t="shared" si="20"/>
        <v>0</v>
      </c>
      <c r="AH101" s="11">
        <f t="shared" si="21"/>
        <v>0</v>
      </c>
      <c r="AI101" s="11">
        <f t="shared" si="22"/>
        <v>0</v>
      </c>
      <c r="AJ101" s="11">
        <f t="shared" si="23"/>
        <v>0</v>
      </c>
      <c r="AK101" s="11">
        <f t="shared" si="24"/>
        <v>0</v>
      </c>
    </row>
    <row r="104" spans="1:37">
      <c r="AD104" s="11">
        <f>SUM(AD2:AD101)</f>
        <v>-19</v>
      </c>
      <c r="AE104" s="11">
        <f t="shared" ref="AE104:AK104" si="26">SUM(AE2:AE101)</f>
        <v>-17</v>
      </c>
      <c r="AF104" s="11">
        <f t="shared" si="26"/>
        <v>-14</v>
      </c>
      <c r="AG104" s="11">
        <f t="shared" si="26"/>
        <v>6</v>
      </c>
      <c r="AH104" s="11">
        <f t="shared" si="26"/>
        <v>8</v>
      </c>
      <c r="AI104" s="11">
        <f t="shared" si="26"/>
        <v>23</v>
      </c>
      <c r="AJ104" s="11">
        <f t="shared" si="26"/>
        <v>17</v>
      </c>
      <c r="AK104" s="11">
        <f t="shared" si="26"/>
        <v>22</v>
      </c>
    </row>
    <row r="105" spans="1:37">
      <c r="AD105" s="11">
        <f>AD104/100</f>
        <v>-0.19</v>
      </c>
      <c r="AE105" s="11">
        <f t="shared" ref="AE105:AK105" si="27">AE104/100</f>
        <v>-0.17</v>
      </c>
      <c r="AF105" s="11">
        <f t="shared" si="27"/>
        <v>-0.14000000000000001</v>
      </c>
      <c r="AG105" s="11">
        <f t="shared" si="27"/>
        <v>0.06</v>
      </c>
      <c r="AH105" s="11">
        <f t="shared" si="27"/>
        <v>0.08</v>
      </c>
      <c r="AI105" s="11">
        <f t="shared" si="27"/>
        <v>0.23</v>
      </c>
      <c r="AJ105" s="11">
        <f t="shared" si="27"/>
        <v>0.17</v>
      </c>
      <c r="AK105" s="11">
        <f t="shared" si="27"/>
        <v>0.22</v>
      </c>
    </row>
  </sheetData>
  <sortState ref="J2:V101">
    <sortCondition descending="1" ref="V2:V101"/>
  </sortState>
  <conditionalFormatting sqref="C1:I1048576">
    <cfRule type="colorScale" priority="21">
      <colorScale>
        <cfvo type="min"/>
        <cfvo type="max"/>
        <color rgb="FFFF0000"/>
        <color rgb="FF0000FF"/>
      </colorScale>
    </cfRule>
  </conditionalFormatting>
  <conditionalFormatting sqref="Z1:AA1048576">
    <cfRule type="colorScale" priority="19">
      <colorScale>
        <cfvo type="min"/>
        <cfvo type="max"/>
        <color theme="0" tint="-4.9989318521683403E-2"/>
        <color theme="0" tint="-0.499984740745262"/>
      </colorScale>
    </cfRule>
  </conditionalFormatting>
  <conditionalFormatting sqref="N2:N101">
    <cfRule type="colorScale" priority="13">
      <colorScale>
        <cfvo type="min"/>
        <cfvo type="max"/>
        <color theme="0" tint="-0.14999847407452621"/>
        <color theme="0" tint="-0.499984740745262"/>
      </colorScale>
    </cfRule>
  </conditionalFormatting>
  <conditionalFormatting sqref="N2:N101">
    <cfRule type="colorScale" priority="14">
      <colorScale>
        <cfvo type="min"/>
        <cfvo type="max"/>
        <color rgb="FF0000FF"/>
        <color rgb="FFFF0000"/>
      </colorScale>
    </cfRule>
  </conditionalFormatting>
  <conditionalFormatting sqref="P2:P101">
    <cfRule type="colorScale" priority="11">
      <colorScale>
        <cfvo type="min"/>
        <cfvo type="max"/>
        <color theme="0" tint="-0.14999847407452621"/>
        <color theme="0" tint="-0.499984740745262"/>
      </colorScale>
    </cfRule>
  </conditionalFormatting>
  <conditionalFormatting sqref="P2:P101">
    <cfRule type="colorScale" priority="12">
      <colorScale>
        <cfvo type="min"/>
        <cfvo type="max"/>
        <color rgb="FF0000FF"/>
        <color rgb="FFFF0000"/>
      </colorScale>
    </cfRule>
  </conditionalFormatting>
  <conditionalFormatting sqref="T2:T101">
    <cfRule type="colorScale" priority="9">
      <colorScale>
        <cfvo type="min"/>
        <cfvo type="max"/>
        <color theme="0" tint="-0.14999847407452621"/>
        <color theme="0" tint="-0.499984740745262"/>
      </colorScale>
    </cfRule>
  </conditionalFormatting>
  <conditionalFormatting sqref="T2:T101">
    <cfRule type="colorScale" priority="10">
      <colorScale>
        <cfvo type="min"/>
        <cfvo type="max"/>
        <color rgb="FF0000FF"/>
        <color rgb="FFFF0000"/>
      </colorScale>
    </cfRule>
  </conditionalFormatting>
  <conditionalFormatting sqref="U1:U1048576">
    <cfRule type="colorScale" priority="93">
      <colorScale>
        <cfvo type="min"/>
        <cfvo type="max"/>
        <color rgb="FF008000"/>
        <color rgb="FFFF0000"/>
      </colorScale>
    </cfRule>
  </conditionalFormatting>
  <conditionalFormatting sqref="Q1:R1048576 O1:O1048576 J1:M1048576">
    <cfRule type="colorScale" priority="137">
      <colorScale>
        <cfvo type="min"/>
        <cfvo type="max"/>
        <color theme="0" tint="-0.14999847407452621"/>
        <color theme="0" tint="-0.499984740745262"/>
      </colorScale>
    </cfRule>
  </conditionalFormatting>
  <conditionalFormatting sqref="X1:X1048576 S1:S1048576">
    <cfRule type="colorScale" priority="149">
      <colorScale>
        <cfvo type="min"/>
        <cfvo type="max"/>
        <color rgb="FF0000FF"/>
        <color rgb="FFFF0000"/>
      </colorScale>
    </cfRule>
  </conditionalFormatting>
  <conditionalFormatting sqref="X1:X1048576 S1:S1048576">
    <cfRule type="colorScale" priority="155">
      <colorScale>
        <cfvo type="min"/>
        <cfvo type="max"/>
        <color theme="0" tint="-4.9989318521683403E-2"/>
        <color theme="0" tint="-0.499984740745262"/>
      </colorScale>
    </cfRule>
  </conditionalFormatting>
  <conditionalFormatting sqref="Y1:AA1048576 Q1:R1048576 O1:O1048576 J1:M1048576">
    <cfRule type="colorScale" priority="161">
      <colorScale>
        <cfvo type="min"/>
        <cfvo type="max"/>
        <color rgb="FF0000FF"/>
        <color rgb="FFFF0000"/>
      </colorScale>
    </cfRule>
  </conditionalFormatting>
  <conditionalFormatting sqref="AD1:AJ1">
    <cfRule type="colorScale" priority="1">
      <colorScale>
        <cfvo type="min"/>
        <cfvo type="max"/>
        <color theme="0" tint="-0.14999847407452621"/>
        <color theme="0" tint="-0.499984740745262"/>
      </colorScale>
    </cfRule>
  </conditionalFormatting>
  <conditionalFormatting sqref="AK1">
    <cfRule type="colorScale" priority="2">
      <colorScale>
        <cfvo type="min"/>
        <cfvo type="max"/>
        <color rgb="FF0000FF"/>
        <color rgb="FFFF0000"/>
      </colorScale>
    </cfRule>
  </conditionalFormatting>
  <conditionalFormatting sqref="AK1">
    <cfRule type="colorScale" priority="3">
      <colorScale>
        <cfvo type="min"/>
        <cfvo type="max"/>
        <color theme="0" tint="-4.9989318521683403E-2"/>
        <color theme="0" tint="-0.499984740745262"/>
      </colorScale>
    </cfRule>
  </conditionalFormatting>
  <conditionalFormatting sqref="AD1:AJ1">
    <cfRule type="colorScale" priority="4">
      <colorScale>
        <cfvo type="min"/>
        <cfvo type="max"/>
        <color rgb="FF0000FF"/>
        <color rgb="FFFF0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activeCell="AA2" sqref="AA2:AA101"/>
    </sheetView>
  </sheetViews>
  <sheetFormatPr baseColWidth="10" defaultRowHeight="15" x14ac:dyDescent="0"/>
  <cols>
    <col min="1" max="1" width="22.33203125" customWidth="1"/>
    <col min="10" max="10" width="10.83203125" style="2"/>
    <col min="11" max="11" width="10.83203125" style="73"/>
    <col min="13" max="13" width="10.83203125" style="72"/>
    <col min="16" max="16" width="10.83203125" style="73"/>
    <col min="21" max="21" width="10.83203125" style="73"/>
    <col min="23" max="23" width="10.83203125" style="72"/>
    <col min="24" max="24" width="10.83203125" style="4"/>
    <col min="25" max="25" width="5.6640625" style="4" bestFit="1" customWidth="1"/>
    <col min="26" max="26" width="7.6640625" style="4" bestFit="1" customWidth="1"/>
  </cols>
  <sheetData>
    <row r="1" spans="1:28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73" t="s">
        <v>109</v>
      </c>
      <c r="L1" t="s">
        <v>110</v>
      </c>
      <c r="M1" s="72" t="s">
        <v>111</v>
      </c>
      <c r="N1" t="s">
        <v>112</v>
      </c>
      <c r="O1" t="s">
        <v>113</v>
      </c>
      <c r="P1" s="73" t="s">
        <v>114</v>
      </c>
      <c r="Q1" t="s">
        <v>3</v>
      </c>
      <c r="R1" t="s">
        <v>115</v>
      </c>
      <c r="S1" t="s">
        <v>116</v>
      </c>
      <c r="T1" t="s">
        <v>2</v>
      </c>
      <c r="U1" s="73" t="s">
        <v>5</v>
      </c>
      <c r="V1" t="s">
        <v>117</v>
      </c>
      <c r="W1" s="72" t="s">
        <v>4</v>
      </c>
      <c r="X1" s="4" t="s">
        <v>118</v>
      </c>
      <c r="Y1" s="4" t="s">
        <v>119</v>
      </c>
      <c r="Z1" s="4" t="s">
        <v>120</v>
      </c>
      <c r="AA1" t="s">
        <v>121</v>
      </c>
      <c r="AB1" t="s">
        <v>122</v>
      </c>
    </row>
    <row r="2" spans="1:28">
      <c r="A2" t="s">
        <v>75</v>
      </c>
      <c r="B2">
        <v>187</v>
      </c>
      <c r="C2">
        <v>1</v>
      </c>
      <c r="D2">
        <v>2</v>
      </c>
      <c r="E2">
        <v>2</v>
      </c>
      <c r="F2">
        <v>3</v>
      </c>
      <c r="G2">
        <v>2</v>
      </c>
      <c r="H2">
        <v>4</v>
      </c>
      <c r="I2" s="1">
        <f t="shared" ref="I2:I33" si="0">AVERAGE(D2:H2)</f>
        <v>2.6</v>
      </c>
      <c r="J2" s="3"/>
      <c r="K2" s="73">
        <v>3</v>
      </c>
      <c r="L2">
        <v>3</v>
      </c>
      <c r="M2" s="72">
        <v>3</v>
      </c>
      <c r="N2">
        <v>3</v>
      </c>
      <c r="O2">
        <v>3</v>
      </c>
      <c r="P2" s="73">
        <v>3</v>
      </c>
      <c r="Q2">
        <v>3</v>
      </c>
      <c r="R2">
        <v>3</v>
      </c>
      <c r="S2">
        <v>3</v>
      </c>
      <c r="T2">
        <v>3</v>
      </c>
      <c r="U2" s="73">
        <v>3</v>
      </c>
      <c r="V2">
        <v>3</v>
      </c>
      <c r="W2" s="72">
        <v>3</v>
      </c>
      <c r="X2" s="4">
        <v>2</v>
      </c>
      <c r="Y2" s="4">
        <v>0</v>
      </c>
      <c r="Z2" s="4">
        <v>2</v>
      </c>
      <c r="AA2">
        <v>3</v>
      </c>
      <c r="AB2">
        <v>2</v>
      </c>
    </row>
    <row r="3" spans="1:28">
      <c r="A3" t="s">
        <v>37</v>
      </c>
      <c r="B3">
        <v>149</v>
      </c>
      <c r="C3">
        <v>2</v>
      </c>
      <c r="D3">
        <v>1</v>
      </c>
      <c r="E3">
        <v>5</v>
      </c>
      <c r="F3">
        <v>2</v>
      </c>
      <c r="G3">
        <v>6</v>
      </c>
      <c r="H3">
        <v>2</v>
      </c>
      <c r="I3" s="1">
        <f t="shared" si="0"/>
        <v>3.2</v>
      </c>
      <c r="J3" s="3"/>
      <c r="K3" s="73">
        <v>3</v>
      </c>
      <c r="L3">
        <v>3</v>
      </c>
      <c r="M3" s="72">
        <v>3</v>
      </c>
      <c r="N3">
        <v>3</v>
      </c>
      <c r="O3">
        <v>3</v>
      </c>
      <c r="P3" s="73">
        <v>3</v>
      </c>
      <c r="Q3">
        <v>3</v>
      </c>
      <c r="R3">
        <v>3</v>
      </c>
      <c r="S3">
        <v>3</v>
      </c>
      <c r="T3">
        <v>3</v>
      </c>
      <c r="U3" s="73">
        <v>3</v>
      </c>
      <c r="V3">
        <v>3</v>
      </c>
      <c r="W3" s="72">
        <v>3</v>
      </c>
      <c r="X3" s="4">
        <v>2</v>
      </c>
      <c r="Y3" s="4">
        <v>0</v>
      </c>
      <c r="Z3" s="4">
        <v>2</v>
      </c>
      <c r="AA3">
        <v>3</v>
      </c>
      <c r="AB3">
        <v>2</v>
      </c>
    </row>
    <row r="4" spans="1:28">
      <c r="A4" t="s">
        <v>104</v>
      </c>
      <c r="B4">
        <v>216</v>
      </c>
      <c r="C4">
        <v>3</v>
      </c>
      <c r="D4">
        <v>3</v>
      </c>
      <c r="E4">
        <v>1</v>
      </c>
      <c r="F4">
        <v>1</v>
      </c>
      <c r="G4">
        <v>4</v>
      </c>
      <c r="H4">
        <v>10</v>
      </c>
      <c r="I4" s="1">
        <f t="shared" si="0"/>
        <v>3.8</v>
      </c>
      <c r="J4" s="3"/>
      <c r="K4" s="73">
        <v>3</v>
      </c>
      <c r="L4">
        <v>3</v>
      </c>
      <c r="M4" s="72">
        <v>3</v>
      </c>
      <c r="N4">
        <v>2</v>
      </c>
      <c r="O4">
        <v>3</v>
      </c>
      <c r="P4" s="73">
        <v>3</v>
      </c>
      <c r="Q4">
        <v>3</v>
      </c>
      <c r="R4">
        <v>3</v>
      </c>
      <c r="S4">
        <v>3</v>
      </c>
      <c r="T4">
        <v>3</v>
      </c>
      <c r="U4" s="73">
        <v>3</v>
      </c>
      <c r="V4">
        <v>3</v>
      </c>
      <c r="W4" s="72">
        <v>3</v>
      </c>
      <c r="X4" s="4">
        <v>1.9230769230769231</v>
      </c>
      <c r="Y4" s="4">
        <v>0.27735009811261407</v>
      </c>
      <c r="Z4" s="4">
        <v>1.9230769230769231</v>
      </c>
      <c r="AA4">
        <v>3</v>
      </c>
      <c r="AB4">
        <v>2</v>
      </c>
    </row>
    <row r="5" spans="1:28">
      <c r="A5" t="s">
        <v>69</v>
      </c>
      <c r="B5">
        <v>181</v>
      </c>
      <c r="C5">
        <v>4</v>
      </c>
      <c r="D5">
        <v>6</v>
      </c>
      <c r="E5">
        <v>3</v>
      </c>
      <c r="F5">
        <v>7</v>
      </c>
      <c r="G5">
        <v>3</v>
      </c>
      <c r="H5">
        <v>12</v>
      </c>
      <c r="I5" s="1">
        <f t="shared" si="0"/>
        <v>6.2</v>
      </c>
      <c r="J5" s="3"/>
      <c r="K5" s="73">
        <v>3</v>
      </c>
      <c r="L5">
        <v>3</v>
      </c>
      <c r="M5" s="72">
        <v>3</v>
      </c>
      <c r="N5">
        <v>3</v>
      </c>
      <c r="O5">
        <v>3</v>
      </c>
      <c r="P5" s="73">
        <v>3</v>
      </c>
      <c r="Q5">
        <v>3</v>
      </c>
      <c r="R5">
        <v>3</v>
      </c>
      <c r="S5">
        <v>3</v>
      </c>
      <c r="T5">
        <v>3</v>
      </c>
      <c r="U5" s="73">
        <v>3</v>
      </c>
      <c r="V5">
        <v>3</v>
      </c>
      <c r="W5" s="72">
        <v>3</v>
      </c>
      <c r="X5" s="4">
        <v>2</v>
      </c>
      <c r="Y5" s="4">
        <v>0</v>
      </c>
      <c r="Z5" s="4">
        <v>2</v>
      </c>
      <c r="AA5">
        <v>3</v>
      </c>
      <c r="AB5">
        <v>2</v>
      </c>
    </row>
    <row r="6" spans="1:28">
      <c r="A6" t="s">
        <v>30</v>
      </c>
      <c r="B6">
        <v>142</v>
      </c>
      <c r="C6">
        <v>5</v>
      </c>
      <c r="D6">
        <v>4</v>
      </c>
      <c r="E6">
        <v>16</v>
      </c>
      <c r="F6">
        <v>12</v>
      </c>
      <c r="G6">
        <v>5</v>
      </c>
      <c r="H6">
        <v>3</v>
      </c>
      <c r="I6" s="1">
        <f t="shared" si="0"/>
        <v>8</v>
      </c>
      <c r="J6" s="3"/>
      <c r="K6" s="73">
        <v>2</v>
      </c>
      <c r="L6">
        <v>3</v>
      </c>
      <c r="M6" s="72">
        <v>3</v>
      </c>
      <c r="N6">
        <v>2</v>
      </c>
      <c r="O6">
        <v>3</v>
      </c>
      <c r="P6" s="73">
        <v>3</v>
      </c>
      <c r="Q6">
        <v>3</v>
      </c>
      <c r="R6">
        <v>3</v>
      </c>
      <c r="S6">
        <v>2</v>
      </c>
      <c r="T6">
        <v>3</v>
      </c>
      <c r="U6" s="73">
        <v>3</v>
      </c>
      <c r="V6">
        <v>3</v>
      </c>
      <c r="W6" s="72">
        <v>2</v>
      </c>
      <c r="X6" s="4">
        <v>1.6923076923076923</v>
      </c>
      <c r="Y6" s="4">
        <v>0.48038446141526114</v>
      </c>
      <c r="Z6" s="4">
        <v>1.6923076923076923</v>
      </c>
      <c r="AA6">
        <v>3</v>
      </c>
      <c r="AB6">
        <v>2</v>
      </c>
    </row>
    <row r="7" spans="1:28">
      <c r="A7" t="s">
        <v>79</v>
      </c>
      <c r="B7">
        <v>191</v>
      </c>
      <c r="C7">
        <v>6</v>
      </c>
      <c r="D7">
        <v>5</v>
      </c>
      <c r="E7">
        <v>6</v>
      </c>
      <c r="F7">
        <v>5</v>
      </c>
      <c r="G7">
        <v>1</v>
      </c>
      <c r="H7">
        <v>18</v>
      </c>
      <c r="I7" s="1">
        <f t="shared" si="0"/>
        <v>7</v>
      </c>
      <c r="J7" s="3"/>
      <c r="K7" s="73">
        <v>3</v>
      </c>
      <c r="L7">
        <v>3</v>
      </c>
      <c r="M7" s="72">
        <v>3</v>
      </c>
      <c r="N7">
        <v>2</v>
      </c>
      <c r="O7">
        <v>3</v>
      </c>
      <c r="P7" s="73">
        <v>3</v>
      </c>
      <c r="Q7">
        <v>3</v>
      </c>
      <c r="R7">
        <v>3</v>
      </c>
      <c r="S7">
        <v>3</v>
      </c>
      <c r="T7">
        <v>3</v>
      </c>
      <c r="U7" s="73">
        <v>3</v>
      </c>
      <c r="V7">
        <v>3</v>
      </c>
      <c r="W7" s="72">
        <v>3</v>
      </c>
      <c r="X7" s="4">
        <v>1.9230769230769231</v>
      </c>
      <c r="Y7" s="4">
        <v>0.27735009811261407</v>
      </c>
      <c r="Z7" s="4">
        <v>1.9230769230769231</v>
      </c>
      <c r="AA7">
        <v>3</v>
      </c>
      <c r="AB7">
        <v>2</v>
      </c>
    </row>
    <row r="8" spans="1:28">
      <c r="A8" t="s">
        <v>102</v>
      </c>
      <c r="B8">
        <v>214</v>
      </c>
      <c r="C8">
        <v>7</v>
      </c>
      <c r="D8">
        <v>10</v>
      </c>
      <c r="E8">
        <v>8</v>
      </c>
      <c r="F8">
        <v>6</v>
      </c>
      <c r="G8">
        <v>8</v>
      </c>
      <c r="H8">
        <v>6</v>
      </c>
      <c r="I8" s="1">
        <f t="shared" si="0"/>
        <v>7.6</v>
      </c>
      <c r="J8" s="3"/>
      <c r="K8" s="73">
        <v>3</v>
      </c>
      <c r="L8">
        <v>3</v>
      </c>
      <c r="M8" s="72">
        <v>3</v>
      </c>
      <c r="N8">
        <v>3</v>
      </c>
      <c r="O8">
        <v>3</v>
      </c>
      <c r="P8" s="73">
        <v>3</v>
      </c>
      <c r="Q8">
        <v>3</v>
      </c>
      <c r="R8">
        <v>3</v>
      </c>
      <c r="S8">
        <v>2</v>
      </c>
      <c r="T8">
        <v>3</v>
      </c>
      <c r="U8" s="73">
        <v>3</v>
      </c>
      <c r="V8">
        <v>3</v>
      </c>
      <c r="W8" s="72">
        <v>3</v>
      </c>
      <c r="X8" s="4">
        <v>1.9230769230769231</v>
      </c>
      <c r="Y8" s="4">
        <v>0.27735009811261407</v>
      </c>
      <c r="Z8" s="4">
        <v>1.9230769230769231</v>
      </c>
      <c r="AA8">
        <v>3</v>
      </c>
      <c r="AB8">
        <v>2</v>
      </c>
    </row>
    <row r="9" spans="1:28">
      <c r="A9" t="s">
        <v>15</v>
      </c>
      <c r="B9">
        <v>127</v>
      </c>
      <c r="C9">
        <v>8</v>
      </c>
      <c r="D9">
        <v>9</v>
      </c>
      <c r="E9">
        <v>4</v>
      </c>
      <c r="F9">
        <v>8</v>
      </c>
      <c r="G9">
        <v>10</v>
      </c>
      <c r="H9">
        <v>13</v>
      </c>
      <c r="I9" s="1">
        <f t="shared" si="0"/>
        <v>8.8000000000000007</v>
      </c>
      <c r="J9" s="3"/>
      <c r="K9" s="73">
        <v>3</v>
      </c>
      <c r="L9">
        <v>3</v>
      </c>
      <c r="M9" s="72">
        <v>3</v>
      </c>
      <c r="N9">
        <v>2</v>
      </c>
      <c r="O9">
        <v>3</v>
      </c>
      <c r="P9" s="73">
        <v>3</v>
      </c>
      <c r="Q9">
        <v>3</v>
      </c>
      <c r="R9">
        <v>3</v>
      </c>
      <c r="S9">
        <v>3</v>
      </c>
      <c r="T9">
        <v>3</v>
      </c>
      <c r="U9" s="73">
        <v>3</v>
      </c>
      <c r="V9">
        <v>3</v>
      </c>
      <c r="W9" s="72">
        <v>3</v>
      </c>
      <c r="X9" s="4">
        <v>1.9230769230769231</v>
      </c>
      <c r="Y9" s="4">
        <v>0.27735009811261407</v>
      </c>
      <c r="Z9" s="4">
        <v>1.9230769230769231</v>
      </c>
      <c r="AA9">
        <v>3</v>
      </c>
      <c r="AB9">
        <v>2</v>
      </c>
    </row>
    <row r="10" spans="1:28">
      <c r="A10" t="s">
        <v>88</v>
      </c>
      <c r="B10">
        <v>200</v>
      </c>
      <c r="C10">
        <v>9</v>
      </c>
      <c r="D10">
        <v>8</v>
      </c>
      <c r="E10">
        <v>18</v>
      </c>
      <c r="F10">
        <v>16</v>
      </c>
      <c r="G10">
        <v>7</v>
      </c>
      <c r="H10">
        <v>17</v>
      </c>
      <c r="I10" s="1">
        <f t="shared" si="0"/>
        <v>13.2</v>
      </c>
      <c r="J10" s="3"/>
      <c r="K10" s="73">
        <v>3</v>
      </c>
      <c r="L10">
        <v>3</v>
      </c>
      <c r="M10" s="72">
        <v>3</v>
      </c>
      <c r="N10">
        <v>2</v>
      </c>
      <c r="O10">
        <v>3</v>
      </c>
      <c r="P10" s="73">
        <v>3</v>
      </c>
      <c r="Q10">
        <v>3</v>
      </c>
      <c r="R10">
        <v>3</v>
      </c>
      <c r="S10">
        <v>2</v>
      </c>
      <c r="T10">
        <v>3</v>
      </c>
      <c r="U10" s="73">
        <v>3</v>
      </c>
      <c r="V10">
        <v>3</v>
      </c>
      <c r="W10" s="72">
        <v>3</v>
      </c>
      <c r="X10" s="4">
        <v>1.8461538461538463</v>
      </c>
      <c r="Y10" s="4">
        <v>0.37553380809940551</v>
      </c>
      <c r="Z10" s="4">
        <v>1.8461538461538463</v>
      </c>
      <c r="AA10">
        <v>3</v>
      </c>
      <c r="AB10">
        <v>2</v>
      </c>
    </row>
    <row r="11" spans="1:28">
      <c r="A11" t="s">
        <v>74</v>
      </c>
      <c r="B11">
        <v>186</v>
      </c>
      <c r="C11">
        <v>10</v>
      </c>
      <c r="D11">
        <v>14</v>
      </c>
      <c r="E11">
        <v>9</v>
      </c>
      <c r="F11">
        <v>4</v>
      </c>
      <c r="G11">
        <v>9</v>
      </c>
      <c r="H11">
        <v>11</v>
      </c>
      <c r="I11" s="1">
        <f t="shared" si="0"/>
        <v>9.4</v>
      </c>
      <c r="J11" s="3"/>
      <c r="K11" s="73">
        <v>3</v>
      </c>
      <c r="L11">
        <v>3</v>
      </c>
      <c r="M11" s="72">
        <v>3</v>
      </c>
      <c r="N11">
        <v>3</v>
      </c>
      <c r="O11">
        <v>3</v>
      </c>
      <c r="P11" s="73">
        <v>3</v>
      </c>
      <c r="Q11">
        <v>3</v>
      </c>
      <c r="R11">
        <v>3</v>
      </c>
      <c r="S11">
        <v>2</v>
      </c>
      <c r="T11">
        <v>3</v>
      </c>
      <c r="U11" s="73">
        <v>3</v>
      </c>
      <c r="V11">
        <v>3</v>
      </c>
      <c r="W11" s="72">
        <v>3</v>
      </c>
      <c r="X11" s="4">
        <v>1.9230769230769231</v>
      </c>
      <c r="Y11" s="4">
        <v>0.27735009811261407</v>
      </c>
      <c r="Z11" s="4">
        <v>1.9230769230769231</v>
      </c>
      <c r="AA11">
        <v>3</v>
      </c>
      <c r="AB11">
        <v>2</v>
      </c>
    </row>
    <row r="12" spans="1:28">
      <c r="A12" t="s">
        <v>68</v>
      </c>
      <c r="B12">
        <v>180</v>
      </c>
      <c r="C12">
        <v>11</v>
      </c>
      <c r="D12">
        <v>7</v>
      </c>
      <c r="E12">
        <v>12</v>
      </c>
      <c r="F12">
        <v>10</v>
      </c>
      <c r="G12">
        <v>12</v>
      </c>
      <c r="H12">
        <v>9</v>
      </c>
      <c r="I12" s="1">
        <f t="shared" si="0"/>
        <v>10</v>
      </c>
      <c r="J12" s="3"/>
      <c r="K12" s="73">
        <v>3</v>
      </c>
      <c r="L12">
        <v>3</v>
      </c>
      <c r="M12" s="72">
        <v>3</v>
      </c>
      <c r="N12">
        <v>3</v>
      </c>
      <c r="O12">
        <v>3</v>
      </c>
      <c r="P12" s="73">
        <v>3</v>
      </c>
      <c r="Q12">
        <v>3</v>
      </c>
      <c r="R12">
        <v>2</v>
      </c>
      <c r="S12">
        <v>2</v>
      </c>
      <c r="T12">
        <v>3</v>
      </c>
      <c r="U12" s="73">
        <v>3</v>
      </c>
      <c r="V12">
        <v>3</v>
      </c>
      <c r="W12" s="72">
        <v>3</v>
      </c>
      <c r="X12" s="4">
        <v>1.8461538461538463</v>
      </c>
      <c r="Y12" s="4">
        <v>0.37553380809940551</v>
      </c>
      <c r="Z12" s="4">
        <v>1.8461538461538463</v>
      </c>
      <c r="AA12">
        <v>3</v>
      </c>
      <c r="AB12">
        <v>2</v>
      </c>
    </row>
    <row r="13" spans="1:28">
      <c r="A13" t="s">
        <v>29</v>
      </c>
      <c r="B13">
        <v>141</v>
      </c>
      <c r="C13">
        <v>12</v>
      </c>
      <c r="D13">
        <v>11</v>
      </c>
      <c r="E13">
        <v>11</v>
      </c>
      <c r="F13">
        <v>13</v>
      </c>
      <c r="G13">
        <v>14</v>
      </c>
      <c r="H13">
        <v>8</v>
      </c>
      <c r="I13" s="1">
        <f t="shared" si="0"/>
        <v>11.4</v>
      </c>
      <c r="J13" s="3"/>
      <c r="K13" s="73">
        <v>3</v>
      </c>
      <c r="L13">
        <v>3</v>
      </c>
      <c r="M13" s="72">
        <v>3</v>
      </c>
      <c r="N13">
        <v>2</v>
      </c>
      <c r="O13">
        <v>3</v>
      </c>
      <c r="P13" s="73">
        <v>3</v>
      </c>
      <c r="Q13">
        <v>3</v>
      </c>
      <c r="R13">
        <v>3</v>
      </c>
      <c r="S13">
        <v>1</v>
      </c>
      <c r="T13">
        <v>3</v>
      </c>
      <c r="U13" s="73">
        <v>3</v>
      </c>
      <c r="V13">
        <v>3</v>
      </c>
      <c r="W13" s="72">
        <v>2</v>
      </c>
      <c r="X13" s="4">
        <v>1.7142857142857142</v>
      </c>
      <c r="Y13" s="4">
        <v>0.63042517195611503</v>
      </c>
      <c r="Z13" s="4">
        <v>1.6923076923076923</v>
      </c>
      <c r="AA13">
        <v>2</v>
      </c>
      <c r="AB13">
        <v>2</v>
      </c>
    </row>
    <row r="14" spans="1:28">
      <c r="A14" t="s">
        <v>70</v>
      </c>
      <c r="B14">
        <v>182</v>
      </c>
      <c r="C14">
        <v>13</v>
      </c>
      <c r="D14">
        <v>17</v>
      </c>
      <c r="E14">
        <v>13</v>
      </c>
      <c r="F14">
        <v>20</v>
      </c>
      <c r="G14">
        <v>15</v>
      </c>
      <c r="H14">
        <v>1</v>
      </c>
      <c r="I14" s="1">
        <f t="shared" si="0"/>
        <v>13.2</v>
      </c>
      <c r="J14" s="3"/>
      <c r="K14" s="73">
        <v>3</v>
      </c>
      <c r="L14">
        <v>3</v>
      </c>
      <c r="M14" s="72">
        <v>3</v>
      </c>
      <c r="N14">
        <v>2</v>
      </c>
      <c r="O14">
        <v>3</v>
      </c>
      <c r="P14" s="73">
        <v>3</v>
      </c>
      <c r="Q14">
        <v>3</v>
      </c>
      <c r="R14">
        <v>2</v>
      </c>
      <c r="S14">
        <v>2</v>
      </c>
      <c r="T14">
        <v>3</v>
      </c>
      <c r="U14" s="73">
        <v>3</v>
      </c>
      <c r="V14">
        <v>3</v>
      </c>
      <c r="W14" s="72">
        <v>2</v>
      </c>
      <c r="X14" s="4">
        <v>1.6923076923076923</v>
      </c>
      <c r="Y14" s="4">
        <v>0.48038446141526114</v>
      </c>
      <c r="Z14" s="4">
        <v>1.6923076923076923</v>
      </c>
      <c r="AA14">
        <v>3</v>
      </c>
      <c r="AB14">
        <v>2</v>
      </c>
    </row>
    <row r="15" spans="1:28">
      <c r="A15" t="s">
        <v>18</v>
      </c>
      <c r="B15">
        <v>130</v>
      </c>
      <c r="C15">
        <v>14</v>
      </c>
      <c r="D15">
        <v>13</v>
      </c>
      <c r="E15">
        <v>30</v>
      </c>
      <c r="F15">
        <v>15</v>
      </c>
      <c r="G15">
        <v>13</v>
      </c>
      <c r="H15">
        <v>7</v>
      </c>
      <c r="I15" s="1">
        <f t="shared" si="0"/>
        <v>15.6</v>
      </c>
      <c r="J15" s="3"/>
      <c r="K15" s="73">
        <v>3</v>
      </c>
      <c r="L15">
        <v>3</v>
      </c>
      <c r="M15" s="72">
        <v>3</v>
      </c>
      <c r="N15">
        <v>3</v>
      </c>
      <c r="O15">
        <v>3</v>
      </c>
      <c r="P15" s="73">
        <v>3</v>
      </c>
      <c r="Q15">
        <v>2</v>
      </c>
      <c r="R15">
        <v>2</v>
      </c>
      <c r="S15">
        <v>2</v>
      </c>
      <c r="T15">
        <v>3</v>
      </c>
      <c r="U15" s="73">
        <v>3</v>
      </c>
      <c r="V15">
        <v>3</v>
      </c>
      <c r="W15" s="72">
        <v>3</v>
      </c>
      <c r="X15" s="4">
        <v>1.7857142857142858</v>
      </c>
      <c r="Y15" s="4">
        <v>0.43852900965351449</v>
      </c>
      <c r="Z15" s="4">
        <v>1.7692307692307692</v>
      </c>
      <c r="AA15">
        <v>2</v>
      </c>
      <c r="AB15">
        <v>2</v>
      </c>
    </row>
    <row r="16" spans="1:28">
      <c r="A16" t="s">
        <v>87</v>
      </c>
      <c r="B16">
        <v>199</v>
      </c>
      <c r="C16">
        <v>15</v>
      </c>
      <c r="D16">
        <v>16</v>
      </c>
      <c r="E16">
        <v>14</v>
      </c>
      <c r="F16">
        <v>19</v>
      </c>
      <c r="G16">
        <v>11</v>
      </c>
      <c r="H16">
        <v>14</v>
      </c>
      <c r="I16" s="1">
        <f t="shared" si="0"/>
        <v>14.8</v>
      </c>
      <c r="J16" s="3"/>
      <c r="K16" s="73">
        <v>3</v>
      </c>
      <c r="L16">
        <v>3</v>
      </c>
      <c r="M16" s="72">
        <v>3</v>
      </c>
      <c r="N16">
        <v>2</v>
      </c>
      <c r="O16">
        <v>3</v>
      </c>
      <c r="P16" s="73">
        <v>3</v>
      </c>
      <c r="Q16">
        <v>3</v>
      </c>
      <c r="R16">
        <v>3</v>
      </c>
      <c r="S16">
        <v>2</v>
      </c>
      <c r="T16">
        <v>3</v>
      </c>
      <c r="U16" s="73">
        <v>3</v>
      </c>
      <c r="V16">
        <v>3</v>
      </c>
      <c r="W16" s="72">
        <v>2</v>
      </c>
      <c r="X16" s="4">
        <v>1.7692307692307692</v>
      </c>
      <c r="Y16" s="4">
        <v>0.43852900965351449</v>
      </c>
      <c r="Z16" s="4">
        <v>1.7692307692307692</v>
      </c>
      <c r="AA16">
        <v>3</v>
      </c>
      <c r="AB16">
        <v>2</v>
      </c>
    </row>
    <row r="17" spans="1:28">
      <c r="A17" t="s">
        <v>99</v>
      </c>
      <c r="B17">
        <v>211</v>
      </c>
      <c r="C17">
        <v>16</v>
      </c>
      <c r="D17">
        <v>12</v>
      </c>
      <c r="E17">
        <v>21</v>
      </c>
      <c r="F17">
        <v>11</v>
      </c>
      <c r="G17">
        <v>25</v>
      </c>
      <c r="H17">
        <v>5</v>
      </c>
      <c r="I17" s="1">
        <f t="shared" si="0"/>
        <v>14.8</v>
      </c>
      <c r="J17" s="3"/>
      <c r="K17" s="73">
        <v>2</v>
      </c>
      <c r="L17">
        <v>3</v>
      </c>
      <c r="M17" s="72">
        <v>3</v>
      </c>
      <c r="N17">
        <v>3</v>
      </c>
      <c r="O17">
        <v>3</v>
      </c>
      <c r="P17" s="73">
        <v>3</v>
      </c>
      <c r="Q17">
        <v>3</v>
      </c>
      <c r="R17">
        <v>2</v>
      </c>
      <c r="S17">
        <v>2</v>
      </c>
      <c r="T17">
        <v>3</v>
      </c>
      <c r="U17" s="73">
        <v>3</v>
      </c>
      <c r="V17">
        <v>3</v>
      </c>
      <c r="W17" s="72">
        <v>2</v>
      </c>
      <c r="X17" s="4">
        <v>1.6923076923076923</v>
      </c>
      <c r="Y17" s="4">
        <v>0.48038446141526114</v>
      </c>
      <c r="Z17" s="4">
        <v>1.6923076923076923</v>
      </c>
      <c r="AA17">
        <v>3</v>
      </c>
      <c r="AB17">
        <v>2</v>
      </c>
    </row>
    <row r="18" spans="1:28">
      <c r="A18" t="s">
        <v>31</v>
      </c>
      <c r="B18">
        <v>143</v>
      </c>
      <c r="C18">
        <v>17</v>
      </c>
      <c r="D18">
        <v>23</v>
      </c>
      <c r="E18">
        <v>10</v>
      </c>
      <c r="F18">
        <v>9</v>
      </c>
      <c r="G18">
        <v>22</v>
      </c>
      <c r="H18">
        <v>19</v>
      </c>
      <c r="I18" s="1">
        <f t="shared" si="0"/>
        <v>16.600000000000001</v>
      </c>
      <c r="J18" s="3"/>
      <c r="K18" s="73">
        <v>3</v>
      </c>
      <c r="L18">
        <v>3</v>
      </c>
      <c r="M18" s="72">
        <v>2</v>
      </c>
      <c r="N18">
        <v>3</v>
      </c>
      <c r="O18">
        <v>3</v>
      </c>
      <c r="P18" s="73">
        <v>3</v>
      </c>
      <c r="Q18">
        <v>3</v>
      </c>
      <c r="R18">
        <v>2</v>
      </c>
      <c r="S18">
        <v>2</v>
      </c>
      <c r="T18">
        <v>2</v>
      </c>
      <c r="U18" s="73">
        <v>2</v>
      </c>
      <c r="V18">
        <v>3</v>
      </c>
      <c r="W18" s="72">
        <v>3</v>
      </c>
      <c r="X18" s="4">
        <v>1.5714285714285714</v>
      </c>
      <c r="Y18" s="4">
        <v>0.50636968354183354</v>
      </c>
      <c r="Z18" s="4">
        <v>1.6153846153846154</v>
      </c>
      <c r="AA18">
        <v>3</v>
      </c>
      <c r="AB18">
        <v>2</v>
      </c>
    </row>
    <row r="19" spans="1:28">
      <c r="A19" t="s">
        <v>106</v>
      </c>
      <c r="B19">
        <v>218</v>
      </c>
      <c r="C19">
        <v>18</v>
      </c>
      <c r="D19">
        <v>18</v>
      </c>
      <c r="E19">
        <v>19</v>
      </c>
      <c r="F19">
        <v>24</v>
      </c>
      <c r="G19">
        <v>20</v>
      </c>
      <c r="H19">
        <v>16</v>
      </c>
      <c r="I19" s="1">
        <f t="shared" si="0"/>
        <v>19.399999999999999</v>
      </c>
      <c r="J19" s="3"/>
      <c r="K19" s="73">
        <v>2</v>
      </c>
      <c r="L19">
        <v>2</v>
      </c>
      <c r="M19" s="72">
        <v>3</v>
      </c>
      <c r="N19">
        <v>2</v>
      </c>
      <c r="O19">
        <v>3</v>
      </c>
      <c r="P19" s="73">
        <v>2</v>
      </c>
      <c r="Q19">
        <v>2</v>
      </c>
      <c r="R19">
        <v>2</v>
      </c>
      <c r="S19">
        <v>2</v>
      </c>
      <c r="T19">
        <v>2</v>
      </c>
      <c r="U19" s="73">
        <v>3</v>
      </c>
      <c r="V19">
        <v>3</v>
      </c>
      <c r="W19" s="72">
        <v>2</v>
      </c>
      <c r="X19" s="4">
        <v>1.3076923076923077</v>
      </c>
      <c r="Y19" s="4">
        <v>0.48038446141526148</v>
      </c>
      <c r="Z19" s="4">
        <v>1.3076923076923077</v>
      </c>
      <c r="AA19">
        <v>2</v>
      </c>
      <c r="AB19">
        <v>1</v>
      </c>
    </row>
    <row r="20" spans="1:28">
      <c r="A20" t="s">
        <v>41</v>
      </c>
      <c r="B20">
        <v>153</v>
      </c>
      <c r="C20">
        <v>19</v>
      </c>
      <c r="D20">
        <v>19</v>
      </c>
      <c r="E20">
        <v>20</v>
      </c>
      <c r="F20">
        <v>21</v>
      </c>
      <c r="G20">
        <v>23</v>
      </c>
      <c r="H20">
        <v>21</v>
      </c>
      <c r="I20" s="1">
        <f t="shared" si="0"/>
        <v>20.8</v>
      </c>
      <c r="J20" s="3"/>
      <c r="K20" s="73">
        <v>3</v>
      </c>
      <c r="L20">
        <v>3</v>
      </c>
      <c r="M20" s="72">
        <v>3</v>
      </c>
      <c r="N20">
        <v>2</v>
      </c>
      <c r="O20">
        <v>3</v>
      </c>
      <c r="P20" s="73">
        <v>3</v>
      </c>
      <c r="Q20">
        <v>3</v>
      </c>
      <c r="R20">
        <v>2</v>
      </c>
      <c r="S20">
        <v>2</v>
      </c>
      <c r="T20">
        <v>2</v>
      </c>
      <c r="U20" s="73">
        <v>3</v>
      </c>
      <c r="V20">
        <v>3</v>
      </c>
      <c r="W20" s="72">
        <v>2</v>
      </c>
      <c r="X20" s="4">
        <v>1.6153846153846154</v>
      </c>
      <c r="Y20" s="4">
        <v>0.50636968354183354</v>
      </c>
      <c r="Z20" s="4">
        <v>1.6153846153846154</v>
      </c>
      <c r="AA20">
        <v>2</v>
      </c>
      <c r="AB20">
        <v>2</v>
      </c>
    </row>
    <row r="21" spans="1:28">
      <c r="A21" t="s">
        <v>60</v>
      </c>
      <c r="B21">
        <v>172</v>
      </c>
      <c r="C21">
        <v>20</v>
      </c>
      <c r="D21">
        <v>15</v>
      </c>
      <c r="E21">
        <v>7</v>
      </c>
      <c r="F21">
        <v>14</v>
      </c>
      <c r="G21">
        <v>24</v>
      </c>
      <c r="H21">
        <v>37</v>
      </c>
      <c r="I21" s="1">
        <f t="shared" si="0"/>
        <v>19.399999999999999</v>
      </c>
      <c r="J21" s="3"/>
      <c r="K21" s="73">
        <v>1</v>
      </c>
      <c r="L21">
        <v>2</v>
      </c>
      <c r="M21" s="72">
        <v>2</v>
      </c>
      <c r="N21">
        <v>1</v>
      </c>
      <c r="O21">
        <v>2</v>
      </c>
      <c r="P21" s="73">
        <v>3</v>
      </c>
      <c r="Q21">
        <v>3</v>
      </c>
      <c r="R21">
        <v>2</v>
      </c>
      <c r="S21">
        <v>1</v>
      </c>
      <c r="T21">
        <v>3</v>
      </c>
      <c r="U21" s="73">
        <v>3</v>
      </c>
      <c r="V21">
        <v>3</v>
      </c>
      <c r="W21" s="72">
        <v>2</v>
      </c>
      <c r="X21" s="4">
        <v>1.1538461538461537</v>
      </c>
      <c r="Y21" s="4">
        <v>0.80064076902543568</v>
      </c>
      <c r="Z21" s="4">
        <v>1.1538461538461537</v>
      </c>
      <c r="AA21">
        <v>2</v>
      </c>
      <c r="AB21">
        <v>1</v>
      </c>
    </row>
    <row r="22" spans="1:28">
      <c r="A22" t="s">
        <v>98</v>
      </c>
      <c r="B22">
        <v>210</v>
      </c>
      <c r="C22">
        <v>21</v>
      </c>
      <c r="D22">
        <v>24</v>
      </c>
      <c r="E22">
        <v>28</v>
      </c>
      <c r="F22">
        <v>22</v>
      </c>
      <c r="G22">
        <v>16</v>
      </c>
      <c r="H22">
        <v>29</v>
      </c>
      <c r="I22" s="1">
        <f t="shared" si="0"/>
        <v>23.8</v>
      </c>
      <c r="J22" s="3"/>
      <c r="K22" s="73">
        <v>3</v>
      </c>
      <c r="L22">
        <v>2</v>
      </c>
      <c r="M22" s="72">
        <v>2</v>
      </c>
      <c r="N22">
        <v>2</v>
      </c>
      <c r="O22">
        <v>2</v>
      </c>
      <c r="P22" s="73">
        <v>3</v>
      </c>
      <c r="Q22">
        <v>3</v>
      </c>
      <c r="R22">
        <v>2</v>
      </c>
      <c r="S22">
        <v>2</v>
      </c>
      <c r="T22">
        <v>2</v>
      </c>
      <c r="U22" s="73">
        <v>3</v>
      </c>
      <c r="V22">
        <v>3</v>
      </c>
      <c r="W22" s="72">
        <v>2</v>
      </c>
      <c r="X22" s="4">
        <v>1.3846153846153846</v>
      </c>
      <c r="Y22" s="4">
        <v>0.50636968354183332</v>
      </c>
      <c r="Z22" s="4">
        <v>1.3846153846153846</v>
      </c>
      <c r="AA22">
        <v>2</v>
      </c>
      <c r="AB22">
        <v>1</v>
      </c>
    </row>
    <row r="23" spans="1:28">
      <c r="A23" t="s">
        <v>53</v>
      </c>
      <c r="B23">
        <v>165</v>
      </c>
      <c r="C23">
        <v>22</v>
      </c>
      <c r="D23">
        <v>22</v>
      </c>
      <c r="E23">
        <v>17</v>
      </c>
      <c r="F23">
        <v>27</v>
      </c>
      <c r="G23">
        <v>17</v>
      </c>
      <c r="H23">
        <v>22</v>
      </c>
      <c r="I23" s="1">
        <f t="shared" si="0"/>
        <v>21</v>
      </c>
      <c r="J23" s="3"/>
      <c r="K23" s="73">
        <v>2</v>
      </c>
      <c r="L23">
        <v>2</v>
      </c>
      <c r="M23" s="72">
        <v>2</v>
      </c>
      <c r="N23">
        <v>2</v>
      </c>
      <c r="O23">
        <v>2</v>
      </c>
      <c r="P23" s="73">
        <v>2</v>
      </c>
      <c r="Q23">
        <v>3</v>
      </c>
      <c r="R23">
        <v>2</v>
      </c>
      <c r="S23">
        <v>2</v>
      </c>
      <c r="T23">
        <v>2</v>
      </c>
      <c r="U23" s="73">
        <v>2</v>
      </c>
      <c r="V23">
        <v>2</v>
      </c>
      <c r="W23" s="72">
        <v>2</v>
      </c>
      <c r="X23" s="4">
        <v>1.0625</v>
      </c>
      <c r="Y23" s="4">
        <v>0.27735009811261457</v>
      </c>
      <c r="Z23" s="4">
        <v>1.0769230769230769</v>
      </c>
      <c r="AA23">
        <v>2</v>
      </c>
      <c r="AB23">
        <v>1</v>
      </c>
    </row>
    <row r="24" spans="1:28">
      <c r="A24" t="s">
        <v>47</v>
      </c>
      <c r="B24">
        <v>159</v>
      </c>
      <c r="C24">
        <v>23</v>
      </c>
      <c r="D24">
        <v>31</v>
      </c>
      <c r="E24">
        <v>39</v>
      </c>
      <c r="F24">
        <v>18</v>
      </c>
      <c r="G24">
        <v>19</v>
      </c>
      <c r="H24">
        <v>31</v>
      </c>
      <c r="I24" s="1">
        <f t="shared" si="0"/>
        <v>27.6</v>
      </c>
      <c r="J24" s="3"/>
      <c r="K24" s="73">
        <v>2</v>
      </c>
      <c r="L24">
        <v>3</v>
      </c>
      <c r="M24" s="72">
        <v>2</v>
      </c>
      <c r="N24">
        <v>2</v>
      </c>
      <c r="O24">
        <v>3</v>
      </c>
      <c r="P24" s="73">
        <v>3</v>
      </c>
      <c r="Q24">
        <v>2</v>
      </c>
      <c r="R24">
        <v>2</v>
      </c>
      <c r="S24">
        <v>2</v>
      </c>
      <c r="T24">
        <v>2</v>
      </c>
      <c r="U24" s="73">
        <v>3</v>
      </c>
      <c r="V24">
        <v>3</v>
      </c>
      <c r="W24" s="72">
        <v>2</v>
      </c>
      <c r="X24" s="4">
        <v>1.3846153846153846</v>
      </c>
      <c r="Y24" s="4">
        <v>0.50636968354183332</v>
      </c>
      <c r="Z24" s="4">
        <v>1.3846153846153846</v>
      </c>
      <c r="AA24">
        <v>2</v>
      </c>
      <c r="AB24">
        <v>1</v>
      </c>
    </row>
    <row r="25" spans="1:28">
      <c r="A25" t="s">
        <v>91</v>
      </c>
      <c r="B25">
        <v>203</v>
      </c>
      <c r="C25">
        <v>24</v>
      </c>
      <c r="D25">
        <v>27</v>
      </c>
      <c r="E25">
        <v>23</v>
      </c>
      <c r="F25">
        <v>29</v>
      </c>
      <c r="G25">
        <v>31</v>
      </c>
      <c r="H25">
        <v>15</v>
      </c>
      <c r="I25" s="1">
        <f t="shared" si="0"/>
        <v>25</v>
      </c>
      <c r="J25" s="3"/>
      <c r="K25" s="73">
        <v>2</v>
      </c>
      <c r="L25">
        <v>3</v>
      </c>
      <c r="M25" s="72">
        <v>2</v>
      </c>
      <c r="N25">
        <v>2</v>
      </c>
      <c r="O25">
        <v>2</v>
      </c>
      <c r="P25" s="73">
        <v>3</v>
      </c>
      <c r="Q25">
        <v>2</v>
      </c>
      <c r="R25">
        <v>1</v>
      </c>
      <c r="S25">
        <v>1</v>
      </c>
      <c r="T25">
        <v>2</v>
      </c>
      <c r="U25" s="73">
        <v>2</v>
      </c>
      <c r="V25">
        <v>2</v>
      </c>
      <c r="W25" s="72">
        <v>2</v>
      </c>
      <c r="X25" s="4">
        <v>1.0714285714285714</v>
      </c>
      <c r="Y25" s="4">
        <v>0.57735026918962573</v>
      </c>
      <c r="Z25" s="4">
        <v>1</v>
      </c>
      <c r="AA25">
        <v>2</v>
      </c>
      <c r="AB25">
        <v>1</v>
      </c>
    </row>
    <row r="26" spans="1:28">
      <c r="A26" t="s">
        <v>14</v>
      </c>
      <c r="B26">
        <v>126</v>
      </c>
      <c r="C26">
        <v>25</v>
      </c>
      <c r="D26">
        <v>21</v>
      </c>
      <c r="E26">
        <v>24</v>
      </c>
      <c r="F26">
        <v>35</v>
      </c>
      <c r="G26">
        <v>18</v>
      </c>
      <c r="H26">
        <v>23</v>
      </c>
      <c r="I26" s="1">
        <f t="shared" si="0"/>
        <v>24.2</v>
      </c>
      <c r="J26" s="3"/>
      <c r="K26" s="73">
        <v>2</v>
      </c>
      <c r="L26">
        <v>3</v>
      </c>
      <c r="M26" s="72">
        <v>1</v>
      </c>
      <c r="N26">
        <v>2</v>
      </c>
      <c r="O26">
        <v>3</v>
      </c>
      <c r="P26" s="73">
        <v>3</v>
      </c>
      <c r="Q26">
        <v>2</v>
      </c>
      <c r="R26">
        <v>2</v>
      </c>
      <c r="S26">
        <v>1</v>
      </c>
      <c r="T26">
        <v>3</v>
      </c>
      <c r="U26" s="73">
        <v>2</v>
      </c>
      <c r="V26">
        <v>2</v>
      </c>
      <c r="W26" s="72">
        <v>2</v>
      </c>
      <c r="X26" s="4">
        <v>1.1538461538461537</v>
      </c>
      <c r="Y26" s="4">
        <v>0.68873723172119461</v>
      </c>
      <c r="Z26" s="4">
        <v>1.1538461538461537</v>
      </c>
      <c r="AA26">
        <v>2</v>
      </c>
      <c r="AB26">
        <v>1</v>
      </c>
    </row>
    <row r="27" spans="1:28">
      <c r="A27" t="s">
        <v>33</v>
      </c>
      <c r="B27">
        <v>145</v>
      </c>
      <c r="C27">
        <v>26</v>
      </c>
      <c r="D27">
        <v>20</v>
      </c>
      <c r="E27">
        <v>15</v>
      </c>
      <c r="F27">
        <v>32</v>
      </c>
      <c r="G27">
        <v>21</v>
      </c>
      <c r="H27">
        <v>27</v>
      </c>
      <c r="I27" s="1">
        <f t="shared" si="0"/>
        <v>23</v>
      </c>
      <c r="J27" s="3"/>
      <c r="K27" s="73">
        <v>1</v>
      </c>
      <c r="L27">
        <v>3</v>
      </c>
      <c r="M27" s="72">
        <v>2</v>
      </c>
      <c r="N27">
        <v>2</v>
      </c>
      <c r="O27">
        <v>3</v>
      </c>
      <c r="P27" s="73">
        <v>1</v>
      </c>
      <c r="Q27">
        <v>3</v>
      </c>
      <c r="R27">
        <v>2</v>
      </c>
      <c r="S27">
        <v>2</v>
      </c>
      <c r="T27">
        <v>3</v>
      </c>
      <c r="U27" s="73">
        <v>2</v>
      </c>
      <c r="V27">
        <v>3</v>
      </c>
      <c r="W27" s="72">
        <v>2</v>
      </c>
      <c r="X27" s="4">
        <v>1.2307692307692308</v>
      </c>
      <c r="Y27" s="4">
        <v>0.72501105208198413</v>
      </c>
      <c r="Z27" s="4">
        <v>1.2307692307692308</v>
      </c>
      <c r="AA27">
        <v>2</v>
      </c>
      <c r="AB27">
        <v>1</v>
      </c>
    </row>
    <row r="28" spans="1:28">
      <c r="A28" t="s">
        <v>10</v>
      </c>
      <c r="B28">
        <v>122</v>
      </c>
      <c r="C28">
        <v>27</v>
      </c>
      <c r="D28">
        <v>26</v>
      </c>
      <c r="E28">
        <v>41</v>
      </c>
      <c r="F28">
        <v>37</v>
      </c>
      <c r="G28">
        <v>28</v>
      </c>
      <c r="H28">
        <v>24</v>
      </c>
      <c r="I28" s="1">
        <f t="shared" si="0"/>
        <v>31.2</v>
      </c>
      <c r="J28" s="3"/>
      <c r="K28" s="73">
        <v>3</v>
      </c>
      <c r="L28">
        <v>3</v>
      </c>
      <c r="M28" s="72">
        <v>2</v>
      </c>
      <c r="N28">
        <v>1</v>
      </c>
      <c r="O28">
        <v>2</v>
      </c>
      <c r="P28" s="73">
        <v>2</v>
      </c>
      <c r="Q28">
        <v>2</v>
      </c>
      <c r="R28">
        <v>2</v>
      </c>
      <c r="S28">
        <v>2</v>
      </c>
      <c r="T28">
        <v>2</v>
      </c>
      <c r="U28" s="73">
        <v>3</v>
      </c>
      <c r="V28">
        <v>2</v>
      </c>
      <c r="W28" s="72">
        <v>2</v>
      </c>
      <c r="X28" s="4">
        <v>1.1333333333333333</v>
      </c>
      <c r="Y28" s="4">
        <v>0.55470019622522915</v>
      </c>
      <c r="Z28" s="4">
        <v>1.1538461538461537</v>
      </c>
      <c r="AA28">
        <v>2</v>
      </c>
      <c r="AB28">
        <v>1</v>
      </c>
    </row>
    <row r="29" spans="1:28">
      <c r="A29" t="s">
        <v>28</v>
      </c>
      <c r="B29">
        <v>140</v>
      </c>
      <c r="C29">
        <v>28</v>
      </c>
      <c r="D29">
        <v>30</v>
      </c>
      <c r="E29">
        <v>22</v>
      </c>
      <c r="F29">
        <v>25</v>
      </c>
      <c r="G29">
        <v>26</v>
      </c>
      <c r="H29">
        <v>32</v>
      </c>
      <c r="I29" s="1">
        <f t="shared" si="0"/>
        <v>27</v>
      </c>
      <c r="J29" s="3"/>
      <c r="K29" s="73">
        <v>1</v>
      </c>
      <c r="L29">
        <v>2</v>
      </c>
      <c r="M29" s="72">
        <v>2</v>
      </c>
      <c r="N29">
        <v>2</v>
      </c>
      <c r="O29">
        <v>3</v>
      </c>
      <c r="P29" s="73">
        <v>3</v>
      </c>
      <c r="Q29">
        <v>2</v>
      </c>
      <c r="R29">
        <v>2</v>
      </c>
      <c r="S29">
        <v>1</v>
      </c>
      <c r="T29">
        <v>2</v>
      </c>
      <c r="U29" s="73">
        <v>3</v>
      </c>
      <c r="V29">
        <v>2</v>
      </c>
      <c r="W29" s="72">
        <v>2</v>
      </c>
      <c r="X29" s="4">
        <v>1.2</v>
      </c>
      <c r="Y29" s="4">
        <v>0.64051261522034852</v>
      </c>
      <c r="Z29" s="4">
        <v>1.0769230769230769</v>
      </c>
      <c r="AA29">
        <v>2</v>
      </c>
      <c r="AB29">
        <v>1</v>
      </c>
    </row>
    <row r="30" spans="1:28">
      <c r="A30" t="s">
        <v>95</v>
      </c>
      <c r="B30">
        <v>207</v>
      </c>
      <c r="C30">
        <v>29</v>
      </c>
      <c r="D30">
        <v>34</v>
      </c>
      <c r="E30">
        <v>25</v>
      </c>
      <c r="F30">
        <v>26</v>
      </c>
      <c r="G30">
        <v>29</v>
      </c>
      <c r="H30">
        <v>25</v>
      </c>
      <c r="I30" s="1">
        <f t="shared" si="0"/>
        <v>27.8</v>
      </c>
      <c r="J30" s="3"/>
      <c r="K30" s="73">
        <v>3</v>
      </c>
      <c r="L30">
        <v>3</v>
      </c>
      <c r="M30" s="72">
        <v>3</v>
      </c>
      <c r="N30">
        <v>2</v>
      </c>
      <c r="O30">
        <v>3</v>
      </c>
      <c r="P30" s="73">
        <v>3</v>
      </c>
      <c r="Q30">
        <v>2</v>
      </c>
      <c r="R30">
        <v>2</v>
      </c>
      <c r="S30">
        <v>2</v>
      </c>
      <c r="T30">
        <v>3</v>
      </c>
      <c r="U30" s="73">
        <v>3</v>
      </c>
      <c r="V30">
        <v>3</v>
      </c>
      <c r="W30" s="72">
        <v>2</v>
      </c>
      <c r="X30" s="4">
        <v>1.6153846153846154</v>
      </c>
      <c r="Y30" s="4">
        <v>0.50636968354183354</v>
      </c>
      <c r="Z30" s="4">
        <v>1.6153846153846154</v>
      </c>
      <c r="AA30">
        <v>2</v>
      </c>
      <c r="AB30">
        <v>2</v>
      </c>
    </row>
    <row r="31" spans="1:28">
      <c r="A31" t="s">
        <v>81</v>
      </c>
      <c r="B31">
        <v>193</v>
      </c>
      <c r="C31">
        <v>30</v>
      </c>
      <c r="D31">
        <v>35</v>
      </c>
      <c r="E31">
        <v>38</v>
      </c>
      <c r="F31">
        <v>17</v>
      </c>
      <c r="G31">
        <v>33</v>
      </c>
      <c r="H31">
        <v>20</v>
      </c>
      <c r="I31" s="1">
        <f t="shared" si="0"/>
        <v>28.6</v>
      </c>
      <c r="J31" s="3"/>
      <c r="K31" s="73">
        <v>3</v>
      </c>
      <c r="L31">
        <v>2</v>
      </c>
      <c r="M31" s="72">
        <v>3</v>
      </c>
      <c r="N31">
        <v>2</v>
      </c>
      <c r="O31">
        <v>2</v>
      </c>
      <c r="P31" s="73">
        <v>3</v>
      </c>
      <c r="Q31">
        <v>2</v>
      </c>
      <c r="R31">
        <v>1</v>
      </c>
      <c r="S31">
        <v>2</v>
      </c>
      <c r="T31">
        <v>2</v>
      </c>
      <c r="U31" s="73">
        <v>3</v>
      </c>
      <c r="V31">
        <v>3</v>
      </c>
      <c r="W31" s="72">
        <v>2</v>
      </c>
      <c r="X31" s="4">
        <v>1.3076923076923077</v>
      </c>
      <c r="Y31" s="4">
        <v>0.63042517195611525</v>
      </c>
      <c r="Z31" s="4">
        <v>1.3076923076923077</v>
      </c>
      <c r="AA31">
        <v>2</v>
      </c>
      <c r="AB31">
        <v>1</v>
      </c>
    </row>
    <row r="32" spans="1:28">
      <c r="A32" t="s">
        <v>51</v>
      </c>
      <c r="B32">
        <v>163</v>
      </c>
      <c r="C32">
        <v>31</v>
      </c>
      <c r="D32">
        <v>25</v>
      </c>
      <c r="E32">
        <v>26</v>
      </c>
      <c r="F32">
        <v>31</v>
      </c>
      <c r="G32">
        <v>40</v>
      </c>
      <c r="H32">
        <v>26</v>
      </c>
      <c r="I32" s="1">
        <f t="shared" si="0"/>
        <v>29.6</v>
      </c>
      <c r="J32" s="3"/>
      <c r="K32" s="73">
        <v>2</v>
      </c>
      <c r="L32">
        <v>2</v>
      </c>
      <c r="M32" s="72">
        <v>2</v>
      </c>
      <c r="N32">
        <v>2</v>
      </c>
      <c r="O32">
        <v>2</v>
      </c>
      <c r="P32" s="73">
        <v>2</v>
      </c>
      <c r="Q32">
        <v>2</v>
      </c>
      <c r="R32">
        <v>1</v>
      </c>
      <c r="S32">
        <v>2</v>
      </c>
      <c r="T32">
        <v>2</v>
      </c>
      <c r="U32" s="73">
        <v>2</v>
      </c>
      <c r="V32">
        <v>3</v>
      </c>
      <c r="W32" s="72">
        <v>2</v>
      </c>
      <c r="X32" s="4">
        <v>1</v>
      </c>
      <c r="Y32" s="4">
        <v>0.40824829046386302</v>
      </c>
      <c r="Z32" s="4">
        <v>1</v>
      </c>
      <c r="AA32">
        <v>2</v>
      </c>
      <c r="AB32">
        <v>1</v>
      </c>
    </row>
    <row r="33" spans="1:28">
      <c r="A33" t="s">
        <v>25</v>
      </c>
      <c r="B33">
        <v>137</v>
      </c>
      <c r="C33">
        <v>32</v>
      </c>
      <c r="D33">
        <v>32</v>
      </c>
      <c r="E33">
        <v>32</v>
      </c>
      <c r="F33">
        <v>23</v>
      </c>
      <c r="G33">
        <v>27</v>
      </c>
      <c r="H33">
        <v>39</v>
      </c>
      <c r="I33" s="1">
        <f t="shared" si="0"/>
        <v>30.6</v>
      </c>
      <c r="J33" s="3"/>
      <c r="K33" s="73">
        <v>2</v>
      </c>
      <c r="L33">
        <v>2</v>
      </c>
      <c r="M33" s="72">
        <v>2</v>
      </c>
      <c r="N33">
        <v>1</v>
      </c>
      <c r="O33">
        <v>2</v>
      </c>
      <c r="P33" s="73">
        <v>3</v>
      </c>
      <c r="Q33">
        <v>2</v>
      </c>
      <c r="R33">
        <v>1</v>
      </c>
      <c r="S33">
        <v>1</v>
      </c>
      <c r="T33">
        <v>2</v>
      </c>
      <c r="U33" s="73">
        <v>3</v>
      </c>
      <c r="V33">
        <v>2</v>
      </c>
      <c r="W33" s="72">
        <v>2</v>
      </c>
      <c r="X33" s="4">
        <v>0.92307692307692313</v>
      </c>
      <c r="Y33" s="4">
        <v>0.64051261522034852</v>
      </c>
      <c r="Z33" s="4">
        <v>0.92307692307692313</v>
      </c>
      <c r="AA33">
        <v>2</v>
      </c>
      <c r="AB33">
        <v>1</v>
      </c>
    </row>
    <row r="34" spans="1:28">
      <c r="A34" t="s">
        <v>50</v>
      </c>
      <c r="B34">
        <v>162</v>
      </c>
      <c r="C34">
        <v>33</v>
      </c>
      <c r="D34">
        <v>33</v>
      </c>
      <c r="E34">
        <v>29</v>
      </c>
      <c r="F34">
        <v>34</v>
      </c>
      <c r="G34">
        <v>32</v>
      </c>
      <c r="H34">
        <v>28</v>
      </c>
      <c r="I34" s="1">
        <f t="shared" ref="I34:I65" si="1">AVERAGE(D34:H34)</f>
        <v>31.2</v>
      </c>
      <c r="J34" s="3"/>
      <c r="K34" s="73">
        <v>3</v>
      </c>
      <c r="L34">
        <v>2</v>
      </c>
      <c r="M34" s="72">
        <v>2</v>
      </c>
      <c r="N34">
        <v>3</v>
      </c>
      <c r="O34">
        <v>2</v>
      </c>
      <c r="P34" s="73">
        <v>3</v>
      </c>
      <c r="Q34">
        <v>2</v>
      </c>
      <c r="R34">
        <v>2</v>
      </c>
      <c r="S34">
        <v>2</v>
      </c>
      <c r="T34">
        <v>2</v>
      </c>
      <c r="U34" s="73">
        <v>2</v>
      </c>
      <c r="V34">
        <v>3</v>
      </c>
      <c r="W34" s="72">
        <v>2</v>
      </c>
      <c r="X34" s="4">
        <v>1.3076923076923077</v>
      </c>
      <c r="Y34" s="4">
        <v>0.48038446141526148</v>
      </c>
      <c r="Z34" s="4">
        <v>1.3076923076923077</v>
      </c>
      <c r="AA34">
        <v>2</v>
      </c>
      <c r="AB34">
        <v>1</v>
      </c>
    </row>
    <row r="35" spans="1:28">
      <c r="A35" t="s">
        <v>108</v>
      </c>
      <c r="B35">
        <v>220</v>
      </c>
      <c r="C35">
        <v>34</v>
      </c>
      <c r="D35">
        <v>28</v>
      </c>
      <c r="E35">
        <v>31</v>
      </c>
      <c r="F35">
        <v>44</v>
      </c>
      <c r="G35">
        <v>30</v>
      </c>
      <c r="H35">
        <v>33</v>
      </c>
      <c r="I35" s="1">
        <f t="shared" si="1"/>
        <v>33.200000000000003</v>
      </c>
      <c r="J35" s="3"/>
      <c r="K35" s="73">
        <v>2</v>
      </c>
      <c r="L35">
        <v>3</v>
      </c>
      <c r="M35" s="72">
        <v>2</v>
      </c>
      <c r="N35">
        <v>2</v>
      </c>
      <c r="O35">
        <v>2</v>
      </c>
      <c r="P35" s="73">
        <v>2</v>
      </c>
      <c r="Q35">
        <v>2</v>
      </c>
      <c r="R35">
        <v>2</v>
      </c>
      <c r="S35">
        <v>2</v>
      </c>
      <c r="T35">
        <v>2</v>
      </c>
      <c r="U35" s="73">
        <v>2</v>
      </c>
      <c r="V35">
        <v>3</v>
      </c>
      <c r="W35" s="72">
        <v>2</v>
      </c>
      <c r="X35" s="4">
        <v>1.1538461538461537</v>
      </c>
      <c r="Y35" s="4">
        <v>0.37553380809940551</v>
      </c>
      <c r="Z35" s="4">
        <v>1.1538461538461537</v>
      </c>
      <c r="AA35">
        <v>2</v>
      </c>
      <c r="AB35">
        <v>1</v>
      </c>
    </row>
    <row r="36" spans="1:28">
      <c r="A36" t="s">
        <v>94</v>
      </c>
      <c r="B36">
        <v>206</v>
      </c>
      <c r="C36">
        <v>35</v>
      </c>
      <c r="D36">
        <v>29</v>
      </c>
      <c r="E36">
        <v>34</v>
      </c>
      <c r="F36">
        <v>40</v>
      </c>
      <c r="G36">
        <v>42</v>
      </c>
      <c r="H36">
        <v>30</v>
      </c>
      <c r="I36" s="1">
        <f t="shared" si="1"/>
        <v>35</v>
      </c>
      <c r="J36" s="3"/>
      <c r="K36" s="73">
        <v>2</v>
      </c>
      <c r="L36">
        <v>2</v>
      </c>
      <c r="M36" s="72">
        <v>1</v>
      </c>
      <c r="N36">
        <v>2</v>
      </c>
      <c r="O36">
        <v>2</v>
      </c>
      <c r="P36" s="73">
        <v>3</v>
      </c>
      <c r="Q36">
        <v>2</v>
      </c>
      <c r="R36">
        <v>1</v>
      </c>
      <c r="S36">
        <v>1</v>
      </c>
      <c r="T36">
        <v>2</v>
      </c>
      <c r="U36" s="73">
        <v>2</v>
      </c>
      <c r="V36">
        <v>2</v>
      </c>
      <c r="W36" s="72">
        <v>2</v>
      </c>
      <c r="X36" s="4">
        <v>0.84615384615384615</v>
      </c>
      <c r="Y36" s="4">
        <v>0.55470019622522904</v>
      </c>
      <c r="Z36" s="4">
        <v>0.84615384615384615</v>
      </c>
      <c r="AA36">
        <v>2</v>
      </c>
      <c r="AB36">
        <v>1</v>
      </c>
    </row>
    <row r="37" spans="1:28">
      <c r="A37" t="s">
        <v>22</v>
      </c>
      <c r="B37">
        <v>134</v>
      </c>
      <c r="C37">
        <v>36</v>
      </c>
      <c r="D37">
        <v>37</v>
      </c>
      <c r="E37">
        <v>27</v>
      </c>
      <c r="F37">
        <v>28</v>
      </c>
      <c r="G37">
        <v>39</v>
      </c>
      <c r="H37">
        <v>36</v>
      </c>
      <c r="I37" s="1">
        <f t="shared" si="1"/>
        <v>33.4</v>
      </c>
      <c r="J37" s="3"/>
      <c r="K37" s="73">
        <v>3</v>
      </c>
      <c r="L37">
        <v>2</v>
      </c>
      <c r="M37" s="72">
        <v>2</v>
      </c>
      <c r="N37">
        <v>2</v>
      </c>
      <c r="O37">
        <v>2</v>
      </c>
      <c r="P37" s="73">
        <v>3</v>
      </c>
      <c r="Q37">
        <v>2</v>
      </c>
      <c r="R37">
        <v>1</v>
      </c>
      <c r="S37">
        <v>1</v>
      </c>
      <c r="T37">
        <v>2</v>
      </c>
      <c r="U37" s="73">
        <v>2</v>
      </c>
      <c r="V37">
        <v>2</v>
      </c>
      <c r="W37" s="72">
        <v>2</v>
      </c>
      <c r="X37" s="4">
        <v>1</v>
      </c>
      <c r="Y37" s="4">
        <v>0.57735026918962573</v>
      </c>
      <c r="Z37" s="4">
        <v>1</v>
      </c>
      <c r="AA37">
        <v>2</v>
      </c>
      <c r="AB37">
        <v>1</v>
      </c>
    </row>
    <row r="38" spans="1:28">
      <c r="A38" t="s">
        <v>11</v>
      </c>
      <c r="B38">
        <v>123</v>
      </c>
      <c r="C38">
        <v>37</v>
      </c>
      <c r="D38">
        <v>41</v>
      </c>
      <c r="E38">
        <v>35</v>
      </c>
      <c r="F38">
        <v>36</v>
      </c>
      <c r="G38">
        <v>34</v>
      </c>
      <c r="H38">
        <v>40</v>
      </c>
      <c r="I38" s="1">
        <f t="shared" si="1"/>
        <v>37.200000000000003</v>
      </c>
      <c r="J38" s="3"/>
      <c r="K38" s="73">
        <v>3</v>
      </c>
      <c r="L38">
        <v>2</v>
      </c>
      <c r="M38" s="72">
        <v>2</v>
      </c>
      <c r="N38">
        <v>1</v>
      </c>
      <c r="O38">
        <v>2</v>
      </c>
      <c r="P38" s="73">
        <v>3</v>
      </c>
      <c r="Q38">
        <v>2</v>
      </c>
      <c r="R38">
        <v>2</v>
      </c>
      <c r="S38">
        <v>2</v>
      </c>
      <c r="T38">
        <v>2</v>
      </c>
      <c r="U38" s="73">
        <v>2</v>
      </c>
      <c r="V38">
        <v>2</v>
      </c>
      <c r="W38" s="72">
        <v>2</v>
      </c>
      <c r="X38" s="4">
        <v>1.0769230769230769</v>
      </c>
      <c r="Y38" s="4">
        <v>0.49354811679282456</v>
      </c>
      <c r="Z38" s="4">
        <v>1.0769230769230769</v>
      </c>
      <c r="AA38">
        <v>2</v>
      </c>
      <c r="AB38">
        <v>1</v>
      </c>
    </row>
    <row r="39" spans="1:28">
      <c r="A39" t="s">
        <v>46</v>
      </c>
      <c r="B39">
        <v>158</v>
      </c>
      <c r="C39">
        <v>38</v>
      </c>
      <c r="D39">
        <v>38</v>
      </c>
      <c r="E39">
        <v>33</v>
      </c>
      <c r="F39">
        <v>33</v>
      </c>
      <c r="G39">
        <v>36</v>
      </c>
      <c r="H39">
        <v>35</v>
      </c>
      <c r="I39" s="1">
        <f t="shared" si="1"/>
        <v>35</v>
      </c>
      <c r="J39" s="3"/>
      <c r="K39" s="73">
        <v>3</v>
      </c>
      <c r="L39">
        <v>2</v>
      </c>
      <c r="M39" s="72">
        <v>3</v>
      </c>
      <c r="N39">
        <v>1</v>
      </c>
      <c r="O39">
        <v>2</v>
      </c>
      <c r="P39" s="73">
        <v>3</v>
      </c>
      <c r="Q39">
        <v>2</v>
      </c>
      <c r="R39">
        <v>2</v>
      </c>
      <c r="S39">
        <v>1</v>
      </c>
      <c r="T39">
        <v>2</v>
      </c>
      <c r="U39" s="73">
        <v>3</v>
      </c>
      <c r="V39">
        <v>2</v>
      </c>
      <c r="W39" s="72">
        <v>2</v>
      </c>
      <c r="X39" s="4">
        <v>1.2142857142857142</v>
      </c>
      <c r="Y39" s="4">
        <v>0.68873723172119461</v>
      </c>
      <c r="Z39" s="4">
        <v>1.1538461538461537</v>
      </c>
      <c r="AA39">
        <v>2</v>
      </c>
      <c r="AB39">
        <v>1</v>
      </c>
    </row>
    <row r="40" spans="1:28">
      <c r="A40" t="s">
        <v>20</v>
      </c>
      <c r="B40">
        <v>132</v>
      </c>
      <c r="C40">
        <v>39</v>
      </c>
      <c r="D40">
        <v>40</v>
      </c>
      <c r="E40">
        <v>37</v>
      </c>
      <c r="F40">
        <v>30</v>
      </c>
      <c r="G40">
        <v>41</v>
      </c>
      <c r="H40">
        <v>45</v>
      </c>
      <c r="I40" s="1">
        <f t="shared" si="1"/>
        <v>38.6</v>
      </c>
      <c r="J40" s="3"/>
      <c r="K40" s="73">
        <v>2</v>
      </c>
      <c r="L40">
        <v>2</v>
      </c>
      <c r="M40" s="72">
        <v>2</v>
      </c>
      <c r="N40">
        <v>3</v>
      </c>
      <c r="O40">
        <v>2</v>
      </c>
      <c r="P40" s="73">
        <v>3</v>
      </c>
      <c r="Q40">
        <v>2</v>
      </c>
      <c r="R40">
        <v>1</v>
      </c>
      <c r="S40">
        <v>2</v>
      </c>
      <c r="T40">
        <v>2</v>
      </c>
      <c r="U40" s="73">
        <v>2</v>
      </c>
      <c r="V40">
        <v>3</v>
      </c>
      <c r="W40" s="72">
        <v>2</v>
      </c>
      <c r="X40" s="4">
        <v>1.1538461538461537</v>
      </c>
      <c r="Y40" s="4">
        <v>0.55470019622522915</v>
      </c>
      <c r="Z40" s="4">
        <v>1.1538461538461537</v>
      </c>
      <c r="AA40">
        <v>2</v>
      </c>
      <c r="AB40">
        <v>1</v>
      </c>
    </row>
    <row r="41" spans="1:28">
      <c r="A41" t="s">
        <v>36</v>
      </c>
      <c r="B41">
        <v>148</v>
      </c>
      <c r="C41">
        <v>40</v>
      </c>
      <c r="D41">
        <v>39</v>
      </c>
      <c r="E41">
        <v>36</v>
      </c>
      <c r="F41">
        <v>42</v>
      </c>
      <c r="G41">
        <v>35</v>
      </c>
      <c r="H41">
        <v>34</v>
      </c>
      <c r="I41" s="1">
        <f t="shared" si="1"/>
        <v>37.200000000000003</v>
      </c>
      <c r="J41" s="3"/>
      <c r="K41" s="73">
        <v>2</v>
      </c>
      <c r="L41">
        <v>2</v>
      </c>
      <c r="M41" s="72">
        <v>1</v>
      </c>
      <c r="N41">
        <v>1</v>
      </c>
      <c r="O41">
        <v>2</v>
      </c>
      <c r="P41" s="73">
        <v>2</v>
      </c>
      <c r="Q41">
        <v>2</v>
      </c>
      <c r="R41">
        <v>1</v>
      </c>
      <c r="S41">
        <v>2</v>
      </c>
      <c r="T41">
        <v>2</v>
      </c>
      <c r="U41" s="73">
        <v>2</v>
      </c>
      <c r="V41">
        <v>2</v>
      </c>
      <c r="W41" s="72">
        <v>2</v>
      </c>
      <c r="X41" s="4">
        <v>0.76923076923076927</v>
      </c>
      <c r="Y41" s="4">
        <v>0.4385290096535146</v>
      </c>
      <c r="Z41" s="4">
        <v>0.76923076923076927</v>
      </c>
      <c r="AA41">
        <v>2</v>
      </c>
      <c r="AB41">
        <v>1</v>
      </c>
    </row>
    <row r="42" spans="1:28">
      <c r="A42" t="s">
        <v>55</v>
      </c>
      <c r="B42">
        <v>167</v>
      </c>
      <c r="C42">
        <v>41</v>
      </c>
      <c r="D42">
        <v>45</v>
      </c>
      <c r="E42">
        <v>43</v>
      </c>
      <c r="F42">
        <v>41</v>
      </c>
      <c r="G42">
        <v>44</v>
      </c>
      <c r="H42">
        <v>38</v>
      </c>
      <c r="I42" s="1">
        <f t="shared" si="1"/>
        <v>42.2</v>
      </c>
      <c r="J42" s="3"/>
      <c r="K42" s="73">
        <v>3</v>
      </c>
      <c r="L42">
        <v>2</v>
      </c>
      <c r="M42" s="72">
        <v>2</v>
      </c>
      <c r="N42">
        <v>1</v>
      </c>
      <c r="O42">
        <v>2</v>
      </c>
      <c r="P42" s="73">
        <v>2.5</v>
      </c>
      <c r="Q42">
        <v>2</v>
      </c>
      <c r="R42">
        <v>1</v>
      </c>
      <c r="S42">
        <v>2</v>
      </c>
      <c r="T42">
        <v>2</v>
      </c>
      <c r="U42" s="73">
        <v>2</v>
      </c>
      <c r="V42">
        <v>2</v>
      </c>
      <c r="W42" s="72">
        <v>2</v>
      </c>
      <c r="X42" s="4">
        <v>1</v>
      </c>
      <c r="Y42" s="4">
        <v>0.5188745216627707</v>
      </c>
      <c r="Z42" s="4">
        <v>0.96153846153846156</v>
      </c>
      <c r="AA42">
        <v>2</v>
      </c>
      <c r="AB42">
        <v>1</v>
      </c>
    </row>
    <row r="43" spans="1:28">
      <c r="A43" t="s">
        <v>35</v>
      </c>
      <c r="B43">
        <v>147</v>
      </c>
      <c r="C43">
        <v>42</v>
      </c>
      <c r="D43">
        <v>36</v>
      </c>
      <c r="E43">
        <v>45</v>
      </c>
      <c r="F43">
        <v>46</v>
      </c>
      <c r="G43">
        <v>38</v>
      </c>
      <c r="H43">
        <v>47</v>
      </c>
      <c r="I43" s="1">
        <f t="shared" si="1"/>
        <v>42.4</v>
      </c>
      <c r="J43" s="3"/>
      <c r="K43" s="73">
        <v>1</v>
      </c>
      <c r="L43">
        <v>2</v>
      </c>
      <c r="M43" s="72">
        <v>1</v>
      </c>
      <c r="N43">
        <v>1</v>
      </c>
      <c r="O43">
        <v>2</v>
      </c>
      <c r="P43" s="73">
        <v>2</v>
      </c>
      <c r="Q43">
        <v>1</v>
      </c>
      <c r="R43">
        <v>1</v>
      </c>
      <c r="S43">
        <v>1</v>
      </c>
      <c r="T43">
        <v>2</v>
      </c>
      <c r="U43" s="73">
        <v>2</v>
      </c>
      <c r="V43">
        <v>2</v>
      </c>
      <c r="W43" s="72">
        <v>1</v>
      </c>
      <c r="X43" s="4">
        <v>0.46153846153846156</v>
      </c>
      <c r="Y43" s="4">
        <v>0.51887452166277082</v>
      </c>
      <c r="Z43" s="4">
        <v>0.46153846153846156</v>
      </c>
      <c r="AA43">
        <v>1</v>
      </c>
      <c r="AB43">
        <v>0</v>
      </c>
    </row>
    <row r="44" spans="1:28">
      <c r="A44" t="s">
        <v>100</v>
      </c>
      <c r="B44">
        <v>212</v>
      </c>
      <c r="C44">
        <v>43</v>
      </c>
      <c r="D44">
        <v>42</v>
      </c>
      <c r="E44">
        <v>46</v>
      </c>
      <c r="F44">
        <v>39</v>
      </c>
      <c r="G44">
        <v>37</v>
      </c>
      <c r="H44">
        <v>58</v>
      </c>
      <c r="I44" s="1">
        <f t="shared" si="1"/>
        <v>44.4</v>
      </c>
      <c r="J44" s="3"/>
      <c r="K44" s="73">
        <v>2</v>
      </c>
      <c r="L44">
        <v>2</v>
      </c>
      <c r="M44" s="72">
        <v>2</v>
      </c>
      <c r="N44">
        <v>2</v>
      </c>
      <c r="O44">
        <v>2</v>
      </c>
      <c r="P44" s="73">
        <v>3</v>
      </c>
      <c r="Q44">
        <v>2</v>
      </c>
      <c r="R44">
        <v>1</v>
      </c>
      <c r="S44">
        <v>2</v>
      </c>
      <c r="T44">
        <v>2</v>
      </c>
      <c r="U44" s="73">
        <v>3</v>
      </c>
      <c r="V44">
        <v>2</v>
      </c>
      <c r="W44" s="72">
        <v>2</v>
      </c>
      <c r="X44" s="4">
        <v>1.0769230769230769</v>
      </c>
      <c r="Y44" s="4">
        <v>0.49354811679282456</v>
      </c>
      <c r="Z44" s="4">
        <v>1.0769230769230769</v>
      </c>
      <c r="AA44">
        <v>2</v>
      </c>
      <c r="AB44">
        <v>1</v>
      </c>
    </row>
    <row r="45" spans="1:28">
      <c r="A45" t="s">
        <v>45</v>
      </c>
      <c r="B45">
        <v>157</v>
      </c>
      <c r="C45">
        <v>44</v>
      </c>
      <c r="D45">
        <v>48</v>
      </c>
      <c r="E45">
        <v>47</v>
      </c>
      <c r="F45">
        <v>45</v>
      </c>
      <c r="G45">
        <v>45</v>
      </c>
      <c r="H45">
        <v>46</v>
      </c>
      <c r="I45" s="1">
        <f t="shared" si="1"/>
        <v>46.2</v>
      </c>
      <c r="J45" s="3"/>
      <c r="K45" s="73">
        <v>2</v>
      </c>
      <c r="L45">
        <v>2</v>
      </c>
      <c r="M45" s="72">
        <v>1</v>
      </c>
      <c r="N45">
        <v>2</v>
      </c>
      <c r="O45">
        <v>2</v>
      </c>
      <c r="P45" s="73">
        <v>2</v>
      </c>
      <c r="Q45">
        <v>2</v>
      </c>
      <c r="R45">
        <v>1</v>
      </c>
      <c r="S45">
        <v>2</v>
      </c>
      <c r="T45">
        <v>2</v>
      </c>
      <c r="U45" s="73">
        <v>2</v>
      </c>
      <c r="V45">
        <v>2</v>
      </c>
      <c r="W45" s="72">
        <v>2</v>
      </c>
      <c r="X45" s="4">
        <v>0.84615384615384615</v>
      </c>
      <c r="Y45" s="4">
        <v>0.37553380809940529</v>
      </c>
      <c r="Z45" s="4">
        <v>0.84615384615384615</v>
      </c>
      <c r="AA45">
        <v>2</v>
      </c>
      <c r="AB45">
        <v>1</v>
      </c>
    </row>
    <row r="46" spans="1:28">
      <c r="A46" t="s">
        <v>13</v>
      </c>
      <c r="B46">
        <v>125</v>
      </c>
      <c r="C46">
        <v>45</v>
      </c>
      <c r="D46">
        <v>50</v>
      </c>
      <c r="E46">
        <v>42</v>
      </c>
      <c r="F46">
        <v>43</v>
      </c>
      <c r="G46">
        <v>46</v>
      </c>
      <c r="H46">
        <v>41</v>
      </c>
      <c r="I46" s="1">
        <f t="shared" si="1"/>
        <v>44.4</v>
      </c>
      <c r="J46" s="3"/>
      <c r="K46" s="73">
        <v>2</v>
      </c>
      <c r="L46">
        <v>2</v>
      </c>
      <c r="M46" s="72">
        <v>2</v>
      </c>
      <c r="N46">
        <v>1</v>
      </c>
      <c r="O46">
        <v>2</v>
      </c>
      <c r="P46" s="73">
        <v>3</v>
      </c>
      <c r="Q46">
        <v>2</v>
      </c>
      <c r="R46">
        <v>1</v>
      </c>
      <c r="S46">
        <v>2</v>
      </c>
      <c r="T46">
        <v>2</v>
      </c>
      <c r="U46" s="73">
        <v>2</v>
      </c>
      <c r="V46">
        <v>2</v>
      </c>
      <c r="W46" s="72">
        <v>2</v>
      </c>
      <c r="X46" s="4">
        <v>0.92307692307692313</v>
      </c>
      <c r="Y46" s="4">
        <v>0.49354811679282456</v>
      </c>
      <c r="Z46" s="4">
        <v>0.92307692307692313</v>
      </c>
      <c r="AA46">
        <v>2</v>
      </c>
      <c r="AB46">
        <v>1</v>
      </c>
    </row>
    <row r="47" spans="1:28">
      <c r="A47" t="s">
        <v>56</v>
      </c>
      <c r="B47">
        <v>168</v>
      </c>
      <c r="C47">
        <v>46</v>
      </c>
      <c r="D47">
        <v>43</v>
      </c>
      <c r="E47">
        <v>44</v>
      </c>
      <c r="F47">
        <v>38</v>
      </c>
      <c r="G47">
        <v>43</v>
      </c>
      <c r="H47">
        <v>44</v>
      </c>
      <c r="I47" s="1">
        <f t="shared" si="1"/>
        <v>42.4</v>
      </c>
      <c r="J47" s="3"/>
      <c r="K47" s="73">
        <v>2</v>
      </c>
      <c r="L47">
        <v>2</v>
      </c>
      <c r="M47" s="72">
        <v>1</v>
      </c>
      <c r="N47">
        <v>1</v>
      </c>
      <c r="O47">
        <v>2</v>
      </c>
      <c r="P47" s="73">
        <v>2</v>
      </c>
      <c r="Q47">
        <v>2</v>
      </c>
      <c r="R47">
        <v>1</v>
      </c>
      <c r="S47">
        <v>1</v>
      </c>
      <c r="T47">
        <v>2</v>
      </c>
      <c r="U47" s="73">
        <v>3</v>
      </c>
      <c r="V47">
        <v>2</v>
      </c>
      <c r="W47" s="72">
        <v>2</v>
      </c>
      <c r="X47" s="4">
        <v>0.76923076923076927</v>
      </c>
      <c r="Y47" s="4">
        <v>0.59914468951527811</v>
      </c>
      <c r="Z47" s="4">
        <v>0.76923076923076927</v>
      </c>
      <c r="AA47">
        <v>2</v>
      </c>
      <c r="AB47">
        <v>1</v>
      </c>
    </row>
    <row r="48" spans="1:28">
      <c r="A48" t="s">
        <v>61</v>
      </c>
      <c r="B48">
        <v>173</v>
      </c>
      <c r="C48">
        <v>47</v>
      </c>
      <c r="D48">
        <v>46</v>
      </c>
      <c r="E48">
        <v>40</v>
      </c>
      <c r="F48">
        <v>47</v>
      </c>
      <c r="G48">
        <v>50</v>
      </c>
      <c r="H48">
        <v>43</v>
      </c>
      <c r="I48" s="1">
        <f t="shared" si="1"/>
        <v>45.2</v>
      </c>
      <c r="J48" s="3"/>
      <c r="K48" s="73">
        <v>2</v>
      </c>
      <c r="L48">
        <v>2</v>
      </c>
      <c r="M48" s="72">
        <v>2</v>
      </c>
      <c r="N48">
        <v>1</v>
      </c>
      <c r="O48">
        <v>2</v>
      </c>
      <c r="P48" s="73">
        <v>2</v>
      </c>
      <c r="Q48">
        <v>2</v>
      </c>
      <c r="R48">
        <v>1</v>
      </c>
      <c r="S48">
        <v>2</v>
      </c>
      <c r="T48">
        <v>2</v>
      </c>
      <c r="U48" s="73">
        <v>2</v>
      </c>
      <c r="V48">
        <v>2</v>
      </c>
      <c r="W48" s="72">
        <v>2</v>
      </c>
      <c r="X48" s="4">
        <v>0.84615384615384615</v>
      </c>
      <c r="Y48" s="4">
        <v>0.37553380809940529</v>
      </c>
      <c r="Z48" s="4">
        <v>0.84615384615384615</v>
      </c>
      <c r="AA48">
        <v>2</v>
      </c>
      <c r="AB48">
        <v>1</v>
      </c>
    </row>
    <row r="49" spans="1:28">
      <c r="A49" t="s">
        <v>65</v>
      </c>
      <c r="B49">
        <v>177</v>
      </c>
      <c r="C49">
        <v>48</v>
      </c>
      <c r="D49">
        <v>49</v>
      </c>
      <c r="E49">
        <v>49</v>
      </c>
      <c r="F49">
        <v>57</v>
      </c>
      <c r="G49">
        <v>51</v>
      </c>
      <c r="H49">
        <v>56</v>
      </c>
      <c r="I49" s="1">
        <f t="shared" si="1"/>
        <v>52.4</v>
      </c>
      <c r="J49" s="3"/>
      <c r="K49" s="73">
        <v>1</v>
      </c>
      <c r="L49">
        <v>1</v>
      </c>
      <c r="M49" s="72">
        <v>1</v>
      </c>
      <c r="N49">
        <v>1</v>
      </c>
      <c r="O49">
        <v>1</v>
      </c>
      <c r="P49" s="73">
        <v>1</v>
      </c>
      <c r="Q49">
        <v>1</v>
      </c>
      <c r="R49">
        <v>1</v>
      </c>
      <c r="S49">
        <v>1</v>
      </c>
      <c r="T49">
        <v>1</v>
      </c>
      <c r="U49" s="73">
        <v>1</v>
      </c>
      <c r="V49">
        <v>1</v>
      </c>
      <c r="W49" s="72">
        <v>1</v>
      </c>
      <c r="X49" s="4">
        <v>0</v>
      </c>
      <c r="Y49" s="4">
        <v>0</v>
      </c>
      <c r="Z49" s="4">
        <v>0</v>
      </c>
      <c r="AA49">
        <v>1</v>
      </c>
      <c r="AB49">
        <v>0</v>
      </c>
    </row>
    <row r="50" spans="1:28">
      <c r="A50" t="s">
        <v>38</v>
      </c>
      <c r="B50">
        <v>150</v>
      </c>
      <c r="C50">
        <v>49</v>
      </c>
      <c r="D50">
        <v>55</v>
      </c>
      <c r="E50">
        <v>52</v>
      </c>
      <c r="F50">
        <v>54</v>
      </c>
      <c r="G50">
        <v>48</v>
      </c>
      <c r="H50">
        <v>52</v>
      </c>
      <c r="I50" s="1">
        <f t="shared" si="1"/>
        <v>52.2</v>
      </c>
      <c r="J50" s="3"/>
      <c r="K50" s="73">
        <v>1</v>
      </c>
      <c r="L50">
        <v>1</v>
      </c>
      <c r="M50" s="72">
        <v>1</v>
      </c>
      <c r="N50">
        <v>1</v>
      </c>
      <c r="O50">
        <v>2</v>
      </c>
      <c r="P50" s="73">
        <v>2</v>
      </c>
      <c r="Q50">
        <v>1</v>
      </c>
      <c r="R50">
        <v>1</v>
      </c>
      <c r="S50">
        <v>1</v>
      </c>
      <c r="T50">
        <v>1</v>
      </c>
      <c r="U50" s="73">
        <v>1</v>
      </c>
      <c r="V50">
        <v>1</v>
      </c>
      <c r="W50" s="72">
        <v>1</v>
      </c>
      <c r="X50" s="4">
        <v>0.21428571428571427</v>
      </c>
      <c r="Y50" s="4">
        <v>0.3755338080994054</v>
      </c>
      <c r="Z50" s="4">
        <v>0.15384615384615385</v>
      </c>
      <c r="AA50">
        <v>1</v>
      </c>
      <c r="AB50">
        <v>0</v>
      </c>
    </row>
    <row r="51" spans="1:28">
      <c r="A51" t="s">
        <v>17</v>
      </c>
      <c r="B51">
        <v>129</v>
      </c>
      <c r="C51">
        <v>50</v>
      </c>
      <c r="D51">
        <v>44</v>
      </c>
      <c r="E51">
        <v>54</v>
      </c>
      <c r="F51">
        <v>60</v>
      </c>
      <c r="G51">
        <v>49</v>
      </c>
      <c r="H51">
        <v>49</v>
      </c>
      <c r="I51" s="1">
        <f t="shared" si="1"/>
        <v>51.2</v>
      </c>
      <c r="J51" s="3"/>
      <c r="K51" s="73">
        <v>1</v>
      </c>
      <c r="L51">
        <v>2</v>
      </c>
      <c r="M51" s="72">
        <v>1</v>
      </c>
      <c r="N51">
        <v>1</v>
      </c>
      <c r="O51">
        <v>2</v>
      </c>
      <c r="P51" s="73">
        <v>1</v>
      </c>
      <c r="Q51">
        <v>1</v>
      </c>
      <c r="R51">
        <v>1</v>
      </c>
      <c r="S51">
        <v>1</v>
      </c>
      <c r="T51">
        <v>1</v>
      </c>
      <c r="U51" s="73">
        <v>1</v>
      </c>
      <c r="V51">
        <v>2</v>
      </c>
      <c r="W51" s="72">
        <v>1</v>
      </c>
      <c r="X51" s="4">
        <v>0.23076923076923078</v>
      </c>
      <c r="Y51" s="4">
        <v>0.4385290096535146</v>
      </c>
      <c r="Z51" s="4">
        <v>0.23076923076923078</v>
      </c>
      <c r="AA51">
        <v>1</v>
      </c>
      <c r="AB51">
        <v>0</v>
      </c>
    </row>
    <row r="52" spans="1:28">
      <c r="A52" t="s">
        <v>9</v>
      </c>
      <c r="B52">
        <v>121</v>
      </c>
      <c r="C52">
        <v>51</v>
      </c>
      <c r="D52">
        <v>51</v>
      </c>
      <c r="E52">
        <v>53</v>
      </c>
      <c r="F52">
        <v>76</v>
      </c>
      <c r="G52">
        <v>54</v>
      </c>
      <c r="H52">
        <v>42</v>
      </c>
      <c r="I52" s="1">
        <f t="shared" si="1"/>
        <v>55.2</v>
      </c>
      <c r="J52" s="3"/>
      <c r="K52" s="73">
        <v>1</v>
      </c>
      <c r="L52">
        <v>2</v>
      </c>
      <c r="M52" s="72">
        <v>1</v>
      </c>
      <c r="N52">
        <v>1</v>
      </c>
      <c r="O52">
        <v>1</v>
      </c>
      <c r="P52" s="73">
        <v>1</v>
      </c>
      <c r="Q52">
        <v>1</v>
      </c>
      <c r="R52">
        <v>1</v>
      </c>
      <c r="S52">
        <v>1</v>
      </c>
      <c r="T52">
        <v>1</v>
      </c>
      <c r="U52" s="73">
        <v>1</v>
      </c>
      <c r="V52">
        <v>1</v>
      </c>
      <c r="W52" s="72">
        <v>1</v>
      </c>
      <c r="X52" s="4">
        <v>7.6923076923076927E-2</v>
      </c>
      <c r="Y52" s="4">
        <v>0.27735009811261457</v>
      </c>
      <c r="Z52" s="4">
        <v>7.6923076923076927E-2</v>
      </c>
      <c r="AA52">
        <v>1</v>
      </c>
      <c r="AB52">
        <v>0</v>
      </c>
    </row>
    <row r="53" spans="1:28">
      <c r="A53" t="s">
        <v>62</v>
      </c>
      <c r="B53">
        <v>174</v>
      </c>
      <c r="C53">
        <v>52</v>
      </c>
      <c r="D53">
        <v>47</v>
      </c>
      <c r="E53">
        <v>50</v>
      </c>
      <c r="F53">
        <v>52</v>
      </c>
      <c r="G53">
        <v>52</v>
      </c>
      <c r="H53">
        <v>59</v>
      </c>
      <c r="I53" s="1">
        <f t="shared" si="1"/>
        <v>52</v>
      </c>
      <c r="J53" s="3"/>
      <c r="K53" s="73">
        <v>1</v>
      </c>
      <c r="L53">
        <v>1</v>
      </c>
      <c r="M53" s="72">
        <v>1</v>
      </c>
      <c r="N53">
        <v>1</v>
      </c>
      <c r="O53">
        <v>2</v>
      </c>
      <c r="P53" s="73">
        <v>1</v>
      </c>
      <c r="Q53">
        <v>1</v>
      </c>
      <c r="R53">
        <v>1</v>
      </c>
      <c r="S53">
        <v>1</v>
      </c>
      <c r="T53">
        <v>2</v>
      </c>
      <c r="U53" s="73">
        <v>1</v>
      </c>
      <c r="V53">
        <v>1</v>
      </c>
      <c r="W53" s="72">
        <v>1</v>
      </c>
      <c r="X53" s="4">
        <v>0.15384615384615385</v>
      </c>
      <c r="Y53" s="4">
        <v>0.3755338080994054</v>
      </c>
      <c r="Z53" s="4">
        <v>0.15384615384615385</v>
      </c>
      <c r="AA53">
        <v>1</v>
      </c>
      <c r="AB53">
        <v>0</v>
      </c>
    </row>
    <row r="54" spans="1:28">
      <c r="A54" t="s">
        <v>105</v>
      </c>
      <c r="B54">
        <v>217</v>
      </c>
      <c r="C54">
        <v>53</v>
      </c>
      <c r="D54">
        <v>52</v>
      </c>
      <c r="E54">
        <v>67</v>
      </c>
      <c r="F54">
        <v>63</v>
      </c>
      <c r="G54">
        <v>53</v>
      </c>
      <c r="H54">
        <v>48</v>
      </c>
      <c r="I54" s="1">
        <f t="shared" si="1"/>
        <v>56.6</v>
      </c>
      <c r="J54" s="3"/>
      <c r="K54" s="73">
        <v>1</v>
      </c>
      <c r="L54">
        <v>1</v>
      </c>
      <c r="M54" s="72">
        <v>1</v>
      </c>
      <c r="N54">
        <v>1</v>
      </c>
      <c r="O54">
        <v>1</v>
      </c>
      <c r="P54" s="73">
        <v>1</v>
      </c>
      <c r="Q54">
        <v>1</v>
      </c>
      <c r="R54">
        <v>1</v>
      </c>
      <c r="S54">
        <v>1</v>
      </c>
      <c r="T54">
        <v>1</v>
      </c>
      <c r="U54" s="73">
        <v>1</v>
      </c>
      <c r="V54">
        <v>2</v>
      </c>
      <c r="W54" s="72">
        <v>1</v>
      </c>
      <c r="X54" s="4">
        <v>7.6923076923076927E-2</v>
      </c>
      <c r="Y54" s="4">
        <v>0.27735009811261457</v>
      </c>
      <c r="Z54" s="4">
        <v>7.6923076923076927E-2</v>
      </c>
      <c r="AA54">
        <v>1</v>
      </c>
      <c r="AB54">
        <v>0</v>
      </c>
    </row>
    <row r="55" spans="1:28">
      <c r="A55" t="s">
        <v>103</v>
      </c>
      <c r="B55">
        <v>215</v>
      </c>
      <c r="C55">
        <v>54</v>
      </c>
      <c r="D55">
        <v>66</v>
      </c>
      <c r="E55">
        <v>63</v>
      </c>
      <c r="F55">
        <v>48</v>
      </c>
      <c r="G55">
        <v>56</v>
      </c>
      <c r="H55">
        <v>50</v>
      </c>
      <c r="I55" s="1">
        <f t="shared" si="1"/>
        <v>56.6</v>
      </c>
      <c r="J55" s="3"/>
      <c r="K55" s="73">
        <v>1</v>
      </c>
      <c r="L55">
        <v>1</v>
      </c>
      <c r="M55" s="72">
        <v>1</v>
      </c>
      <c r="N55">
        <v>1</v>
      </c>
      <c r="O55">
        <v>1</v>
      </c>
      <c r="P55" s="73">
        <v>3</v>
      </c>
      <c r="Q55">
        <v>1</v>
      </c>
      <c r="R55">
        <v>1</v>
      </c>
      <c r="S55">
        <v>1</v>
      </c>
      <c r="T55">
        <v>1</v>
      </c>
      <c r="U55" s="73">
        <v>1</v>
      </c>
      <c r="V55">
        <v>1</v>
      </c>
      <c r="W55" s="72">
        <v>1</v>
      </c>
      <c r="X55" s="4">
        <v>0.15384615384615385</v>
      </c>
      <c r="Y55" s="4">
        <v>0.55470019622522915</v>
      </c>
      <c r="Z55" s="4">
        <v>0.15384615384615385</v>
      </c>
      <c r="AA55">
        <v>1</v>
      </c>
      <c r="AB55">
        <v>0</v>
      </c>
    </row>
    <row r="56" spans="1:28">
      <c r="A56" t="s">
        <v>89</v>
      </c>
      <c r="B56">
        <v>201</v>
      </c>
      <c r="C56">
        <v>55</v>
      </c>
      <c r="D56">
        <v>53</v>
      </c>
      <c r="E56">
        <v>59</v>
      </c>
      <c r="F56">
        <v>67</v>
      </c>
      <c r="G56">
        <v>60</v>
      </c>
      <c r="H56">
        <v>51</v>
      </c>
      <c r="I56" s="1">
        <f t="shared" si="1"/>
        <v>58</v>
      </c>
      <c r="J56" s="3"/>
      <c r="K56" s="73">
        <v>1</v>
      </c>
      <c r="L56">
        <v>1</v>
      </c>
      <c r="M56" s="72">
        <v>1</v>
      </c>
      <c r="N56">
        <v>1</v>
      </c>
      <c r="O56">
        <v>1</v>
      </c>
      <c r="P56" s="73">
        <v>1</v>
      </c>
      <c r="Q56">
        <v>1</v>
      </c>
      <c r="R56">
        <v>1</v>
      </c>
      <c r="S56">
        <v>1</v>
      </c>
      <c r="T56">
        <v>1</v>
      </c>
      <c r="U56" s="73">
        <v>1</v>
      </c>
      <c r="V56">
        <v>2</v>
      </c>
      <c r="W56" s="72">
        <v>1</v>
      </c>
      <c r="X56" s="4">
        <v>7.6923076923076927E-2</v>
      </c>
      <c r="Y56" s="4">
        <v>0.27735009811261457</v>
      </c>
      <c r="Z56" s="4">
        <v>7.6923076923076927E-2</v>
      </c>
      <c r="AA56">
        <v>1</v>
      </c>
      <c r="AB56">
        <v>0</v>
      </c>
    </row>
    <row r="57" spans="1:28">
      <c r="A57" t="s">
        <v>49</v>
      </c>
      <c r="B57">
        <v>161</v>
      </c>
      <c r="C57">
        <v>56</v>
      </c>
      <c r="D57">
        <v>57</v>
      </c>
      <c r="E57">
        <v>70</v>
      </c>
      <c r="F57">
        <v>58</v>
      </c>
      <c r="G57">
        <v>65</v>
      </c>
      <c r="H57">
        <v>54</v>
      </c>
      <c r="I57" s="1">
        <f t="shared" si="1"/>
        <v>60.8</v>
      </c>
      <c r="J57" s="3"/>
      <c r="K57" s="73">
        <v>1</v>
      </c>
      <c r="L57">
        <v>1</v>
      </c>
      <c r="M57" s="72">
        <v>1</v>
      </c>
      <c r="N57">
        <v>1</v>
      </c>
      <c r="O57">
        <v>2</v>
      </c>
      <c r="P57" s="73">
        <v>1</v>
      </c>
      <c r="Q57">
        <v>1</v>
      </c>
      <c r="R57">
        <v>1</v>
      </c>
      <c r="S57">
        <v>1</v>
      </c>
      <c r="T57">
        <v>1</v>
      </c>
      <c r="U57" s="73">
        <v>1</v>
      </c>
      <c r="V57">
        <v>1</v>
      </c>
      <c r="W57" s="72">
        <v>1</v>
      </c>
      <c r="X57" s="4">
        <v>7.6923076923076927E-2</v>
      </c>
      <c r="Y57" s="4">
        <v>0.27735009811261457</v>
      </c>
      <c r="Z57" s="4">
        <v>7.6923076923076927E-2</v>
      </c>
      <c r="AA57">
        <v>1</v>
      </c>
      <c r="AB57">
        <v>0</v>
      </c>
    </row>
    <row r="58" spans="1:28">
      <c r="A58" t="s">
        <v>59</v>
      </c>
      <c r="B58">
        <v>171</v>
      </c>
      <c r="C58">
        <v>57</v>
      </c>
      <c r="D58">
        <v>54</v>
      </c>
      <c r="E58">
        <v>68</v>
      </c>
      <c r="F58">
        <v>64</v>
      </c>
      <c r="G58">
        <v>55</v>
      </c>
      <c r="H58">
        <v>73</v>
      </c>
      <c r="I58" s="1">
        <f t="shared" si="1"/>
        <v>62.8</v>
      </c>
      <c r="J58" s="3"/>
      <c r="K58" s="73">
        <v>1</v>
      </c>
      <c r="L58">
        <v>2</v>
      </c>
      <c r="M58" s="72">
        <v>1</v>
      </c>
      <c r="N58">
        <v>1</v>
      </c>
      <c r="O58">
        <v>2</v>
      </c>
      <c r="P58" s="73">
        <v>1</v>
      </c>
      <c r="Q58">
        <v>1</v>
      </c>
      <c r="R58">
        <v>1</v>
      </c>
      <c r="S58">
        <v>1</v>
      </c>
      <c r="T58">
        <v>2</v>
      </c>
      <c r="U58" s="73">
        <v>1</v>
      </c>
      <c r="V58">
        <v>2</v>
      </c>
      <c r="W58" s="72">
        <v>1</v>
      </c>
      <c r="X58" s="4">
        <v>0.30769230769230771</v>
      </c>
      <c r="Y58" s="4">
        <v>0.48038446141526137</v>
      </c>
      <c r="Z58" s="4">
        <v>0.30769230769230771</v>
      </c>
      <c r="AA58">
        <v>1</v>
      </c>
      <c r="AB58">
        <v>0</v>
      </c>
    </row>
    <row r="59" spans="1:28">
      <c r="A59" t="s">
        <v>34</v>
      </c>
      <c r="B59">
        <v>146</v>
      </c>
      <c r="C59">
        <v>58</v>
      </c>
      <c r="D59">
        <v>78</v>
      </c>
      <c r="E59">
        <v>48</v>
      </c>
      <c r="F59">
        <v>49</v>
      </c>
      <c r="G59">
        <v>47</v>
      </c>
      <c r="H59">
        <v>64</v>
      </c>
      <c r="I59" s="1">
        <f t="shared" si="1"/>
        <v>57.2</v>
      </c>
      <c r="J59" s="3"/>
      <c r="K59" s="73">
        <v>1</v>
      </c>
      <c r="L59">
        <v>2</v>
      </c>
      <c r="M59" s="72">
        <v>1</v>
      </c>
      <c r="N59">
        <v>1</v>
      </c>
      <c r="O59">
        <v>1</v>
      </c>
      <c r="P59" s="73">
        <v>1</v>
      </c>
      <c r="Q59">
        <v>1</v>
      </c>
      <c r="R59">
        <v>1</v>
      </c>
      <c r="S59">
        <v>1</v>
      </c>
      <c r="T59">
        <v>1</v>
      </c>
      <c r="U59" s="73">
        <v>2</v>
      </c>
      <c r="V59">
        <v>1</v>
      </c>
      <c r="W59" s="72">
        <v>1</v>
      </c>
      <c r="X59" s="4">
        <v>0.14285714285714285</v>
      </c>
      <c r="Y59" s="4">
        <v>0.3755338080994054</v>
      </c>
      <c r="Z59" s="4">
        <v>0.15384615384615385</v>
      </c>
      <c r="AA59">
        <v>1</v>
      </c>
      <c r="AB59">
        <v>0</v>
      </c>
    </row>
    <row r="60" spans="1:28">
      <c r="A60" t="s">
        <v>63</v>
      </c>
      <c r="B60">
        <v>175</v>
      </c>
      <c r="C60">
        <v>59</v>
      </c>
      <c r="D60">
        <v>56</v>
      </c>
      <c r="E60">
        <v>55</v>
      </c>
      <c r="F60">
        <v>66</v>
      </c>
      <c r="G60">
        <v>63</v>
      </c>
      <c r="H60">
        <v>55</v>
      </c>
      <c r="I60" s="1">
        <f t="shared" si="1"/>
        <v>59</v>
      </c>
      <c r="J60" s="3"/>
      <c r="K60" s="73">
        <v>1</v>
      </c>
      <c r="L60">
        <v>1</v>
      </c>
      <c r="M60" s="72">
        <v>1</v>
      </c>
      <c r="N60">
        <v>1</v>
      </c>
      <c r="O60">
        <v>1</v>
      </c>
      <c r="P60" s="73">
        <v>1</v>
      </c>
      <c r="Q60">
        <v>1</v>
      </c>
      <c r="R60">
        <v>1</v>
      </c>
      <c r="S60">
        <v>1</v>
      </c>
      <c r="T60">
        <v>1</v>
      </c>
      <c r="U60" s="73">
        <v>1</v>
      </c>
      <c r="V60">
        <v>1</v>
      </c>
      <c r="W60" s="72">
        <v>1</v>
      </c>
      <c r="X60" s="4">
        <v>0</v>
      </c>
      <c r="Y60" s="4">
        <v>0</v>
      </c>
      <c r="Z60" s="4">
        <v>0</v>
      </c>
      <c r="AA60">
        <v>1</v>
      </c>
      <c r="AB60">
        <v>0</v>
      </c>
    </row>
    <row r="61" spans="1:28">
      <c r="A61" t="s">
        <v>43</v>
      </c>
      <c r="B61">
        <v>155</v>
      </c>
      <c r="C61">
        <v>60</v>
      </c>
      <c r="D61">
        <v>58</v>
      </c>
      <c r="E61">
        <v>77</v>
      </c>
      <c r="F61">
        <v>61</v>
      </c>
      <c r="G61">
        <v>62</v>
      </c>
      <c r="H61">
        <v>66</v>
      </c>
      <c r="I61" s="1">
        <f t="shared" si="1"/>
        <v>64.8</v>
      </c>
      <c r="J61" s="3"/>
      <c r="K61" s="73">
        <v>1</v>
      </c>
      <c r="L61">
        <v>2</v>
      </c>
      <c r="M61" s="72">
        <v>1</v>
      </c>
      <c r="N61">
        <v>1</v>
      </c>
      <c r="O61">
        <v>1</v>
      </c>
      <c r="P61" s="73">
        <v>1</v>
      </c>
      <c r="Q61">
        <v>1</v>
      </c>
      <c r="R61">
        <v>1</v>
      </c>
      <c r="S61">
        <v>1</v>
      </c>
      <c r="T61">
        <v>1</v>
      </c>
      <c r="U61" s="73">
        <v>1</v>
      </c>
      <c r="V61">
        <v>1</v>
      </c>
      <c r="W61" s="72">
        <v>1</v>
      </c>
      <c r="X61" s="4">
        <v>7.6923076923076927E-2</v>
      </c>
      <c r="Y61" s="4">
        <v>0.27735009811261457</v>
      </c>
      <c r="Z61" s="4">
        <v>7.6923076923076927E-2</v>
      </c>
      <c r="AA61">
        <v>1</v>
      </c>
      <c r="AB61">
        <v>0</v>
      </c>
    </row>
    <row r="62" spans="1:28">
      <c r="A62" t="s">
        <v>52</v>
      </c>
      <c r="B62">
        <v>164</v>
      </c>
      <c r="C62">
        <v>61</v>
      </c>
      <c r="D62">
        <v>59</v>
      </c>
      <c r="E62">
        <v>51</v>
      </c>
      <c r="F62">
        <v>53</v>
      </c>
      <c r="G62">
        <v>67</v>
      </c>
      <c r="H62">
        <v>74</v>
      </c>
      <c r="I62" s="1">
        <f t="shared" si="1"/>
        <v>60.8</v>
      </c>
      <c r="J62" s="3"/>
      <c r="K62" s="73">
        <v>1</v>
      </c>
      <c r="L62">
        <v>2</v>
      </c>
      <c r="M62" s="72">
        <v>1</v>
      </c>
      <c r="N62">
        <v>1</v>
      </c>
      <c r="O62">
        <v>1</v>
      </c>
      <c r="P62" s="73">
        <v>1</v>
      </c>
      <c r="Q62">
        <v>1</v>
      </c>
      <c r="R62">
        <v>1</v>
      </c>
      <c r="S62">
        <v>1</v>
      </c>
      <c r="T62">
        <v>1</v>
      </c>
      <c r="U62" s="73">
        <v>1</v>
      </c>
      <c r="V62">
        <v>1</v>
      </c>
      <c r="W62" s="72">
        <v>1</v>
      </c>
      <c r="X62" s="4">
        <v>7.1428571428571425E-2</v>
      </c>
      <c r="Y62" s="4">
        <v>0.27735009811261457</v>
      </c>
      <c r="Z62" s="4">
        <v>7.6923076923076927E-2</v>
      </c>
      <c r="AA62">
        <v>1</v>
      </c>
      <c r="AB62">
        <v>0</v>
      </c>
    </row>
    <row r="63" spans="1:28">
      <c r="A63" t="s">
        <v>57</v>
      </c>
      <c r="B63">
        <v>169</v>
      </c>
      <c r="C63">
        <v>62</v>
      </c>
      <c r="D63">
        <v>62</v>
      </c>
      <c r="E63">
        <v>58</v>
      </c>
      <c r="F63">
        <v>50</v>
      </c>
      <c r="G63">
        <v>71</v>
      </c>
      <c r="H63">
        <v>63</v>
      </c>
      <c r="I63" s="1">
        <f t="shared" si="1"/>
        <v>60.8</v>
      </c>
      <c r="J63" s="3"/>
      <c r="K63" s="73">
        <v>1</v>
      </c>
      <c r="L63">
        <v>2</v>
      </c>
      <c r="M63" s="72">
        <v>1</v>
      </c>
      <c r="N63">
        <v>1</v>
      </c>
      <c r="O63">
        <v>1</v>
      </c>
      <c r="P63" s="73">
        <v>2</v>
      </c>
      <c r="Q63">
        <v>1</v>
      </c>
      <c r="R63">
        <v>1</v>
      </c>
      <c r="S63">
        <v>1</v>
      </c>
      <c r="T63">
        <v>1</v>
      </c>
      <c r="U63" s="73">
        <v>1</v>
      </c>
      <c r="V63">
        <v>1</v>
      </c>
      <c r="W63" s="72">
        <v>1</v>
      </c>
      <c r="X63" s="4">
        <v>0.15384615384615385</v>
      </c>
      <c r="Y63" s="4">
        <v>0.3755338080994054</v>
      </c>
      <c r="Z63" s="4">
        <v>0.15384615384615385</v>
      </c>
      <c r="AA63">
        <v>1</v>
      </c>
      <c r="AB63">
        <v>0</v>
      </c>
    </row>
    <row r="64" spans="1:28">
      <c r="A64" t="s">
        <v>101</v>
      </c>
      <c r="B64">
        <v>213</v>
      </c>
      <c r="C64">
        <v>63</v>
      </c>
      <c r="D64">
        <v>72</v>
      </c>
      <c r="E64">
        <v>61</v>
      </c>
      <c r="F64">
        <v>51</v>
      </c>
      <c r="G64">
        <v>94</v>
      </c>
      <c r="H64">
        <v>61</v>
      </c>
      <c r="I64" s="1">
        <f t="shared" si="1"/>
        <v>67.8</v>
      </c>
      <c r="J64" s="3"/>
      <c r="K64" s="73">
        <v>1</v>
      </c>
      <c r="L64">
        <v>1</v>
      </c>
      <c r="M64" s="72">
        <v>1</v>
      </c>
      <c r="N64">
        <v>1</v>
      </c>
      <c r="O64">
        <v>1</v>
      </c>
      <c r="P64" s="73">
        <v>1</v>
      </c>
      <c r="Q64">
        <v>1</v>
      </c>
      <c r="R64">
        <v>1</v>
      </c>
      <c r="S64">
        <v>1</v>
      </c>
      <c r="T64">
        <v>1</v>
      </c>
      <c r="U64" s="73">
        <v>1</v>
      </c>
      <c r="V64">
        <v>1</v>
      </c>
      <c r="W64" s="72">
        <v>1</v>
      </c>
      <c r="X64" s="4">
        <v>0</v>
      </c>
      <c r="Y64" s="4">
        <v>0</v>
      </c>
      <c r="Z64" s="4">
        <v>0</v>
      </c>
      <c r="AA64">
        <v>1</v>
      </c>
      <c r="AB64">
        <v>0</v>
      </c>
    </row>
    <row r="65" spans="1:28">
      <c r="A65" t="s">
        <v>32</v>
      </c>
      <c r="B65">
        <v>144</v>
      </c>
      <c r="C65">
        <v>64</v>
      </c>
      <c r="D65">
        <v>61</v>
      </c>
      <c r="E65">
        <v>72</v>
      </c>
      <c r="F65">
        <v>83</v>
      </c>
      <c r="G65">
        <v>73</v>
      </c>
      <c r="H65">
        <v>53</v>
      </c>
      <c r="I65" s="1">
        <f t="shared" si="1"/>
        <v>68.400000000000006</v>
      </c>
      <c r="J65" s="3"/>
      <c r="K65" s="73">
        <v>1</v>
      </c>
      <c r="L65">
        <v>1</v>
      </c>
      <c r="M65" s="72">
        <v>1</v>
      </c>
      <c r="N65">
        <v>1</v>
      </c>
      <c r="O65">
        <v>1</v>
      </c>
      <c r="P65" s="73">
        <v>1</v>
      </c>
      <c r="Q65">
        <v>1</v>
      </c>
      <c r="R65">
        <v>1</v>
      </c>
      <c r="S65">
        <v>1</v>
      </c>
      <c r="T65">
        <v>1</v>
      </c>
      <c r="U65" s="73">
        <v>1</v>
      </c>
      <c r="V65">
        <v>2</v>
      </c>
      <c r="W65" s="72">
        <v>1</v>
      </c>
      <c r="X65" s="4">
        <v>7.1428571428571425E-2</v>
      </c>
      <c r="Y65" s="4">
        <v>0.27735009811261457</v>
      </c>
      <c r="Z65" s="4">
        <v>7.6923076923076927E-2</v>
      </c>
      <c r="AA65">
        <v>1</v>
      </c>
      <c r="AB65">
        <v>0</v>
      </c>
    </row>
    <row r="66" spans="1:28">
      <c r="A66" t="s">
        <v>19</v>
      </c>
      <c r="B66">
        <v>131</v>
      </c>
      <c r="C66">
        <v>65</v>
      </c>
      <c r="D66">
        <v>60</v>
      </c>
      <c r="E66">
        <v>75</v>
      </c>
      <c r="F66">
        <v>86</v>
      </c>
      <c r="G66">
        <v>61</v>
      </c>
      <c r="H66">
        <v>67</v>
      </c>
      <c r="I66" s="1">
        <f t="shared" ref="I66:I97" si="2">AVERAGE(D66:H66)</f>
        <v>69.8</v>
      </c>
      <c r="J66" s="3"/>
      <c r="K66" s="73">
        <v>1</v>
      </c>
      <c r="L66">
        <v>1</v>
      </c>
      <c r="M66" s="72">
        <v>1</v>
      </c>
      <c r="N66">
        <v>1</v>
      </c>
      <c r="O66">
        <v>1</v>
      </c>
      <c r="P66" s="73">
        <v>1</v>
      </c>
      <c r="Q66">
        <v>1</v>
      </c>
      <c r="R66">
        <v>1</v>
      </c>
      <c r="S66">
        <v>1</v>
      </c>
      <c r="T66">
        <v>1</v>
      </c>
      <c r="U66" s="73">
        <v>1</v>
      </c>
      <c r="V66">
        <v>1</v>
      </c>
      <c r="W66" s="72">
        <v>1</v>
      </c>
      <c r="X66" s="4">
        <v>0</v>
      </c>
      <c r="Y66" s="4">
        <v>0</v>
      </c>
      <c r="Z66" s="4">
        <v>0</v>
      </c>
      <c r="AA66">
        <v>1</v>
      </c>
      <c r="AB66">
        <v>0</v>
      </c>
    </row>
    <row r="67" spans="1:28">
      <c r="A67" t="s">
        <v>12</v>
      </c>
      <c r="B67">
        <v>124</v>
      </c>
      <c r="C67">
        <v>66</v>
      </c>
      <c r="D67">
        <v>82</v>
      </c>
      <c r="E67">
        <v>60</v>
      </c>
      <c r="F67">
        <v>59</v>
      </c>
      <c r="G67">
        <v>59</v>
      </c>
      <c r="H67">
        <v>79</v>
      </c>
      <c r="I67" s="1">
        <f t="shared" si="2"/>
        <v>67.8</v>
      </c>
      <c r="J67" s="3"/>
      <c r="K67" s="73">
        <v>1</v>
      </c>
      <c r="L67">
        <v>1</v>
      </c>
      <c r="M67" s="72">
        <v>1</v>
      </c>
      <c r="N67">
        <v>1</v>
      </c>
      <c r="O67">
        <v>1</v>
      </c>
      <c r="P67" s="73">
        <v>1</v>
      </c>
      <c r="Q67">
        <v>1</v>
      </c>
      <c r="R67">
        <v>1</v>
      </c>
      <c r="S67">
        <v>1</v>
      </c>
      <c r="T67">
        <v>1</v>
      </c>
      <c r="U67" s="73">
        <v>1</v>
      </c>
      <c r="V67">
        <v>1</v>
      </c>
      <c r="W67" s="72">
        <v>1</v>
      </c>
      <c r="X67" s="4">
        <v>0</v>
      </c>
      <c r="Y67" s="4">
        <v>0</v>
      </c>
      <c r="Z67" s="4">
        <v>0</v>
      </c>
      <c r="AA67">
        <v>1</v>
      </c>
      <c r="AB67">
        <v>0</v>
      </c>
    </row>
    <row r="68" spans="1:28">
      <c r="A68" t="s">
        <v>58</v>
      </c>
      <c r="B68">
        <v>170</v>
      </c>
      <c r="C68">
        <v>67</v>
      </c>
      <c r="D68">
        <v>63</v>
      </c>
      <c r="E68">
        <v>57</v>
      </c>
      <c r="F68">
        <v>55</v>
      </c>
      <c r="G68">
        <v>57</v>
      </c>
      <c r="H68">
        <v>85</v>
      </c>
      <c r="I68" s="1">
        <f t="shared" si="2"/>
        <v>63.4</v>
      </c>
      <c r="J68" s="3"/>
      <c r="K68" s="73">
        <v>1</v>
      </c>
      <c r="L68">
        <v>2</v>
      </c>
      <c r="M68" s="72">
        <v>1</v>
      </c>
      <c r="N68">
        <v>1</v>
      </c>
      <c r="O68">
        <v>2</v>
      </c>
      <c r="P68" s="73">
        <v>2</v>
      </c>
      <c r="Q68">
        <v>1</v>
      </c>
      <c r="R68">
        <v>1</v>
      </c>
      <c r="S68">
        <v>1</v>
      </c>
      <c r="T68">
        <v>1</v>
      </c>
      <c r="U68" s="73">
        <v>2</v>
      </c>
      <c r="V68">
        <v>2</v>
      </c>
      <c r="W68" s="72">
        <v>1</v>
      </c>
      <c r="X68" s="4">
        <v>0.38461538461538464</v>
      </c>
      <c r="Y68" s="4">
        <v>0.50636968354183332</v>
      </c>
      <c r="Z68" s="4">
        <v>0.38461538461538464</v>
      </c>
      <c r="AA68">
        <v>1</v>
      </c>
      <c r="AB68">
        <v>0</v>
      </c>
    </row>
    <row r="69" spans="1:28">
      <c r="A69" t="s">
        <v>24</v>
      </c>
      <c r="B69">
        <v>136</v>
      </c>
      <c r="C69">
        <v>68</v>
      </c>
      <c r="D69">
        <v>65</v>
      </c>
      <c r="E69">
        <v>64</v>
      </c>
      <c r="F69">
        <v>74</v>
      </c>
      <c r="G69">
        <v>74</v>
      </c>
      <c r="H69">
        <v>70</v>
      </c>
      <c r="I69" s="1">
        <f t="shared" si="2"/>
        <v>69.400000000000006</v>
      </c>
      <c r="J69" s="3"/>
      <c r="K69" s="73">
        <v>1</v>
      </c>
      <c r="L69">
        <v>1</v>
      </c>
      <c r="M69" s="72">
        <v>1</v>
      </c>
      <c r="N69">
        <v>1</v>
      </c>
      <c r="O69">
        <v>1</v>
      </c>
      <c r="P69" s="73">
        <v>1</v>
      </c>
      <c r="Q69">
        <v>1</v>
      </c>
      <c r="R69">
        <v>1</v>
      </c>
      <c r="S69">
        <v>1</v>
      </c>
      <c r="T69">
        <v>1</v>
      </c>
      <c r="U69" s="73">
        <v>1</v>
      </c>
      <c r="V69">
        <v>1</v>
      </c>
      <c r="W69" s="72">
        <v>1</v>
      </c>
      <c r="X69" s="4">
        <v>0</v>
      </c>
      <c r="Y69" s="4">
        <v>0</v>
      </c>
      <c r="Z69" s="4">
        <v>0</v>
      </c>
      <c r="AA69">
        <v>1</v>
      </c>
      <c r="AB69">
        <v>0</v>
      </c>
    </row>
    <row r="70" spans="1:28">
      <c r="A70" t="s">
        <v>93</v>
      </c>
      <c r="B70">
        <v>205</v>
      </c>
      <c r="C70">
        <v>69</v>
      </c>
      <c r="D70">
        <v>68</v>
      </c>
      <c r="E70">
        <v>69</v>
      </c>
      <c r="F70">
        <v>68</v>
      </c>
      <c r="G70">
        <v>82</v>
      </c>
      <c r="H70">
        <v>60</v>
      </c>
      <c r="I70" s="1">
        <f t="shared" si="2"/>
        <v>69.400000000000006</v>
      </c>
      <c r="J70" s="3"/>
      <c r="K70" s="73">
        <v>1</v>
      </c>
      <c r="L70">
        <v>1</v>
      </c>
      <c r="M70" s="72">
        <v>1</v>
      </c>
      <c r="N70">
        <v>1</v>
      </c>
      <c r="O70">
        <v>1</v>
      </c>
      <c r="P70" s="73">
        <v>1</v>
      </c>
      <c r="Q70">
        <v>1</v>
      </c>
      <c r="R70">
        <v>1</v>
      </c>
      <c r="S70">
        <v>1</v>
      </c>
      <c r="T70">
        <v>1</v>
      </c>
      <c r="U70" s="73">
        <v>1</v>
      </c>
      <c r="V70">
        <v>1</v>
      </c>
      <c r="W70" s="72">
        <v>1</v>
      </c>
      <c r="X70" s="4">
        <v>0</v>
      </c>
      <c r="Y70" s="4">
        <v>0</v>
      </c>
      <c r="Z70" s="4">
        <v>0</v>
      </c>
      <c r="AA70">
        <v>1</v>
      </c>
      <c r="AB70">
        <v>0</v>
      </c>
    </row>
    <row r="71" spans="1:28">
      <c r="A71" t="s">
        <v>78</v>
      </c>
      <c r="B71">
        <v>190</v>
      </c>
      <c r="C71">
        <v>70</v>
      </c>
      <c r="D71">
        <v>71</v>
      </c>
      <c r="E71">
        <v>78</v>
      </c>
      <c r="F71">
        <v>70</v>
      </c>
      <c r="G71">
        <v>83</v>
      </c>
      <c r="H71">
        <v>72</v>
      </c>
      <c r="I71" s="1">
        <f t="shared" si="2"/>
        <v>74.8</v>
      </c>
      <c r="J71" s="3"/>
      <c r="K71" s="73">
        <v>1</v>
      </c>
      <c r="L71">
        <v>1</v>
      </c>
      <c r="M71" s="72">
        <v>1</v>
      </c>
      <c r="N71">
        <v>1</v>
      </c>
      <c r="O71">
        <v>1</v>
      </c>
      <c r="P71" s="73">
        <v>1</v>
      </c>
      <c r="Q71">
        <v>1</v>
      </c>
      <c r="R71">
        <v>1</v>
      </c>
      <c r="S71">
        <v>1</v>
      </c>
      <c r="T71">
        <v>1</v>
      </c>
      <c r="U71" s="73">
        <v>1</v>
      </c>
      <c r="V71">
        <v>1</v>
      </c>
      <c r="W71" s="72">
        <v>1</v>
      </c>
      <c r="X71" s="4">
        <v>0</v>
      </c>
      <c r="Y71" s="4">
        <v>0</v>
      </c>
      <c r="Z71" s="4">
        <v>0</v>
      </c>
      <c r="AA71">
        <v>1</v>
      </c>
      <c r="AB71">
        <v>0</v>
      </c>
    </row>
    <row r="72" spans="1:28">
      <c r="A72" t="s">
        <v>71</v>
      </c>
      <c r="B72">
        <v>183</v>
      </c>
      <c r="C72">
        <v>71</v>
      </c>
      <c r="D72">
        <v>69</v>
      </c>
      <c r="E72">
        <v>65</v>
      </c>
      <c r="F72">
        <v>72</v>
      </c>
      <c r="G72">
        <v>64</v>
      </c>
      <c r="H72">
        <v>78</v>
      </c>
      <c r="I72" s="1">
        <f t="shared" si="2"/>
        <v>69.599999999999994</v>
      </c>
      <c r="J72" s="3"/>
      <c r="K72" s="73">
        <v>1</v>
      </c>
      <c r="L72">
        <v>1</v>
      </c>
      <c r="M72" s="72">
        <v>1</v>
      </c>
      <c r="N72">
        <v>1</v>
      </c>
      <c r="O72">
        <v>1</v>
      </c>
      <c r="P72" s="73">
        <v>1</v>
      </c>
      <c r="Q72">
        <v>1</v>
      </c>
      <c r="R72">
        <v>1</v>
      </c>
      <c r="S72">
        <v>1</v>
      </c>
      <c r="T72">
        <v>1</v>
      </c>
      <c r="U72" s="73">
        <v>1</v>
      </c>
      <c r="V72">
        <v>1</v>
      </c>
      <c r="W72" s="72">
        <v>1</v>
      </c>
      <c r="X72" s="4">
        <v>0</v>
      </c>
      <c r="Y72" s="4">
        <v>0</v>
      </c>
      <c r="Z72" s="4">
        <v>0</v>
      </c>
      <c r="AA72">
        <v>1</v>
      </c>
      <c r="AB72">
        <v>0</v>
      </c>
    </row>
    <row r="73" spans="1:28">
      <c r="A73" t="s">
        <v>26</v>
      </c>
      <c r="B73">
        <v>138</v>
      </c>
      <c r="C73">
        <v>72</v>
      </c>
      <c r="D73">
        <v>64</v>
      </c>
      <c r="E73">
        <v>73</v>
      </c>
      <c r="F73">
        <v>84</v>
      </c>
      <c r="G73">
        <v>58</v>
      </c>
      <c r="H73">
        <v>71</v>
      </c>
      <c r="I73" s="1">
        <f t="shared" si="2"/>
        <v>70</v>
      </c>
      <c r="J73" s="3"/>
      <c r="K73" s="73">
        <v>1</v>
      </c>
      <c r="L73">
        <v>1</v>
      </c>
      <c r="M73" s="72">
        <v>1</v>
      </c>
      <c r="N73">
        <v>1</v>
      </c>
      <c r="O73">
        <v>1</v>
      </c>
      <c r="P73" s="73">
        <v>1</v>
      </c>
      <c r="Q73">
        <v>1</v>
      </c>
      <c r="R73">
        <v>1</v>
      </c>
      <c r="S73">
        <v>1</v>
      </c>
      <c r="T73">
        <v>1</v>
      </c>
      <c r="U73" s="73">
        <v>1</v>
      </c>
      <c r="V73">
        <v>1</v>
      </c>
      <c r="W73" s="72">
        <v>1</v>
      </c>
      <c r="X73" s="4">
        <v>0</v>
      </c>
      <c r="Y73" s="4">
        <v>0</v>
      </c>
      <c r="Z73" s="4">
        <v>0</v>
      </c>
      <c r="AA73">
        <v>1</v>
      </c>
      <c r="AB73">
        <v>0</v>
      </c>
    </row>
    <row r="74" spans="1:28">
      <c r="A74" t="s">
        <v>82</v>
      </c>
      <c r="B74">
        <v>194</v>
      </c>
      <c r="C74">
        <v>73</v>
      </c>
      <c r="D74">
        <v>67</v>
      </c>
      <c r="E74">
        <v>80</v>
      </c>
      <c r="F74">
        <v>62</v>
      </c>
      <c r="G74">
        <v>96</v>
      </c>
      <c r="H74">
        <v>68</v>
      </c>
      <c r="I74" s="1">
        <f t="shared" si="2"/>
        <v>74.599999999999994</v>
      </c>
      <c r="J74" s="3"/>
      <c r="K74" s="73">
        <v>1</v>
      </c>
      <c r="L74">
        <v>1</v>
      </c>
      <c r="M74" s="72">
        <v>1</v>
      </c>
      <c r="N74">
        <v>1</v>
      </c>
      <c r="O74">
        <v>1</v>
      </c>
      <c r="P74" s="73">
        <v>1</v>
      </c>
      <c r="Q74">
        <v>1</v>
      </c>
      <c r="R74">
        <v>1</v>
      </c>
      <c r="S74">
        <v>1</v>
      </c>
      <c r="T74">
        <v>1</v>
      </c>
      <c r="U74" s="73">
        <v>1</v>
      </c>
      <c r="V74">
        <v>1</v>
      </c>
      <c r="W74" s="72">
        <v>1</v>
      </c>
      <c r="X74" s="4">
        <v>0</v>
      </c>
      <c r="Y74" s="4">
        <v>0</v>
      </c>
      <c r="Z74" s="4">
        <v>0</v>
      </c>
      <c r="AA74">
        <v>1</v>
      </c>
      <c r="AB74">
        <v>0</v>
      </c>
    </row>
    <row r="75" spans="1:28">
      <c r="A75" t="s">
        <v>96</v>
      </c>
      <c r="B75">
        <v>208</v>
      </c>
      <c r="C75">
        <v>74</v>
      </c>
      <c r="D75">
        <v>80</v>
      </c>
      <c r="E75">
        <v>56</v>
      </c>
      <c r="F75">
        <v>82</v>
      </c>
      <c r="G75">
        <v>69</v>
      </c>
      <c r="H75">
        <v>82</v>
      </c>
      <c r="I75" s="1">
        <f t="shared" si="2"/>
        <v>73.8</v>
      </c>
      <c r="J75" s="3"/>
      <c r="K75" s="73">
        <v>1</v>
      </c>
      <c r="L75">
        <v>1</v>
      </c>
      <c r="M75" s="72">
        <v>1</v>
      </c>
      <c r="N75">
        <v>1</v>
      </c>
      <c r="O75">
        <v>1</v>
      </c>
      <c r="P75" s="73">
        <v>1</v>
      </c>
      <c r="Q75">
        <v>1</v>
      </c>
      <c r="R75">
        <v>1</v>
      </c>
      <c r="S75">
        <v>1</v>
      </c>
      <c r="T75">
        <v>1</v>
      </c>
      <c r="U75" s="73">
        <v>1</v>
      </c>
      <c r="V75">
        <v>1</v>
      </c>
      <c r="W75" s="72">
        <v>1</v>
      </c>
      <c r="X75" s="4">
        <v>0</v>
      </c>
      <c r="Y75" s="4">
        <v>0</v>
      </c>
      <c r="Z75" s="4">
        <v>0</v>
      </c>
      <c r="AA75">
        <v>1</v>
      </c>
      <c r="AB75">
        <v>0</v>
      </c>
    </row>
    <row r="76" spans="1:28">
      <c r="A76" t="s">
        <v>21</v>
      </c>
      <c r="B76">
        <v>133</v>
      </c>
      <c r="C76">
        <v>75</v>
      </c>
      <c r="D76">
        <v>85</v>
      </c>
      <c r="E76">
        <v>82</v>
      </c>
      <c r="F76">
        <v>56</v>
      </c>
      <c r="G76">
        <v>77</v>
      </c>
      <c r="H76">
        <v>83</v>
      </c>
      <c r="I76" s="1">
        <f t="shared" si="2"/>
        <v>76.599999999999994</v>
      </c>
      <c r="J76" s="3"/>
      <c r="K76" s="73">
        <v>1</v>
      </c>
      <c r="L76">
        <v>1</v>
      </c>
      <c r="M76" s="72">
        <v>1</v>
      </c>
      <c r="N76">
        <v>1</v>
      </c>
      <c r="O76">
        <v>1</v>
      </c>
      <c r="P76" s="73">
        <v>1</v>
      </c>
      <c r="Q76">
        <v>1</v>
      </c>
      <c r="R76">
        <v>1</v>
      </c>
      <c r="S76">
        <v>1</v>
      </c>
      <c r="T76">
        <v>1</v>
      </c>
      <c r="U76" s="73">
        <v>1</v>
      </c>
      <c r="V76">
        <v>1</v>
      </c>
      <c r="W76" s="72">
        <v>1</v>
      </c>
      <c r="X76" s="4">
        <v>0</v>
      </c>
      <c r="Y76" s="4">
        <v>0</v>
      </c>
      <c r="Z76" s="4">
        <v>0</v>
      </c>
      <c r="AA76">
        <v>1</v>
      </c>
      <c r="AB76">
        <v>0</v>
      </c>
    </row>
    <row r="77" spans="1:28">
      <c r="A77" t="s">
        <v>44</v>
      </c>
      <c r="B77">
        <v>156</v>
      </c>
      <c r="C77">
        <v>76</v>
      </c>
      <c r="D77">
        <v>70</v>
      </c>
      <c r="E77">
        <v>86</v>
      </c>
      <c r="F77">
        <v>80</v>
      </c>
      <c r="G77">
        <v>85</v>
      </c>
      <c r="H77">
        <v>62</v>
      </c>
      <c r="I77" s="1">
        <f t="shared" si="2"/>
        <v>76.599999999999994</v>
      </c>
      <c r="J77" s="3"/>
      <c r="K77" s="73">
        <v>1</v>
      </c>
      <c r="L77">
        <v>1</v>
      </c>
      <c r="M77" s="72">
        <v>1</v>
      </c>
      <c r="N77">
        <v>1</v>
      </c>
      <c r="O77">
        <v>1</v>
      </c>
      <c r="P77" s="73">
        <v>1</v>
      </c>
      <c r="Q77">
        <v>1</v>
      </c>
      <c r="R77">
        <v>1</v>
      </c>
      <c r="S77">
        <v>1</v>
      </c>
      <c r="T77">
        <v>1</v>
      </c>
      <c r="U77" s="73">
        <v>1</v>
      </c>
      <c r="V77">
        <v>1</v>
      </c>
      <c r="W77" s="72">
        <v>1</v>
      </c>
      <c r="X77" s="4">
        <v>0</v>
      </c>
      <c r="Y77" s="4">
        <v>0</v>
      </c>
      <c r="Z77" s="4">
        <v>0</v>
      </c>
      <c r="AA77">
        <v>1</v>
      </c>
      <c r="AB77">
        <v>0</v>
      </c>
    </row>
    <row r="78" spans="1:28">
      <c r="A78" t="s">
        <v>72</v>
      </c>
      <c r="B78">
        <v>184</v>
      </c>
      <c r="C78">
        <v>77</v>
      </c>
      <c r="D78">
        <v>76</v>
      </c>
      <c r="E78">
        <v>84</v>
      </c>
      <c r="F78">
        <v>88</v>
      </c>
      <c r="G78">
        <v>72</v>
      </c>
      <c r="H78">
        <v>75</v>
      </c>
      <c r="I78" s="1">
        <f t="shared" si="2"/>
        <v>79</v>
      </c>
      <c r="J78" s="3"/>
      <c r="K78" s="73">
        <v>1</v>
      </c>
      <c r="L78">
        <v>2</v>
      </c>
      <c r="M78" s="72">
        <v>1</v>
      </c>
      <c r="N78">
        <v>1</v>
      </c>
      <c r="O78">
        <v>1</v>
      </c>
      <c r="P78" s="73">
        <v>1</v>
      </c>
      <c r="Q78">
        <v>1</v>
      </c>
      <c r="R78">
        <v>1</v>
      </c>
      <c r="S78">
        <v>1</v>
      </c>
      <c r="T78">
        <v>1</v>
      </c>
      <c r="U78" s="73">
        <v>1</v>
      </c>
      <c r="V78">
        <v>1</v>
      </c>
      <c r="W78" s="72">
        <v>1</v>
      </c>
      <c r="X78" s="4">
        <v>7.6923076923076927E-2</v>
      </c>
      <c r="Y78" s="4">
        <v>0.27735009811261457</v>
      </c>
      <c r="Z78" s="4">
        <v>7.6923076923076927E-2</v>
      </c>
      <c r="AA78">
        <v>1</v>
      </c>
      <c r="AB78">
        <v>0</v>
      </c>
    </row>
    <row r="79" spans="1:28">
      <c r="A79" t="s">
        <v>40</v>
      </c>
      <c r="B79">
        <v>152</v>
      </c>
      <c r="C79">
        <v>78</v>
      </c>
      <c r="D79">
        <v>79</v>
      </c>
      <c r="E79">
        <v>66</v>
      </c>
      <c r="F79">
        <v>97</v>
      </c>
      <c r="G79">
        <v>80</v>
      </c>
      <c r="H79">
        <v>57</v>
      </c>
      <c r="I79" s="1">
        <f t="shared" si="2"/>
        <v>75.8</v>
      </c>
      <c r="J79" s="3"/>
      <c r="K79" s="73">
        <v>1</v>
      </c>
      <c r="L79">
        <v>1</v>
      </c>
      <c r="M79" s="72">
        <v>1</v>
      </c>
      <c r="N79">
        <v>1</v>
      </c>
      <c r="O79">
        <v>1</v>
      </c>
      <c r="P79" s="73">
        <v>1</v>
      </c>
      <c r="Q79">
        <v>1</v>
      </c>
      <c r="R79">
        <v>1</v>
      </c>
      <c r="S79">
        <v>1</v>
      </c>
      <c r="T79">
        <v>1</v>
      </c>
      <c r="U79" s="73">
        <v>1</v>
      </c>
      <c r="V79">
        <v>1</v>
      </c>
      <c r="W79" s="72">
        <v>1</v>
      </c>
      <c r="X79" s="4">
        <v>0</v>
      </c>
      <c r="Y79" s="4">
        <v>0</v>
      </c>
      <c r="Z79" s="4">
        <v>0</v>
      </c>
      <c r="AA79">
        <v>1</v>
      </c>
      <c r="AB79">
        <v>0</v>
      </c>
    </row>
    <row r="80" spans="1:28">
      <c r="A80" t="s">
        <v>42</v>
      </c>
      <c r="B80">
        <v>154</v>
      </c>
      <c r="C80">
        <v>79</v>
      </c>
      <c r="D80">
        <v>75</v>
      </c>
      <c r="E80">
        <v>71</v>
      </c>
      <c r="F80">
        <v>78</v>
      </c>
      <c r="G80">
        <v>68</v>
      </c>
      <c r="H80">
        <v>76</v>
      </c>
      <c r="I80" s="1">
        <f t="shared" si="2"/>
        <v>73.599999999999994</v>
      </c>
      <c r="J80" s="3"/>
      <c r="K80" s="73">
        <v>1</v>
      </c>
      <c r="L80">
        <v>2</v>
      </c>
      <c r="M80" s="72">
        <v>1</v>
      </c>
      <c r="N80">
        <v>1</v>
      </c>
      <c r="O80">
        <v>1</v>
      </c>
      <c r="P80" s="73">
        <v>1</v>
      </c>
      <c r="Q80">
        <v>1</v>
      </c>
      <c r="R80">
        <v>1</v>
      </c>
      <c r="S80">
        <v>1</v>
      </c>
      <c r="T80">
        <v>1</v>
      </c>
      <c r="U80" s="73">
        <v>1</v>
      </c>
      <c r="V80">
        <v>1</v>
      </c>
      <c r="W80" s="72">
        <v>1</v>
      </c>
      <c r="X80" s="4">
        <v>6.6666666666666666E-2</v>
      </c>
      <c r="Y80" s="4">
        <v>0.27735009811261457</v>
      </c>
      <c r="Z80" s="4">
        <v>7.6923076923076927E-2</v>
      </c>
      <c r="AA80">
        <v>1</v>
      </c>
      <c r="AB80">
        <v>0</v>
      </c>
    </row>
    <row r="81" spans="1:28">
      <c r="A81" t="s">
        <v>107</v>
      </c>
      <c r="B81">
        <v>219</v>
      </c>
      <c r="C81">
        <v>80</v>
      </c>
      <c r="D81">
        <v>81</v>
      </c>
      <c r="E81">
        <v>74</v>
      </c>
      <c r="F81">
        <v>71</v>
      </c>
      <c r="G81">
        <v>66</v>
      </c>
      <c r="H81">
        <v>81</v>
      </c>
      <c r="I81" s="1">
        <f t="shared" si="2"/>
        <v>74.599999999999994</v>
      </c>
      <c r="J81" s="3"/>
      <c r="K81" s="73">
        <v>1</v>
      </c>
      <c r="L81">
        <v>1</v>
      </c>
      <c r="M81" s="72">
        <v>1</v>
      </c>
      <c r="N81">
        <v>1</v>
      </c>
      <c r="O81">
        <v>1</v>
      </c>
      <c r="P81" s="73">
        <v>1</v>
      </c>
      <c r="Q81">
        <v>1</v>
      </c>
      <c r="R81">
        <v>1</v>
      </c>
      <c r="S81">
        <v>1</v>
      </c>
      <c r="T81">
        <v>1</v>
      </c>
      <c r="U81" s="73">
        <v>1</v>
      </c>
      <c r="V81">
        <v>1</v>
      </c>
      <c r="W81" s="72">
        <v>1</v>
      </c>
      <c r="X81" s="4">
        <v>0</v>
      </c>
      <c r="Y81" s="4">
        <v>0</v>
      </c>
      <c r="Z81" s="4">
        <v>0</v>
      </c>
      <c r="AA81">
        <v>1</v>
      </c>
      <c r="AB81">
        <v>0</v>
      </c>
    </row>
    <row r="82" spans="1:28">
      <c r="A82" t="s">
        <v>64</v>
      </c>
      <c r="B82">
        <v>176</v>
      </c>
      <c r="C82">
        <v>81</v>
      </c>
      <c r="D82">
        <v>74</v>
      </c>
      <c r="E82">
        <v>88</v>
      </c>
      <c r="F82">
        <v>81</v>
      </c>
      <c r="G82">
        <v>70</v>
      </c>
      <c r="H82">
        <v>84</v>
      </c>
      <c r="I82" s="1">
        <f t="shared" si="2"/>
        <v>79.400000000000006</v>
      </c>
      <c r="J82" s="3"/>
      <c r="K82" s="73">
        <v>1</v>
      </c>
      <c r="L82">
        <v>1</v>
      </c>
      <c r="M82" s="72">
        <v>1</v>
      </c>
      <c r="N82">
        <v>1</v>
      </c>
      <c r="O82">
        <v>1</v>
      </c>
      <c r="P82" s="73">
        <v>1</v>
      </c>
      <c r="Q82">
        <v>1</v>
      </c>
      <c r="R82">
        <v>1</v>
      </c>
      <c r="S82">
        <v>1</v>
      </c>
      <c r="T82">
        <v>1</v>
      </c>
      <c r="U82" s="73">
        <v>1</v>
      </c>
      <c r="V82">
        <v>1</v>
      </c>
      <c r="W82" s="72">
        <v>1</v>
      </c>
      <c r="X82" s="4">
        <v>0</v>
      </c>
      <c r="Y82" s="4">
        <v>0</v>
      </c>
      <c r="Z82" s="4">
        <v>0</v>
      </c>
      <c r="AA82">
        <v>1</v>
      </c>
      <c r="AB82">
        <v>0</v>
      </c>
    </row>
    <row r="83" spans="1:28">
      <c r="A83" t="s">
        <v>83</v>
      </c>
      <c r="B83">
        <v>195</v>
      </c>
      <c r="C83">
        <v>82</v>
      </c>
      <c r="D83">
        <v>77</v>
      </c>
      <c r="E83">
        <v>89</v>
      </c>
      <c r="F83">
        <v>69</v>
      </c>
      <c r="G83">
        <v>84</v>
      </c>
      <c r="H83">
        <v>69</v>
      </c>
      <c r="I83" s="1">
        <f t="shared" si="2"/>
        <v>77.599999999999994</v>
      </c>
      <c r="J83" s="3"/>
      <c r="K83" s="73">
        <v>1</v>
      </c>
      <c r="L83">
        <v>1</v>
      </c>
      <c r="M83" s="72">
        <v>1</v>
      </c>
      <c r="N83">
        <v>1</v>
      </c>
      <c r="O83">
        <v>1</v>
      </c>
      <c r="P83" s="73">
        <v>1</v>
      </c>
      <c r="Q83">
        <v>1</v>
      </c>
      <c r="R83">
        <v>1</v>
      </c>
      <c r="S83">
        <v>1</v>
      </c>
      <c r="T83">
        <v>1</v>
      </c>
      <c r="U83" s="73">
        <v>1</v>
      </c>
      <c r="V83">
        <v>2</v>
      </c>
      <c r="W83" s="72">
        <v>1</v>
      </c>
      <c r="X83" s="4">
        <v>7.6923076923076927E-2</v>
      </c>
      <c r="Y83" s="4">
        <v>0.27735009811261457</v>
      </c>
      <c r="Z83" s="4">
        <v>7.6923076923076927E-2</v>
      </c>
      <c r="AA83">
        <v>1</v>
      </c>
      <c r="AB83">
        <v>0</v>
      </c>
    </row>
    <row r="84" spans="1:28">
      <c r="A84" t="s">
        <v>73</v>
      </c>
      <c r="B84">
        <v>185</v>
      </c>
      <c r="C84">
        <v>83</v>
      </c>
      <c r="D84">
        <v>83</v>
      </c>
      <c r="E84">
        <v>83</v>
      </c>
      <c r="F84">
        <v>77</v>
      </c>
      <c r="G84">
        <v>86</v>
      </c>
      <c r="H84">
        <v>80</v>
      </c>
      <c r="I84" s="1">
        <f t="shared" si="2"/>
        <v>81.8</v>
      </c>
      <c r="J84" s="3"/>
      <c r="K84" s="73">
        <v>1</v>
      </c>
      <c r="L84">
        <v>2</v>
      </c>
      <c r="M84" s="72">
        <v>1</v>
      </c>
      <c r="N84">
        <v>1</v>
      </c>
      <c r="O84">
        <v>1</v>
      </c>
      <c r="P84" s="73">
        <v>1</v>
      </c>
      <c r="Q84">
        <v>1</v>
      </c>
      <c r="R84">
        <v>1</v>
      </c>
      <c r="S84">
        <v>1</v>
      </c>
      <c r="T84">
        <v>1</v>
      </c>
      <c r="U84" s="73">
        <v>1</v>
      </c>
      <c r="V84">
        <v>1</v>
      </c>
      <c r="W84" s="72">
        <v>1</v>
      </c>
      <c r="X84" s="4">
        <v>6.6666666666666666E-2</v>
      </c>
      <c r="Y84" s="4">
        <v>0.27735009811261457</v>
      </c>
      <c r="Z84" s="4">
        <v>7.6923076923076927E-2</v>
      </c>
      <c r="AA84">
        <v>1</v>
      </c>
      <c r="AB84">
        <v>0</v>
      </c>
    </row>
    <row r="85" spans="1:28">
      <c r="A85" t="s">
        <v>97</v>
      </c>
      <c r="B85">
        <v>209</v>
      </c>
      <c r="C85">
        <v>84</v>
      </c>
      <c r="D85">
        <v>73</v>
      </c>
      <c r="E85">
        <v>62</v>
      </c>
      <c r="F85">
        <v>95</v>
      </c>
      <c r="G85">
        <v>78</v>
      </c>
      <c r="H85">
        <v>77</v>
      </c>
      <c r="I85" s="1">
        <f t="shared" si="2"/>
        <v>77</v>
      </c>
      <c r="J85" s="3"/>
      <c r="K85" s="73">
        <v>1</v>
      </c>
      <c r="L85">
        <v>1</v>
      </c>
      <c r="M85" s="72">
        <v>1</v>
      </c>
      <c r="N85">
        <v>1</v>
      </c>
      <c r="O85">
        <v>1</v>
      </c>
      <c r="P85" s="73">
        <v>1</v>
      </c>
      <c r="Q85">
        <v>1</v>
      </c>
      <c r="R85">
        <v>1</v>
      </c>
      <c r="S85">
        <v>1</v>
      </c>
      <c r="T85">
        <v>1</v>
      </c>
      <c r="U85" s="73">
        <v>1</v>
      </c>
      <c r="V85">
        <v>1</v>
      </c>
      <c r="W85" s="72">
        <v>1</v>
      </c>
      <c r="X85" s="4">
        <v>0</v>
      </c>
      <c r="Y85" s="4">
        <v>0</v>
      </c>
      <c r="Z85" s="4">
        <v>0</v>
      </c>
      <c r="AA85">
        <v>1</v>
      </c>
      <c r="AB85">
        <v>0</v>
      </c>
    </row>
    <row r="86" spans="1:28">
      <c r="A86" t="s">
        <v>48</v>
      </c>
      <c r="B86">
        <v>160</v>
      </c>
      <c r="C86">
        <v>85</v>
      </c>
      <c r="D86">
        <v>93</v>
      </c>
      <c r="E86">
        <v>91</v>
      </c>
      <c r="F86">
        <v>65</v>
      </c>
      <c r="G86">
        <v>79</v>
      </c>
      <c r="H86">
        <v>87</v>
      </c>
      <c r="I86" s="1">
        <f t="shared" si="2"/>
        <v>83</v>
      </c>
      <c r="J86" s="3"/>
      <c r="K86" s="73">
        <v>1</v>
      </c>
      <c r="L86">
        <v>1</v>
      </c>
      <c r="M86" s="72">
        <v>1</v>
      </c>
      <c r="N86">
        <v>1</v>
      </c>
      <c r="O86">
        <v>1</v>
      </c>
      <c r="P86" s="73">
        <v>1</v>
      </c>
      <c r="Q86">
        <v>1</v>
      </c>
      <c r="R86">
        <v>1</v>
      </c>
      <c r="S86">
        <v>1</v>
      </c>
      <c r="T86">
        <v>1</v>
      </c>
      <c r="U86" s="73">
        <v>1</v>
      </c>
      <c r="V86">
        <v>1</v>
      </c>
      <c r="W86" s="72">
        <v>1</v>
      </c>
      <c r="X86" s="4">
        <v>0</v>
      </c>
      <c r="Y86" s="4">
        <v>0</v>
      </c>
      <c r="Z86" s="4">
        <v>0</v>
      </c>
      <c r="AA86">
        <v>1</v>
      </c>
      <c r="AB86">
        <v>0</v>
      </c>
    </row>
    <row r="87" spans="1:28">
      <c r="A87" t="s">
        <v>27</v>
      </c>
      <c r="B87">
        <v>139</v>
      </c>
      <c r="C87">
        <v>86</v>
      </c>
      <c r="D87">
        <v>98</v>
      </c>
      <c r="E87">
        <v>92</v>
      </c>
      <c r="F87">
        <v>79</v>
      </c>
      <c r="G87">
        <v>88</v>
      </c>
      <c r="H87">
        <v>65</v>
      </c>
      <c r="I87" s="1">
        <f t="shared" si="2"/>
        <v>84.4</v>
      </c>
      <c r="J87" s="3"/>
      <c r="K87" s="73">
        <v>1</v>
      </c>
      <c r="L87">
        <v>1</v>
      </c>
      <c r="M87" s="72">
        <v>1</v>
      </c>
      <c r="N87">
        <v>1</v>
      </c>
      <c r="O87">
        <v>1</v>
      </c>
      <c r="P87" s="73">
        <v>1</v>
      </c>
      <c r="Q87">
        <v>1</v>
      </c>
      <c r="R87">
        <v>1</v>
      </c>
      <c r="S87">
        <v>1</v>
      </c>
      <c r="T87">
        <v>1</v>
      </c>
      <c r="U87" s="73">
        <v>1</v>
      </c>
      <c r="V87">
        <v>1</v>
      </c>
      <c r="W87" s="72">
        <v>1</v>
      </c>
      <c r="X87" s="4">
        <v>0</v>
      </c>
      <c r="Y87" s="4">
        <v>0</v>
      </c>
      <c r="Z87" s="4">
        <v>0</v>
      </c>
      <c r="AA87">
        <v>1</v>
      </c>
      <c r="AB87">
        <v>0</v>
      </c>
    </row>
    <row r="88" spans="1:28">
      <c r="A88" t="s">
        <v>86</v>
      </c>
      <c r="B88">
        <v>198</v>
      </c>
      <c r="C88">
        <v>87</v>
      </c>
      <c r="D88">
        <v>96</v>
      </c>
      <c r="E88">
        <v>94</v>
      </c>
      <c r="F88">
        <v>73</v>
      </c>
      <c r="G88">
        <v>93</v>
      </c>
      <c r="H88">
        <v>90</v>
      </c>
      <c r="I88" s="1">
        <f t="shared" si="2"/>
        <v>89.2</v>
      </c>
      <c r="J88" s="3"/>
      <c r="K88" s="73">
        <v>1</v>
      </c>
      <c r="L88">
        <v>1</v>
      </c>
      <c r="M88" s="72">
        <v>1</v>
      </c>
      <c r="N88">
        <v>1</v>
      </c>
      <c r="O88">
        <v>1</v>
      </c>
      <c r="P88" s="73">
        <v>1</v>
      </c>
      <c r="Q88">
        <v>1</v>
      </c>
      <c r="R88">
        <v>1</v>
      </c>
      <c r="S88">
        <v>1</v>
      </c>
      <c r="T88">
        <v>1</v>
      </c>
      <c r="U88" s="73">
        <v>1</v>
      </c>
      <c r="V88">
        <v>1</v>
      </c>
      <c r="W88" s="72">
        <v>1</v>
      </c>
      <c r="X88" s="4">
        <v>0</v>
      </c>
      <c r="Y88" s="4">
        <v>0</v>
      </c>
      <c r="Z88" s="4">
        <v>0</v>
      </c>
      <c r="AA88">
        <v>1</v>
      </c>
      <c r="AB88">
        <v>0</v>
      </c>
    </row>
    <row r="89" spans="1:28">
      <c r="A89" t="s">
        <v>39</v>
      </c>
      <c r="B89">
        <v>151</v>
      </c>
      <c r="C89">
        <v>88</v>
      </c>
      <c r="D89">
        <v>91</v>
      </c>
      <c r="E89">
        <v>97</v>
      </c>
      <c r="F89">
        <v>87</v>
      </c>
      <c r="G89">
        <v>75</v>
      </c>
      <c r="H89">
        <v>86</v>
      </c>
      <c r="I89" s="1">
        <f t="shared" si="2"/>
        <v>87.2</v>
      </c>
      <c r="J89" s="3"/>
      <c r="K89" s="73">
        <v>1</v>
      </c>
      <c r="L89">
        <v>1</v>
      </c>
      <c r="M89" s="72">
        <v>1</v>
      </c>
      <c r="N89">
        <v>1</v>
      </c>
      <c r="O89">
        <v>1</v>
      </c>
      <c r="P89" s="73">
        <v>1</v>
      </c>
      <c r="Q89">
        <v>1</v>
      </c>
      <c r="R89">
        <v>1</v>
      </c>
      <c r="S89">
        <v>1</v>
      </c>
      <c r="T89">
        <v>1</v>
      </c>
      <c r="U89" s="73">
        <v>1</v>
      </c>
      <c r="V89">
        <v>1</v>
      </c>
      <c r="W89" s="72">
        <v>1</v>
      </c>
      <c r="X89" s="4">
        <v>0</v>
      </c>
      <c r="Y89" s="4">
        <v>0</v>
      </c>
      <c r="Z89" s="4">
        <v>0</v>
      </c>
      <c r="AA89">
        <v>1</v>
      </c>
      <c r="AB89">
        <v>0</v>
      </c>
    </row>
    <row r="90" spans="1:28">
      <c r="A90" t="s">
        <v>16</v>
      </c>
      <c r="B90">
        <v>128</v>
      </c>
      <c r="C90">
        <v>89</v>
      </c>
      <c r="D90">
        <v>99</v>
      </c>
      <c r="E90">
        <v>79</v>
      </c>
      <c r="F90">
        <v>75</v>
      </c>
      <c r="G90">
        <v>95</v>
      </c>
      <c r="H90">
        <v>96</v>
      </c>
      <c r="I90" s="1">
        <f t="shared" si="2"/>
        <v>88.8</v>
      </c>
      <c r="J90" s="3"/>
      <c r="K90" s="73">
        <v>1</v>
      </c>
      <c r="L90">
        <v>1</v>
      </c>
      <c r="M90" s="72">
        <v>1</v>
      </c>
      <c r="N90">
        <v>1</v>
      </c>
      <c r="O90">
        <v>1</v>
      </c>
      <c r="P90" s="73">
        <v>1</v>
      </c>
      <c r="Q90">
        <v>1</v>
      </c>
      <c r="R90">
        <v>1</v>
      </c>
      <c r="S90">
        <v>1</v>
      </c>
      <c r="T90">
        <v>1</v>
      </c>
      <c r="U90" s="73">
        <v>1</v>
      </c>
      <c r="V90">
        <v>1</v>
      </c>
      <c r="W90" s="72">
        <v>1</v>
      </c>
      <c r="X90" s="4">
        <v>0</v>
      </c>
      <c r="Y90" s="4">
        <v>0</v>
      </c>
      <c r="Z90" s="4">
        <v>0</v>
      </c>
      <c r="AA90">
        <v>1</v>
      </c>
      <c r="AB90">
        <v>0</v>
      </c>
    </row>
    <row r="91" spans="1:28">
      <c r="A91" t="s">
        <v>92</v>
      </c>
      <c r="B91">
        <v>204</v>
      </c>
      <c r="C91">
        <v>90</v>
      </c>
      <c r="D91">
        <v>86</v>
      </c>
      <c r="E91">
        <v>85</v>
      </c>
      <c r="F91">
        <v>93</v>
      </c>
      <c r="G91">
        <v>76</v>
      </c>
      <c r="H91">
        <v>93</v>
      </c>
      <c r="I91" s="1">
        <f t="shared" si="2"/>
        <v>86.6</v>
      </c>
      <c r="J91" s="3"/>
      <c r="K91" s="73">
        <v>1</v>
      </c>
      <c r="L91">
        <v>1</v>
      </c>
      <c r="M91" s="72">
        <v>1</v>
      </c>
      <c r="N91">
        <v>1</v>
      </c>
      <c r="O91">
        <v>1</v>
      </c>
      <c r="P91" s="73">
        <v>1</v>
      </c>
      <c r="Q91">
        <v>1</v>
      </c>
      <c r="R91">
        <v>1</v>
      </c>
      <c r="S91">
        <v>1</v>
      </c>
      <c r="T91">
        <v>1</v>
      </c>
      <c r="U91" s="73">
        <v>1</v>
      </c>
      <c r="V91">
        <v>1</v>
      </c>
      <c r="W91" s="72">
        <v>1</v>
      </c>
      <c r="X91" s="4">
        <v>0</v>
      </c>
      <c r="Y91" s="4">
        <v>0</v>
      </c>
      <c r="Z91" s="4">
        <v>0</v>
      </c>
      <c r="AA91">
        <v>1</v>
      </c>
      <c r="AB91">
        <v>0</v>
      </c>
    </row>
    <row r="92" spans="1:28">
      <c r="A92" t="s">
        <v>66</v>
      </c>
      <c r="B92">
        <v>178</v>
      </c>
      <c r="C92">
        <v>91</v>
      </c>
      <c r="D92">
        <v>89</v>
      </c>
      <c r="E92">
        <v>96</v>
      </c>
      <c r="F92">
        <v>96</v>
      </c>
      <c r="G92">
        <v>91</v>
      </c>
      <c r="H92">
        <v>89</v>
      </c>
      <c r="I92" s="1">
        <f t="shared" si="2"/>
        <v>92.2</v>
      </c>
      <c r="J92" s="3"/>
      <c r="K92" s="73">
        <v>1</v>
      </c>
      <c r="L92">
        <v>1</v>
      </c>
      <c r="M92" s="72">
        <v>1</v>
      </c>
      <c r="N92">
        <v>1</v>
      </c>
      <c r="O92">
        <v>1</v>
      </c>
      <c r="P92" s="73">
        <v>1</v>
      </c>
      <c r="Q92">
        <v>1</v>
      </c>
      <c r="R92">
        <v>1</v>
      </c>
      <c r="S92">
        <v>1</v>
      </c>
      <c r="T92">
        <v>1</v>
      </c>
      <c r="U92" s="73">
        <v>1</v>
      </c>
      <c r="V92">
        <v>1</v>
      </c>
      <c r="W92" s="72">
        <v>1</v>
      </c>
      <c r="X92" s="4">
        <v>0</v>
      </c>
      <c r="Y92" s="4">
        <v>0</v>
      </c>
      <c r="Z92" s="4">
        <v>0</v>
      </c>
      <c r="AA92">
        <v>1</v>
      </c>
      <c r="AB92">
        <v>0</v>
      </c>
    </row>
    <row r="93" spans="1:28">
      <c r="A93" t="s">
        <v>77</v>
      </c>
      <c r="B93">
        <v>189</v>
      </c>
      <c r="C93">
        <v>92</v>
      </c>
      <c r="D93">
        <v>95</v>
      </c>
      <c r="E93">
        <v>100</v>
      </c>
      <c r="F93">
        <v>91</v>
      </c>
      <c r="G93">
        <v>100</v>
      </c>
      <c r="H93">
        <v>94</v>
      </c>
      <c r="I93" s="1">
        <f t="shared" si="2"/>
        <v>96</v>
      </c>
      <c r="J93" s="3"/>
      <c r="K93" s="73">
        <v>1</v>
      </c>
      <c r="L93">
        <v>1</v>
      </c>
      <c r="M93" s="72">
        <v>1</v>
      </c>
      <c r="N93">
        <v>1</v>
      </c>
      <c r="O93">
        <v>1</v>
      </c>
      <c r="P93" s="73">
        <v>1</v>
      </c>
      <c r="Q93">
        <v>1</v>
      </c>
      <c r="R93">
        <v>1</v>
      </c>
      <c r="S93">
        <v>1</v>
      </c>
      <c r="T93">
        <v>1</v>
      </c>
      <c r="U93" s="73">
        <v>1</v>
      </c>
      <c r="V93">
        <v>1</v>
      </c>
      <c r="W93" s="72">
        <v>1</v>
      </c>
      <c r="X93" s="4">
        <v>0</v>
      </c>
      <c r="Y93" s="4">
        <v>0</v>
      </c>
      <c r="Z93" s="4">
        <v>0</v>
      </c>
      <c r="AA93">
        <v>1</v>
      </c>
      <c r="AB93">
        <v>0</v>
      </c>
    </row>
    <row r="94" spans="1:28">
      <c r="A94" t="s">
        <v>67</v>
      </c>
      <c r="B94">
        <v>179</v>
      </c>
      <c r="C94">
        <v>93</v>
      </c>
      <c r="D94">
        <v>84</v>
      </c>
      <c r="E94">
        <v>90</v>
      </c>
      <c r="F94">
        <v>100</v>
      </c>
      <c r="G94">
        <v>90</v>
      </c>
      <c r="H94">
        <v>88</v>
      </c>
      <c r="I94" s="1">
        <f t="shared" si="2"/>
        <v>90.4</v>
      </c>
      <c r="J94" s="3"/>
      <c r="K94" s="73">
        <v>1</v>
      </c>
      <c r="L94">
        <v>1</v>
      </c>
      <c r="M94" s="72">
        <v>1</v>
      </c>
      <c r="N94">
        <v>1</v>
      </c>
      <c r="O94">
        <v>1</v>
      </c>
      <c r="P94" s="73">
        <v>1</v>
      </c>
      <c r="Q94">
        <v>1</v>
      </c>
      <c r="R94">
        <v>1</v>
      </c>
      <c r="S94">
        <v>1</v>
      </c>
      <c r="T94">
        <v>1</v>
      </c>
      <c r="U94" s="73">
        <v>1</v>
      </c>
      <c r="V94">
        <v>1</v>
      </c>
      <c r="W94" s="72">
        <v>1</v>
      </c>
      <c r="X94" s="4">
        <v>0</v>
      </c>
      <c r="Y94" s="4">
        <v>0</v>
      </c>
      <c r="Z94" s="4">
        <v>0</v>
      </c>
      <c r="AA94">
        <v>1</v>
      </c>
      <c r="AB94">
        <v>0</v>
      </c>
    </row>
    <row r="95" spans="1:28">
      <c r="A95" t="s">
        <v>80</v>
      </c>
      <c r="B95">
        <v>192</v>
      </c>
      <c r="C95">
        <v>94</v>
      </c>
      <c r="D95">
        <v>100</v>
      </c>
      <c r="E95">
        <v>93</v>
      </c>
      <c r="F95">
        <v>90</v>
      </c>
      <c r="G95">
        <v>81</v>
      </c>
      <c r="H95">
        <v>95</v>
      </c>
      <c r="I95" s="1">
        <f t="shared" si="2"/>
        <v>91.8</v>
      </c>
      <c r="J95" s="3"/>
      <c r="K95" s="73">
        <v>1</v>
      </c>
      <c r="L95">
        <v>1</v>
      </c>
      <c r="M95" s="72">
        <v>1</v>
      </c>
      <c r="N95">
        <v>1</v>
      </c>
      <c r="O95">
        <v>1</v>
      </c>
      <c r="P95" s="73">
        <v>1</v>
      </c>
      <c r="Q95">
        <v>1</v>
      </c>
      <c r="R95">
        <v>1</v>
      </c>
      <c r="S95">
        <v>1</v>
      </c>
      <c r="T95">
        <v>1</v>
      </c>
      <c r="U95" s="73">
        <v>1</v>
      </c>
      <c r="V95">
        <v>1</v>
      </c>
      <c r="W95" s="72">
        <v>1</v>
      </c>
      <c r="X95" s="4">
        <v>0</v>
      </c>
      <c r="Y95" s="4">
        <v>0</v>
      </c>
      <c r="Z95" s="4">
        <v>0</v>
      </c>
      <c r="AA95">
        <v>1</v>
      </c>
      <c r="AB95">
        <v>0</v>
      </c>
    </row>
    <row r="96" spans="1:28">
      <c r="A96" t="s">
        <v>54</v>
      </c>
      <c r="B96">
        <v>166</v>
      </c>
      <c r="C96">
        <v>95</v>
      </c>
      <c r="D96">
        <v>94</v>
      </c>
      <c r="E96">
        <v>99</v>
      </c>
      <c r="F96">
        <v>85</v>
      </c>
      <c r="G96">
        <v>87</v>
      </c>
      <c r="H96">
        <v>100</v>
      </c>
      <c r="I96" s="1">
        <f t="shared" si="2"/>
        <v>93</v>
      </c>
      <c r="J96" s="3"/>
      <c r="K96" s="73">
        <v>1</v>
      </c>
      <c r="L96">
        <v>1</v>
      </c>
      <c r="M96" s="72">
        <v>1</v>
      </c>
      <c r="N96">
        <v>1</v>
      </c>
      <c r="O96">
        <v>2</v>
      </c>
      <c r="P96" s="73">
        <v>1</v>
      </c>
      <c r="Q96">
        <v>1</v>
      </c>
      <c r="R96">
        <v>1</v>
      </c>
      <c r="S96">
        <v>1</v>
      </c>
      <c r="T96">
        <v>1</v>
      </c>
      <c r="U96" s="73">
        <v>1</v>
      </c>
      <c r="V96">
        <v>1</v>
      </c>
      <c r="W96" s="72">
        <v>1</v>
      </c>
      <c r="X96" s="4">
        <v>7.6923076923076927E-2</v>
      </c>
      <c r="Y96" s="4">
        <v>0.27735009811261457</v>
      </c>
      <c r="Z96" s="4">
        <v>7.6923076923076927E-2</v>
      </c>
      <c r="AA96">
        <v>1</v>
      </c>
      <c r="AB96">
        <v>0</v>
      </c>
    </row>
    <row r="97" spans="1:28">
      <c r="A97" t="s">
        <v>90</v>
      </c>
      <c r="B97">
        <v>202</v>
      </c>
      <c r="C97">
        <v>96</v>
      </c>
      <c r="D97">
        <v>88</v>
      </c>
      <c r="E97">
        <v>81</v>
      </c>
      <c r="F97">
        <v>98</v>
      </c>
      <c r="G97">
        <v>97</v>
      </c>
      <c r="H97">
        <v>92</v>
      </c>
      <c r="I97" s="1">
        <f t="shared" si="2"/>
        <v>91.2</v>
      </c>
      <c r="J97" s="3"/>
      <c r="K97" s="73">
        <v>1</v>
      </c>
      <c r="L97">
        <v>1</v>
      </c>
      <c r="M97" s="72">
        <v>1</v>
      </c>
      <c r="N97">
        <v>1</v>
      </c>
      <c r="O97">
        <v>1</v>
      </c>
      <c r="P97" s="73">
        <v>1</v>
      </c>
      <c r="Q97">
        <v>1</v>
      </c>
      <c r="R97">
        <v>1</v>
      </c>
      <c r="S97">
        <v>1</v>
      </c>
      <c r="T97">
        <v>1</v>
      </c>
      <c r="U97" s="73">
        <v>1</v>
      </c>
      <c r="V97">
        <v>1</v>
      </c>
      <c r="W97" s="72">
        <v>1</v>
      </c>
      <c r="X97" s="4">
        <v>0</v>
      </c>
      <c r="Y97" s="4">
        <v>0</v>
      </c>
      <c r="Z97" s="4">
        <v>0</v>
      </c>
      <c r="AA97">
        <v>1</v>
      </c>
      <c r="AB97">
        <v>0</v>
      </c>
    </row>
    <row r="98" spans="1:28">
      <c r="A98" t="s">
        <v>84</v>
      </c>
      <c r="B98">
        <v>196</v>
      </c>
      <c r="C98">
        <v>97</v>
      </c>
      <c r="D98">
        <v>90</v>
      </c>
      <c r="E98">
        <v>76</v>
      </c>
      <c r="F98">
        <v>89</v>
      </c>
      <c r="G98">
        <v>98</v>
      </c>
      <c r="H98">
        <v>97</v>
      </c>
      <c r="I98" s="1">
        <f t="shared" ref="I98:I101" si="3">AVERAGE(D98:H98)</f>
        <v>90</v>
      </c>
      <c r="J98" s="3"/>
      <c r="K98" s="73">
        <v>1</v>
      </c>
      <c r="L98">
        <v>1</v>
      </c>
      <c r="M98" s="72">
        <v>1</v>
      </c>
      <c r="N98">
        <v>1</v>
      </c>
      <c r="O98">
        <v>1</v>
      </c>
      <c r="P98" s="73">
        <v>1</v>
      </c>
      <c r="Q98">
        <v>1</v>
      </c>
      <c r="R98">
        <v>1</v>
      </c>
      <c r="S98">
        <v>1</v>
      </c>
      <c r="T98">
        <v>1</v>
      </c>
      <c r="U98" s="73">
        <v>1</v>
      </c>
      <c r="V98">
        <v>1</v>
      </c>
      <c r="W98" s="72">
        <v>1</v>
      </c>
      <c r="X98" s="4">
        <v>0</v>
      </c>
      <c r="Y98" s="4">
        <v>0</v>
      </c>
      <c r="Z98" s="4">
        <v>0</v>
      </c>
      <c r="AA98">
        <v>1</v>
      </c>
      <c r="AB98">
        <v>0</v>
      </c>
    </row>
    <row r="99" spans="1:28">
      <c r="A99" t="s">
        <v>23</v>
      </c>
      <c r="B99">
        <v>135</v>
      </c>
      <c r="C99">
        <v>98</v>
      </c>
      <c r="D99">
        <v>97</v>
      </c>
      <c r="E99">
        <v>95</v>
      </c>
      <c r="F99">
        <v>92</v>
      </c>
      <c r="G99">
        <v>92</v>
      </c>
      <c r="H99">
        <v>91</v>
      </c>
      <c r="I99" s="1">
        <f t="shared" si="3"/>
        <v>93.4</v>
      </c>
      <c r="J99" s="3"/>
      <c r="K99" s="73">
        <v>1</v>
      </c>
      <c r="L99">
        <v>1</v>
      </c>
      <c r="M99" s="72">
        <v>1</v>
      </c>
      <c r="N99">
        <v>1</v>
      </c>
      <c r="O99">
        <v>1</v>
      </c>
      <c r="P99" s="73">
        <v>1</v>
      </c>
      <c r="Q99">
        <v>1</v>
      </c>
      <c r="R99">
        <v>1</v>
      </c>
      <c r="S99">
        <v>1</v>
      </c>
      <c r="T99">
        <v>1</v>
      </c>
      <c r="U99" s="73">
        <v>1</v>
      </c>
      <c r="V99">
        <v>1</v>
      </c>
      <c r="W99" s="72">
        <v>1</v>
      </c>
      <c r="X99" s="4">
        <v>0</v>
      </c>
      <c r="Y99" s="4">
        <v>0</v>
      </c>
      <c r="Z99" s="4">
        <v>0</v>
      </c>
      <c r="AA99">
        <v>1</v>
      </c>
      <c r="AB99">
        <v>0</v>
      </c>
    </row>
    <row r="100" spans="1:28">
      <c r="A100" t="s">
        <v>76</v>
      </c>
      <c r="B100">
        <v>188</v>
      </c>
      <c r="C100">
        <v>99</v>
      </c>
      <c r="D100">
        <v>92</v>
      </c>
      <c r="E100">
        <v>98</v>
      </c>
      <c r="F100">
        <v>94</v>
      </c>
      <c r="G100">
        <v>99</v>
      </c>
      <c r="H100">
        <v>99</v>
      </c>
      <c r="I100" s="1">
        <f t="shared" si="3"/>
        <v>96.4</v>
      </c>
      <c r="J100" s="3"/>
      <c r="K100" s="73">
        <v>1</v>
      </c>
      <c r="L100">
        <v>2</v>
      </c>
      <c r="M100" s="72">
        <v>1</v>
      </c>
      <c r="N100">
        <v>1</v>
      </c>
      <c r="O100">
        <v>1</v>
      </c>
      <c r="P100" s="73">
        <v>1</v>
      </c>
      <c r="Q100">
        <v>1</v>
      </c>
      <c r="R100">
        <v>1</v>
      </c>
      <c r="S100">
        <v>1</v>
      </c>
      <c r="T100">
        <v>1</v>
      </c>
      <c r="U100" s="73">
        <v>1</v>
      </c>
      <c r="V100">
        <v>1</v>
      </c>
      <c r="W100" s="72">
        <v>1</v>
      </c>
      <c r="X100" s="4">
        <v>7.6923076923076927E-2</v>
      </c>
      <c r="Y100" s="4">
        <v>0.27735009811261457</v>
      </c>
      <c r="Z100" s="4">
        <v>7.6923076923076927E-2</v>
      </c>
      <c r="AA100">
        <v>1</v>
      </c>
      <c r="AB100">
        <v>0</v>
      </c>
    </row>
    <row r="101" spans="1:28">
      <c r="A101" t="s">
        <v>85</v>
      </c>
      <c r="B101">
        <v>197</v>
      </c>
      <c r="C101">
        <v>100</v>
      </c>
      <c r="D101">
        <v>87</v>
      </c>
      <c r="E101">
        <v>87</v>
      </c>
      <c r="F101">
        <v>99</v>
      </c>
      <c r="G101">
        <v>89</v>
      </c>
      <c r="H101">
        <v>98</v>
      </c>
      <c r="I101" s="1">
        <f t="shared" si="3"/>
        <v>92</v>
      </c>
      <c r="J101" s="3"/>
      <c r="K101" s="73">
        <v>1</v>
      </c>
      <c r="L101">
        <v>1</v>
      </c>
      <c r="M101" s="72">
        <v>1</v>
      </c>
      <c r="N101">
        <v>1</v>
      </c>
      <c r="O101">
        <v>1</v>
      </c>
      <c r="P101" s="73">
        <v>1</v>
      </c>
      <c r="Q101">
        <v>1</v>
      </c>
      <c r="R101">
        <v>1</v>
      </c>
      <c r="S101">
        <v>1</v>
      </c>
      <c r="T101">
        <v>1</v>
      </c>
      <c r="U101" s="73">
        <v>1</v>
      </c>
      <c r="V101">
        <v>1</v>
      </c>
      <c r="W101" s="72">
        <v>1</v>
      </c>
      <c r="X101" s="4">
        <v>0</v>
      </c>
      <c r="Y101" s="4">
        <v>0</v>
      </c>
      <c r="Z101" s="4">
        <v>0</v>
      </c>
      <c r="AA101">
        <v>1</v>
      </c>
      <c r="AB101">
        <v>0</v>
      </c>
    </row>
    <row r="105" spans="1:28">
      <c r="K105" s="73">
        <f>AVERAGE(K2:K101)</f>
        <v>1.68</v>
      </c>
      <c r="L105" s="73">
        <f t="shared" ref="L105:W105" si="4">AVERAGE(L2:L101)</f>
        <v>1.84</v>
      </c>
      <c r="M105" s="73">
        <f t="shared" si="4"/>
        <v>1.62</v>
      </c>
      <c r="N105" s="73">
        <f t="shared" si="4"/>
        <v>1.47</v>
      </c>
      <c r="O105" s="73">
        <f t="shared" si="4"/>
        <v>1.78</v>
      </c>
      <c r="P105" s="73">
        <f t="shared" si="4"/>
        <v>1.865</v>
      </c>
      <c r="Q105" s="73">
        <f t="shared" si="4"/>
        <v>1.67</v>
      </c>
      <c r="R105" s="73">
        <f t="shared" si="4"/>
        <v>1.44</v>
      </c>
      <c r="S105" s="73">
        <f t="shared" si="4"/>
        <v>1.42</v>
      </c>
      <c r="T105" s="73">
        <f t="shared" si="4"/>
        <v>1.69</v>
      </c>
      <c r="U105" s="73">
        <f t="shared" si="4"/>
        <v>1.78</v>
      </c>
      <c r="V105" s="73">
        <f t="shared" si="4"/>
        <v>1.83</v>
      </c>
      <c r="W105" s="73">
        <f t="shared" si="4"/>
        <v>1.58</v>
      </c>
    </row>
  </sheetData>
  <sortState ref="A2:AB101">
    <sortCondition ref="C2:C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sqref="A1:H1048576"/>
    </sheetView>
  </sheetViews>
  <sheetFormatPr baseColWidth="10" defaultRowHeight="15" x14ac:dyDescent="0"/>
  <sheetData>
    <row r="1" spans="1:20">
      <c r="A1" t="s">
        <v>116</v>
      </c>
      <c r="B1" t="s">
        <v>112</v>
      </c>
      <c r="C1" t="s">
        <v>115</v>
      </c>
      <c r="D1" t="s">
        <v>3</v>
      </c>
      <c r="E1" t="s">
        <v>2</v>
      </c>
      <c r="F1" t="s">
        <v>113</v>
      </c>
      <c r="G1" t="s">
        <v>110</v>
      </c>
      <c r="H1" t="s">
        <v>117</v>
      </c>
      <c r="L1" t="s">
        <v>155</v>
      </c>
      <c r="M1" t="s">
        <v>116</v>
      </c>
      <c r="N1" t="s">
        <v>112</v>
      </c>
      <c r="O1" t="s">
        <v>115</v>
      </c>
      <c r="P1" t="s">
        <v>3</v>
      </c>
      <c r="Q1" t="s">
        <v>2</v>
      </c>
      <c r="R1" t="s">
        <v>113</v>
      </c>
      <c r="S1" t="s">
        <v>110</v>
      </c>
      <c r="T1" t="s">
        <v>117</v>
      </c>
    </row>
    <row r="2" spans="1:20">
      <c r="A2">
        <v>2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M2">
        <v>-1</v>
      </c>
      <c r="N2">
        <f>B2-I2</f>
        <v>0</v>
      </c>
      <c r="O2">
        <f>C2-I2</f>
        <v>0</v>
      </c>
      <c r="P2">
        <f>D2-I2</f>
        <v>0</v>
      </c>
      <c r="Q2">
        <f>E2-I2</f>
        <v>0</v>
      </c>
      <c r="R2">
        <f>F2-I2</f>
        <v>0</v>
      </c>
      <c r="S2">
        <f>G2-I2</f>
        <v>0</v>
      </c>
      <c r="T2">
        <f>H2-I2</f>
        <v>0</v>
      </c>
    </row>
    <row r="3" spans="1:20">
      <c r="A3">
        <v>2</v>
      </c>
      <c r="B3">
        <v>2</v>
      </c>
      <c r="C3">
        <v>2</v>
      </c>
      <c r="D3">
        <v>2</v>
      </c>
      <c r="E3">
        <v>3</v>
      </c>
      <c r="F3">
        <v>3</v>
      </c>
      <c r="G3">
        <v>3</v>
      </c>
      <c r="H3">
        <v>3</v>
      </c>
      <c r="I3">
        <v>2</v>
      </c>
      <c r="M3">
        <v>0</v>
      </c>
      <c r="N3">
        <f t="shared" ref="N3:N35" si="0">B3-I3</f>
        <v>0</v>
      </c>
      <c r="O3">
        <f t="shared" ref="O3:O35" si="1">C3-I3</f>
        <v>0</v>
      </c>
      <c r="P3">
        <f t="shared" ref="P3:P35" si="2">D3-I3</f>
        <v>0</v>
      </c>
      <c r="Q3">
        <f t="shared" ref="Q3:Q35" si="3">E3-I3</f>
        <v>1</v>
      </c>
      <c r="R3">
        <f t="shared" ref="R3:R35" si="4">F3-I3</f>
        <v>1</v>
      </c>
      <c r="S3">
        <f t="shared" ref="S3:S35" si="5">G3-I3</f>
        <v>1</v>
      </c>
      <c r="T3">
        <f t="shared" ref="T3:T35" si="6">H3-I3</f>
        <v>1</v>
      </c>
    </row>
    <row r="4" spans="1:20">
      <c r="A4">
        <v>1</v>
      </c>
      <c r="B4">
        <v>1</v>
      </c>
      <c r="C4">
        <v>2</v>
      </c>
      <c r="D4">
        <v>2</v>
      </c>
      <c r="E4">
        <v>2</v>
      </c>
      <c r="F4">
        <v>2</v>
      </c>
      <c r="G4">
        <v>3</v>
      </c>
      <c r="H4">
        <v>2</v>
      </c>
      <c r="I4">
        <v>2</v>
      </c>
      <c r="M4">
        <v>-1</v>
      </c>
      <c r="N4">
        <f t="shared" si="0"/>
        <v>-1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1</v>
      </c>
      <c r="T4">
        <f t="shared" si="6"/>
        <v>0</v>
      </c>
    </row>
    <row r="5" spans="1:20">
      <c r="A5">
        <v>2</v>
      </c>
      <c r="B5">
        <v>2</v>
      </c>
      <c r="C5">
        <v>2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M5">
        <f>A5-I5</f>
        <v>-1</v>
      </c>
      <c r="N5">
        <f t="shared" si="0"/>
        <v>-1</v>
      </c>
      <c r="O5">
        <f t="shared" si="1"/>
        <v>-1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</row>
    <row r="6" spans="1:20">
      <c r="A6">
        <v>2</v>
      </c>
      <c r="B6">
        <v>2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M6">
        <f t="shared" ref="M6:M35" si="7">A6-I6</f>
        <v>-1</v>
      </c>
      <c r="N6">
        <f t="shared" si="0"/>
        <v>-1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</row>
    <row r="7" spans="1:20">
      <c r="A7">
        <v>2</v>
      </c>
      <c r="B7">
        <v>2</v>
      </c>
      <c r="C7">
        <v>1</v>
      </c>
      <c r="D7">
        <v>3</v>
      </c>
      <c r="E7">
        <v>2</v>
      </c>
      <c r="F7">
        <v>3</v>
      </c>
      <c r="G7">
        <v>3</v>
      </c>
      <c r="H7">
        <v>3</v>
      </c>
      <c r="I7">
        <v>3</v>
      </c>
      <c r="M7">
        <f t="shared" si="7"/>
        <v>-1</v>
      </c>
      <c r="N7">
        <f t="shared" si="0"/>
        <v>-1</v>
      </c>
      <c r="O7">
        <f t="shared" si="1"/>
        <v>-2</v>
      </c>
      <c r="P7">
        <f t="shared" si="2"/>
        <v>0</v>
      </c>
      <c r="Q7">
        <f t="shared" si="3"/>
        <v>-1</v>
      </c>
      <c r="R7">
        <f t="shared" si="4"/>
        <v>0</v>
      </c>
      <c r="S7">
        <f t="shared" si="5"/>
        <v>0</v>
      </c>
      <c r="T7">
        <f t="shared" si="6"/>
        <v>0</v>
      </c>
    </row>
    <row r="8" spans="1:20">
      <c r="A8">
        <v>1</v>
      </c>
      <c r="B8">
        <v>2</v>
      </c>
      <c r="C8">
        <v>2</v>
      </c>
      <c r="D8">
        <v>2</v>
      </c>
      <c r="E8">
        <v>3</v>
      </c>
      <c r="F8">
        <v>3</v>
      </c>
      <c r="G8">
        <v>3</v>
      </c>
      <c r="H8">
        <v>3</v>
      </c>
      <c r="I8">
        <v>2</v>
      </c>
      <c r="M8">
        <f t="shared" si="7"/>
        <v>-1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6"/>
        <v>1</v>
      </c>
    </row>
    <row r="9" spans="1:20">
      <c r="A9">
        <v>1</v>
      </c>
      <c r="B9">
        <v>2</v>
      </c>
      <c r="C9">
        <v>2</v>
      </c>
      <c r="D9">
        <v>2</v>
      </c>
      <c r="E9">
        <v>2</v>
      </c>
      <c r="F9">
        <v>2</v>
      </c>
      <c r="G9">
        <v>3</v>
      </c>
      <c r="H9">
        <v>2</v>
      </c>
      <c r="I9">
        <v>2</v>
      </c>
      <c r="M9">
        <f t="shared" si="7"/>
        <v>-1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1</v>
      </c>
      <c r="T9">
        <f t="shared" si="6"/>
        <v>0</v>
      </c>
    </row>
    <row r="10" spans="1:20">
      <c r="A10">
        <v>1</v>
      </c>
      <c r="B10">
        <v>2</v>
      </c>
      <c r="C10">
        <v>2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M10">
        <f t="shared" si="7"/>
        <v>-2</v>
      </c>
      <c r="N10">
        <f t="shared" si="0"/>
        <v>-1</v>
      </c>
      <c r="O10">
        <f t="shared" si="1"/>
        <v>-1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0">
      <c r="A11">
        <v>1</v>
      </c>
      <c r="B11">
        <v>2</v>
      </c>
      <c r="C11">
        <v>2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M11">
        <f t="shared" si="7"/>
        <v>-2</v>
      </c>
      <c r="N11">
        <f t="shared" si="0"/>
        <v>-1</v>
      </c>
      <c r="O11">
        <f t="shared" si="1"/>
        <v>-1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</row>
    <row r="12" spans="1:20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M12">
        <f t="shared" si="7"/>
        <v>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0">
      <c r="A13">
        <v>1</v>
      </c>
      <c r="B13">
        <v>2</v>
      </c>
      <c r="C13">
        <v>1</v>
      </c>
      <c r="D13">
        <v>2</v>
      </c>
      <c r="E13">
        <v>2</v>
      </c>
      <c r="F13">
        <v>2</v>
      </c>
      <c r="G13">
        <v>2</v>
      </c>
      <c r="H13">
        <v>3</v>
      </c>
      <c r="I13">
        <v>1</v>
      </c>
      <c r="M13">
        <f t="shared" si="7"/>
        <v>0</v>
      </c>
      <c r="N13">
        <f t="shared" si="0"/>
        <v>1</v>
      </c>
      <c r="O13">
        <f t="shared" si="1"/>
        <v>0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1</v>
      </c>
      <c r="T13">
        <f t="shared" si="6"/>
        <v>2</v>
      </c>
    </row>
    <row r="14" spans="1:20">
      <c r="A14">
        <v>1</v>
      </c>
      <c r="B14">
        <v>2</v>
      </c>
      <c r="C14">
        <v>2</v>
      </c>
      <c r="D14">
        <v>2</v>
      </c>
      <c r="E14">
        <v>3</v>
      </c>
      <c r="F14">
        <v>2</v>
      </c>
      <c r="G14">
        <v>3</v>
      </c>
      <c r="H14">
        <v>3</v>
      </c>
      <c r="I14">
        <v>2</v>
      </c>
      <c r="M14">
        <f t="shared" si="7"/>
        <v>-1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1</v>
      </c>
      <c r="R14">
        <f t="shared" si="4"/>
        <v>0</v>
      </c>
      <c r="S14">
        <f t="shared" si="5"/>
        <v>1</v>
      </c>
      <c r="T14">
        <f t="shared" si="6"/>
        <v>1</v>
      </c>
    </row>
    <row r="15" spans="1:20">
      <c r="A15">
        <v>2</v>
      </c>
      <c r="B15">
        <v>2</v>
      </c>
      <c r="C15">
        <v>2</v>
      </c>
      <c r="D15">
        <v>3</v>
      </c>
      <c r="E15">
        <v>3</v>
      </c>
      <c r="F15">
        <v>3</v>
      </c>
      <c r="G15">
        <v>2</v>
      </c>
      <c r="H15">
        <v>3</v>
      </c>
      <c r="I15">
        <v>3</v>
      </c>
      <c r="M15">
        <f t="shared" si="7"/>
        <v>-1</v>
      </c>
      <c r="N15">
        <f t="shared" si="0"/>
        <v>-1</v>
      </c>
      <c r="O15">
        <f t="shared" si="1"/>
        <v>-1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-1</v>
      </c>
      <c r="T15">
        <f t="shared" si="6"/>
        <v>0</v>
      </c>
    </row>
    <row r="16" spans="1:20">
      <c r="A16">
        <v>1</v>
      </c>
      <c r="B16">
        <v>1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M16">
        <f t="shared" si="7"/>
        <v>-1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0</v>
      </c>
      <c r="R16">
        <f t="shared" si="4"/>
        <v>0</v>
      </c>
      <c r="S16">
        <f t="shared" si="5"/>
        <v>0</v>
      </c>
      <c r="T16">
        <f t="shared" si="6"/>
        <v>0</v>
      </c>
    </row>
    <row r="17" spans="1:20">
      <c r="A17">
        <v>3</v>
      </c>
      <c r="B17">
        <v>2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M17">
        <f t="shared" si="7"/>
        <v>0</v>
      </c>
      <c r="N17">
        <f t="shared" si="0"/>
        <v>-1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3</v>
      </c>
      <c r="H18">
        <v>3</v>
      </c>
      <c r="I18">
        <v>2</v>
      </c>
      <c r="M18">
        <f t="shared" si="7"/>
        <v>0</v>
      </c>
      <c r="N18">
        <f t="shared" si="0"/>
        <v>0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1</v>
      </c>
      <c r="T18">
        <f t="shared" si="6"/>
        <v>1</v>
      </c>
    </row>
    <row r="19" spans="1:20">
      <c r="A19">
        <v>1</v>
      </c>
      <c r="B19">
        <v>2</v>
      </c>
      <c r="C19">
        <v>2</v>
      </c>
      <c r="D19">
        <v>3</v>
      </c>
      <c r="E19">
        <v>3</v>
      </c>
      <c r="F19">
        <v>3</v>
      </c>
      <c r="G19">
        <v>3</v>
      </c>
      <c r="H19">
        <v>3</v>
      </c>
      <c r="I19">
        <v>2</v>
      </c>
      <c r="M19">
        <f t="shared" si="7"/>
        <v>-1</v>
      </c>
      <c r="N19">
        <f t="shared" si="0"/>
        <v>0</v>
      </c>
      <c r="O19">
        <f t="shared" si="1"/>
        <v>0</v>
      </c>
      <c r="P19">
        <f t="shared" si="2"/>
        <v>1</v>
      </c>
      <c r="Q19">
        <f t="shared" si="3"/>
        <v>1</v>
      </c>
      <c r="R19">
        <f t="shared" si="4"/>
        <v>1</v>
      </c>
      <c r="S19">
        <f t="shared" si="5"/>
        <v>1</v>
      </c>
      <c r="T19">
        <f t="shared" si="6"/>
        <v>1</v>
      </c>
    </row>
    <row r="20" spans="1:20">
      <c r="A20">
        <v>1</v>
      </c>
      <c r="B20">
        <v>2</v>
      </c>
      <c r="C20">
        <v>1</v>
      </c>
      <c r="D20">
        <v>2</v>
      </c>
      <c r="E20">
        <v>2</v>
      </c>
      <c r="F20">
        <v>3</v>
      </c>
      <c r="G20">
        <v>3</v>
      </c>
      <c r="H20">
        <v>3</v>
      </c>
      <c r="I20">
        <v>2</v>
      </c>
      <c r="M20">
        <f t="shared" si="7"/>
        <v>-1</v>
      </c>
      <c r="N20">
        <f t="shared" si="0"/>
        <v>0</v>
      </c>
      <c r="O20">
        <f t="shared" si="1"/>
        <v>-1</v>
      </c>
      <c r="P20">
        <f t="shared" si="2"/>
        <v>0</v>
      </c>
      <c r="Q20">
        <f t="shared" si="3"/>
        <v>0</v>
      </c>
      <c r="R20">
        <f t="shared" si="4"/>
        <v>1</v>
      </c>
      <c r="S20">
        <f t="shared" si="5"/>
        <v>1</v>
      </c>
      <c r="T20">
        <f t="shared" si="6"/>
        <v>1</v>
      </c>
    </row>
    <row r="21" spans="1:20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M21">
        <f t="shared" si="7"/>
        <v>0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>
      <c r="A22">
        <v>2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M22">
        <f t="shared" si="7"/>
        <v>-1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>
      <c r="A23">
        <v>1</v>
      </c>
      <c r="B23">
        <v>2</v>
      </c>
      <c r="C23">
        <v>2</v>
      </c>
      <c r="D23">
        <v>2</v>
      </c>
      <c r="E23">
        <v>3</v>
      </c>
      <c r="F23">
        <v>2</v>
      </c>
      <c r="G23">
        <v>3</v>
      </c>
      <c r="H23">
        <v>3</v>
      </c>
      <c r="I23">
        <v>2</v>
      </c>
      <c r="M23">
        <f t="shared" si="7"/>
        <v>-1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1</v>
      </c>
      <c r="R23">
        <f t="shared" si="4"/>
        <v>0</v>
      </c>
      <c r="S23">
        <f t="shared" si="5"/>
        <v>1</v>
      </c>
      <c r="T23">
        <f t="shared" si="6"/>
        <v>1</v>
      </c>
    </row>
    <row r="24" spans="1:20">
      <c r="A24">
        <v>2</v>
      </c>
      <c r="B24">
        <v>2</v>
      </c>
      <c r="C24">
        <v>2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M24">
        <f t="shared" si="7"/>
        <v>-1</v>
      </c>
      <c r="N24">
        <f t="shared" si="0"/>
        <v>-1</v>
      </c>
      <c r="O24">
        <f t="shared" si="1"/>
        <v>-1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>
      <c r="A25">
        <v>2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M25">
        <f t="shared" si="7"/>
        <v>-1</v>
      </c>
      <c r="N25">
        <f t="shared" si="0"/>
        <v>0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>
      <c r="A26">
        <v>2</v>
      </c>
      <c r="B26">
        <v>1</v>
      </c>
      <c r="C26">
        <v>2</v>
      </c>
      <c r="D26">
        <v>2</v>
      </c>
      <c r="E26">
        <v>2</v>
      </c>
      <c r="F26">
        <v>2</v>
      </c>
      <c r="G26">
        <v>2</v>
      </c>
      <c r="H26">
        <v>3</v>
      </c>
      <c r="I26">
        <v>2</v>
      </c>
      <c r="M26">
        <f t="shared" si="7"/>
        <v>0</v>
      </c>
      <c r="N26">
        <f t="shared" si="0"/>
        <v>-1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0</v>
      </c>
      <c r="T26">
        <f t="shared" si="6"/>
        <v>1</v>
      </c>
    </row>
    <row r="27" spans="1:20">
      <c r="A27">
        <v>1</v>
      </c>
      <c r="B27">
        <v>1</v>
      </c>
      <c r="C27">
        <v>1</v>
      </c>
      <c r="D27">
        <v>2</v>
      </c>
      <c r="E27">
        <v>2</v>
      </c>
      <c r="F27">
        <v>2</v>
      </c>
      <c r="G27">
        <v>2</v>
      </c>
      <c r="H27">
        <v>3</v>
      </c>
      <c r="I27">
        <v>2</v>
      </c>
      <c r="M27">
        <f t="shared" si="7"/>
        <v>-1</v>
      </c>
      <c r="N27">
        <f t="shared" si="0"/>
        <v>-1</v>
      </c>
      <c r="O27">
        <f t="shared" si="1"/>
        <v>-1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  <c r="T27">
        <f t="shared" si="6"/>
        <v>1</v>
      </c>
    </row>
    <row r="28" spans="1:20">
      <c r="A28">
        <v>3</v>
      </c>
      <c r="B28">
        <v>1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M28">
        <f t="shared" si="7"/>
        <v>0</v>
      </c>
      <c r="N28">
        <f t="shared" si="0"/>
        <v>-2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>
      <c r="A29">
        <v>3</v>
      </c>
      <c r="B29">
        <v>2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M29">
        <f t="shared" si="7"/>
        <v>0</v>
      </c>
      <c r="N29">
        <f t="shared" si="0"/>
        <v>-1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>
      <c r="A30">
        <v>2</v>
      </c>
      <c r="B30">
        <v>2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M30">
        <f t="shared" si="7"/>
        <v>-1</v>
      </c>
      <c r="N30">
        <f t="shared" si="0"/>
        <v>-1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>
      <c r="A31">
        <v>3</v>
      </c>
      <c r="B31">
        <v>2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M31">
        <f t="shared" si="7"/>
        <v>0</v>
      </c>
      <c r="N31">
        <f t="shared" si="0"/>
        <v>-1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>
      <c r="A32">
        <v>2</v>
      </c>
      <c r="B32">
        <v>1</v>
      </c>
      <c r="C32">
        <v>2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M32">
        <f t="shared" si="7"/>
        <v>-1</v>
      </c>
      <c r="N32">
        <f t="shared" si="0"/>
        <v>-2</v>
      </c>
      <c r="O32">
        <f t="shared" si="1"/>
        <v>-1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>
      <c r="A33">
        <v>1</v>
      </c>
      <c r="B33">
        <v>2</v>
      </c>
      <c r="C33">
        <v>2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M33">
        <f t="shared" si="7"/>
        <v>-2</v>
      </c>
      <c r="N33">
        <f t="shared" si="0"/>
        <v>-1</v>
      </c>
      <c r="O33">
        <f t="shared" si="1"/>
        <v>-1</v>
      </c>
      <c r="P33">
        <f t="shared" si="2"/>
        <v>0</v>
      </c>
      <c r="Q33">
        <f t="shared" si="3"/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>
      <c r="A34">
        <v>1</v>
      </c>
      <c r="B34">
        <v>1</v>
      </c>
      <c r="C34">
        <v>1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M34">
        <f t="shared" si="7"/>
        <v>-1</v>
      </c>
      <c r="N34">
        <f t="shared" si="0"/>
        <v>-1</v>
      </c>
      <c r="O34">
        <f t="shared" si="1"/>
        <v>-1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>
      <c r="A35">
        <v>2</v>
      </c>
      <c r="B35">
        <v>2</v>
      </c>
      <c r="C35">
        <v>2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M35">
        <f t="shared" si="7"/>
        <v>-1</v>
      </c>
      <c r="N35">
        <f t="shared" si="0"/>
        <v>-1</v>
      </c>
      <c r="O35">
        <f t="shared" si="1"/>
        <v>-1</v>
      </c>
      <c r="P35">
        <f t="shared" si="2"/>
        <v>0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>
      <c r="A36" s="4">
        <f>AVERAGE(A2:A35)</f>
        <v>1.7647058823529411</v>
      </c>
      <c r="B36" s="4">
        <f t="shared" ref="B36:H36" si="8">AVERAGE(B2:B35)</f>
        <v>1.9411764705882353</v>
      </c>
      <c r="C36" s="4">
        <f t="shared" si="8"/>
        <v>2.1470588235294117</v>
      </c>
      <c r="D36" s="4">
        <f>AVERAGE(D2:D35)</f>
        <v>2.5882352941176472</v>
      </c>
      <c r="E36" s="4">
        <f t="shared" si="8"/>
        <v>2.7058823529411766</v>
      </c>
      <c r="F36" s="4">
        <f>AVERAGE(F2:F35)</f>
        <v>2.7058823529411766</v>
      </c>
      <c r="G36" s="4">
        <f>AVERAGE(G2:G35)</f>
        <v>2.8235294117647061</v>
      </c>
      <c r="H36" s="4">
        <f t="shared" si="8"/>
        <v>2.8823529411764706</v>
      </c>
    </row>
    <row r="37" spans="1:20">
      <c r="M37">
        <f>SUM(M2:M35)/34</f>
        <v>-0.79411764705882348</v>
      </c>
      <c r="N37">
        <f t="shared" ref="N37:T37" si="9">SUM(N2:N35)/34</f>
        <v>-0.61764705882352944</v>
      </c>
      <c r="O37">
        <f t="shared" si="9"/>
        <v>-0.41176470588235292</v>
      </c>
      <c r="P37">
        <f t="shared" si="9"/>
        <v>2.9411764705882353E-2</v>
      </c>
      <c r="Q37">
        <f t="shared" si="9"/>
        <v>0.14705882352941177</v>
      </c>
      <c r="R37">
        <f t="shared" si="9"/>
        <v>0.14705882352941177</v>
      </c>
      <c r="S37">
        <f t="shared" si="9"/>
        <v>0.26470588235294118</v>
      </c>
      <c r="T37">
        <f t="shared" si="9"/>
        <v>0.3235294117647059</v>
      </c>
    </row>
  </sheetData>
  <conditionalFormatting sqref="A1:H35">
    <cfRule type="colorScale" priority="129">
      <colorScale>
        <cfvo type="min"/>
        <cfvo type="max"/>
        <color rgb="FFFCFCFF"/>
        <color rgb="FF63BE7B"/>
      </colorScale>
    </cfRule>
  </conditionalFormatting>
  <conditionalFormatting sqref="M1:T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5"/>
  <sheetViews>
    <sheetView topLeftCell="AB1" workbookViewId="0">
      <selection activeCell="AP105" sqref="AP105"/>
    </sheetView>
  </sheetViews>
  <sheetFormatPr baseColWidth="10" defaultRowHeight="15" x14ac:dyDescent="0"/>
  <cols>
    <col min="1" max="1" width="22.33203125" style="11" customWidth="1"/>
    <col min="2" max="2" width="0" style="11" hidden="1" customWidth="1"/>
    <col min="3" max="8" width="0" style="6" hidden="1" customWidth="1"/>
    <col min="9" max="9" width="6.1640625" style="11" bestFit="1" customWidth="1"/>
    <col min="10" max="10" width="6.33203125" style="11" bestFit="1" customWidth="1"/>
    <col min="11" max="11" width="5" style="11" bestFit="1" customWidth="1"/>
    <col min="12" max="12" width="5.1640625" style="11" bestFit="1" customWidth="1"/>
    <col min="13" max="13" width="4.6640625" style="11" bestFit="1" customWidth="1"/>
    <col min="14" max="14" width="3.83203125" style="11" bestFit="1" customWidth="1"/>
    <col min="15" max="15" width="4.1640625" style="11" bestFit="1" customWidth="1"/>
    <col min="16" max="16" width="4.1640625" style="6" bestFit="1" customWidth="1"/>
    <col min="17" max="17" width="4.1640625" style="11" customWidth="1"/>
    <col min="18" max="18" width="3.6640625" style="11" customWidth="1"/>
    <col min="19" max="19" width="10.83203125" style="11"/>
    <col min="20" max="20" width="12" style="11" bestFit="1" customWidth="1"/>
    <col min="21" max="16384" width="10.83203125" style="11"/>
  </cols>
  <sheetData>
    <row r="1" spans="1:49">
      <c r="A1" s="11" t="s">
        <v>8</v>
      </c>
      <c r="B1" s="11" t="s">
        <v>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1" t="s">
        <v>116</v>
      </c>
      <c r="J1" s="11" t="s">
        <v>115</v>
      </c>
      <c r="K1" s="11" t="s">
        <v>112</v>
      </c>
      <c r="L1" s="11" t="s">
        <v>3</v>
      </c>
      <c r="M1" s="11" t="s">
        <v>2</v>
      </c>
      <c r="N1" s="11" t="s">
        <v>110</v>
      </c>
      <c r="O1" s="11" t="s">
        <v>113</v>
      </c>
      <c r="P1" s="6" t="s">
        <v>117</v>
      </c>
      <c r="S1" s="11" t="s">
        <v>121</v>
      </c>
      <c r="U1" s="11" t="s">
        <v>116</v>
      </c>
      <c r="V1" s="11" t="s">
        <v>115</v>
      </c>
      <c r="W1" s="11" t="s">
        <v>112</v>
      </c>
      <c r="X1" s="11" t="s">
        <v>3</v>
      </c>
      <c r="Y1" s="11" t="s">
        <v>2</v>
      </c>
      <c r="Z1" s="11" t="s">
        <v>110</v>
      </c>
      <c r="AA1" s="11" t="s">
        <v>113</v>
      </c>
      <c r="AB1" s="6" t="s">
        <v>117</v>
      </c>
      <c r="AD1" s="11" t="s">
        <v>116</v>
      </c>
      <c r="AE1" s="11" t="s">
        <v>115</v>
      </c>
      <c r="AF1" s="11" t="s">
        <v>112</v>
      </c>
      <c r="AG1" s="11" t="s">
        <v>3</v>
      </c>
      <c r="AH1" s="11" t="s">
        <v>2</v>
      </c>
      <c r="AI1" s="11" t="s">
        <v>110</v>
      </c>
      <c r="AJ1" s="11" t="s">
        <v>113</v>
      </c>
      <c r="AK1" s="11" t="s">
        <v>117</v>
      </c>
      <c r="AM1" s="11" t="s">
        <v>121</v>
      </c>
      <c r="AP1" s="11" t="s">
        <v>116</v>
      </c>
      <c r="AQ1" s="11" t="s">
        <v>115</v>
      </c>
      <c r="AR1" s="11" t="s">
        <v>112</v>
      </c>
      <c r="AS1" s="11" t="s">
        <v>3</v>
      </c>
      <c r="AT1" s="11" t="s">
        <v>2</v>
      </c>
      <c r="AU1" s="11" t="s">
        <v>110</v>
      </c>
      <c r="AV1" s="11" t="s">
        <v>113</v>
      </c>
      <c r="AW1" s="11" t="s">
        <v>117</v>
      </c>
    </row>
    <row r="2" spans="1:49">
      <c r="A2" s="11" t="s">
        <v>75</v>
      </c>
      <c r="B2" s="11">
        <v>187</v>
      </c>
      <c r="C2" s="6">
        <v>2</v>
      </c>
      <c r="D2" s="6">
        <v>2</v>
      </c>
      <c r="E2" s="6">
        <v>3</v>
      </c>
      <c r="F2" s="6">
        <v>2</v>
      </c>
      <c r="G2" s="6">
        <v>4</v>
      </c>
      <c r="H2" s="7">
        <f t="shared" ref="H2:H65" si="0">AVERAGE(C2:G2)</f>
        <v>2.6</v>
      </c>
      <c r="I2" s="11">
        <v>2</v>
      </c>
      <c r="J2" s="11">
        <v>2</v>
      </c>
      <c r="K2" s="11">
        <v>2</v>
      </c>
      <c r="L2" s="11">
        <v>2</v>
      </c>
      <c r="M2" s="11">
        <v>2</v>
      </c>
      <c r="N2" s="11">
        <v>2</v>
      </c>
      <c r="O2" s="11">
        <v>2</v>
      </c>
      <c r="P2" s="6">
        <v>2</v>
      </c>
      <c r="S2" s="11">
        <v>2</v>
      </c>
      <c r="U2" s="11" t="str">
        <f>IF(I2=S2,"1","0")</f>
        <v>1</v>
      </c>
      <c r="V2" s="11" t="str">
        <f>IF(J2=S2,"1","0")</f>
        <v>1</v>
      </c>
      <c r="W2" s="11" t="str">
        <f>IF(K2=S2,"1","0")</f>
        <v>1</v>
      </c>
      <c r="X2" s="11" t="str">
        <f>IF(L2=S2,"1","0")</f>
        <v>1</v>
      </c>
      <c r="Y2" s="11" t="str">
        <f>IF(M2=S2,"1","0")</f>
        <v>1</v>
      </c>
      <c r="Z2" s="11" t="str">
        <f>IF(N2=S2,"1","0")</f>
        <v>1</v>
      </c>
      <c r="AA2" s="11" t="str">
        <f>IF(O2=S2,"1","0")</f>
        <v>1</v>
      </c>
      <c r="AB2" s="11" t="str">
        <f>IF(P2=S2,"1","0")</f>
        <v>1</v>
      </c>
      <c r="AD2" s="11">
        <v>3</v>
      </c>
      <c r="AE2" s="11">
        <v>3</v>
      </c>
      <c r="AF2" s="11">
        <v>3</v>
      </c>
      <c r="AG2" s="11">
        <v>3</v>
      </c>
      <c r="AH2" s="11">
        <v>3</v>
      </c>
      <c r="AI2" s="11">
        <v>3</v>
      </c>
      <c r="AJ2" s="11">
        <v>3</v>
      </c>
      <c r="AK2" s="11">
        <v>3</v>
      </c>
      <c r="AM2" s="11">
        <v>3</v>
      </c>
      <c r="AP2" s="11">
        <f t="shared" ref="AP2:AP65" si="1">AD2-AM2</f>
        <v>0</v>
      </c>
      <c r="AQ2" s="11">
        <f t="shared" ref="AQ2:AQ65" si="2">AE2-AM2</f>
        <v>0</v>
      </c>
      <c r="AR2" s="11">
        <f t="shared" ref="AR2:AR65" si="3">AF2-AM2</f>
        <v>0</v>
      </c>
      <c r="AS2" s="11">
        <f t="shared" ref="AS2:AS65" si="4">AG2-AM2</f>
        <v>0</v>
      </c>
      <c r="AT2" s="11">
        <f t="shared" ref="AT2:AT65" si="5">AH2-AM2</f>
        <v>0</v>
      </c>
      <c r="AU2" s="11">
        <f t="shared" ref="AU2:AU65" si="6">AI2-AM2</f>
        <v>0</v>
      </c>
      <c r="AV2" s="11">
        <f t="shared" ref="AV2:AV65" si="7">AJ2-AM2</f>
        <v>0</v>
      </c>
      <c r="AW2" s="11">
        <f t="shared" ref="AW2:AW65" si="8">AK2-AM2</f>
        <v>0</v>
      </c>
    </row>
    <row r="3" spans="1:49">
      <c r="A3" s="8" t="s">
        <v>37</v>
      </c>
      <c r="B3" s="8">
        <v>149</v>
      </c>
      <c r="C3" s="6">
        <v>1</v>
      </c>
      <c r="D3" s="6">
        <v>5</v>
      </c>
      <c r="E3" s="6">
        <v>2</v>
      </c>
      <c r="F3" s="6">
        <v>6</v>
      </c>
      <c r="G3" s="6">
        <v>2</v>
      </c>
      <c r="H3" s="7">
        <f t="shared" si="0"/>
        <v>3.2</v>
      </c>
      <c r="I3" s="11">
        <v>2</v>
      </c>
      <c r="J3" s="11">
        <v>2</v>
      </c>
      <c r="K3" s="11">
        <v>2</v>
      </c>
      <c r="L3" s="11">
        <v>2</v>
      </c>
      <c r="M3" s="11">
        <v>2</v>
      </c>
      <c r="N3" s="11">
        <v>2</v>
      </c>
      <c r="O3" s="11">
        <v>2</v>
      </c>
      <c r="P3" s="6">
        <v>2</v>
      </c>
      <c r="S3" s="11">
        <v>2</v>
      </c>
      <c r="U3" s="11" t="str">
        <f t="shared" ref="U3:U66" si="9">IF(I3=S3,"1","0")</f>
        <v>1</v>
      </c>
      <c r="V3" s="11" t="str">
        <f t="shared" ref="V3:V66" si="10">IF(J3=S3,"1","0")</f>
        <v>1</v>
      </c>
      <c r="W3" s="11" t="str">
        <f t="shared" ref="W3:W66" si="11">IF(K3=S3,"1","0")</f>
        <v>1</v>
      </c>
      <c r="X3" s="11" t="str">
        <f t="shared" ref="X3:X66" si="12">IF(L3=S3,"1","0")</f>
        <v>1</v>
      </c>
      <c r="Y3" s="11" t="str">
        <f t="shared" ref="Y3:Y66" si="13">IF(M3=S3,"1","0")</f>
        <v>1</v>
      </c>
      <c r="Z3" s="11" t="str">
        <f t="shared" ref="Z3:Z66" si="14">IF(N3=S3,"1","0")</f>
        <v>1</v>
      </c>
      <c r="AA3" s="11" t="str">
        <f t="shared" ref="AA3:AA66" si="15">IF(O3=S3,"1","0")</f>
        <v>1</v>
      </c>
      <c r="AB3" s="11" t="str">
        <f t="shared" ref="AB3:AB66" si="16">IF(P3=S3,"1","0")</f>
        <v>1</v>
      </c>
      <c r="AD3" s="11">
        <v>3</v>
      </c>
      <c r="AE3" s="11">
        <v>3</v>
      </c>
      <c r="AF3" s="11">
        <v>3</v>
      </c>
      <c r="AG3" s="11">
        <v>3</v>
      </c>
      <c r="AH3" s="11">
        <v>3</v>
      </c>
      <c r="AI3" s="11">
        <v>3</v>
      </c>
      <c r="AJ3" s="11">
        <v>3</v>
      </c>
      <c r="AK3" s="11">
        <v>3</v>
      </c>
      <c r="AM3" s="11">
        <v>3</v>
      </c>
      <c r="AP3" s="11">
        <f t="shared" si="1"/>
        <v>0</v>
      </c>
      <c r="AQ3" s="11">
        <f t="shared" si="2"/>
        <v>0</v>
      </c>
      <c r="AR3" s="11">
        <f t="shared" si="3"/>
        <v>0</v>
      </c>
      <c r="AS3" s="11">
        <f t="shared" si="4"/>
        <v>0</v>
      </c>
      <c r="AT3" s="11">
        <f t="shared" si="5"/>
        <v>0</v>
      </c>
      <c r="AU3" s="11">
        <f t="shared" si="6"/>
        <v>0</v>
      </c>
      <c r="AV3" s="11">
        <f t="shared" si="7"/>
        <v>0</v>
      </c>
      <c r="AW3" s="11">
        <f t="shared" si="8"/>
        <v>0</v>
      </c>
    </row>
    <row r="4" spans="1:49">
      <c r="A4" s="11" t="s">
        <v>104</v>
      </c>
      <c r="B4" s="11">
        <v>216</v>
      </c>
      <c r="C4" s="6">
        <v>3</v>
      </c>
      <c r="D4" s="6">
        <v>1</v>
      </c>
      <c r="E4" s="6">
        <v>1</v>
      </c>
      <c r="F4" s="6">
        <v>4</v>
      </c>
      <c r="G4" s="6">
        <v>10</v>
      </c>
      <c r="H4" s="7">
        <f t="shared" si="0"/>
        <v>3.8</v>
      </c>
      <c r="I4" s="11">
        <v>2</v>
      </c>
      <c r="J4" s="11">
        <v>2</v>
      </c>
      <c r="K4" s="11">
        <v>1</v>
      </c>
      <c r="L4" s="11">
        <v>2</v>
      </c>
      <c r="M4" s="11">
        <v>2</v>
      </c>
      <c r="N4" s="11">
        <v>2</v>
      </c>
      <c r="O4" s="11">
        <v>2</v>
      </c>
      <c r="P4" s="6">
        <v>2</v>
      </c>
      <c r="S4" s="11">
        <v>2</v>
      </c>
      <c r="U4" s="11" t="str">
        <f t="shared" si="9"/>
        <v>1</v>
      </c>
      <c r="V4" s="11" t="str">
        <f t="shared" si="10"/>
        <v>1</v>
      </c>
      <c r="W4" s="11" t="str">
        <f t="shared" si="11"/>
        <v>0</v>
      </c>
      <c r="X4" s="11" t="str">
        <f t="shared" si="12"/>
        <v>1</v>
      </c>
      <c r="Y4" s="11" t="str">
        <f t="shared" si="13"/>
        <v>1</v>
      </c>
      <c r="Z4" s="11" t="str">
        <f t="shared" si="14"/>
        <v>1</v>
      </c>
      <c r="AA4" s="11" t="str">
        <f t="shared" si="15"/>
        <v>1</v>
      </c>
      <c r="AB4" s="11" t="str">
        <f t="shared" si="16"/>
        <v>1</v>
      </c>
      <c r="AD4" s="11">
        <v>3</v>
      </c>
      <c r="AE4" s="11">
        <v>3</v>
      </c>
      <c r="AF4" s="11">
        <v>2</v>
      </c>
      <c r="AG4" s="11">
        <v>3</v>
      </c>
      <c r="AH4" s="11">
        <v>3</v>
      </c>
      <c r="AI4" s="11">
        <v>3</v>
      </c>
      <c r="AJ4" s="11">
        <v>3</v>
      </c>
      <c r="AK4" s="11">
        <v>3</v>
      </c>
      <c r="AM4" s="11">
        <v>3</v>
      </c>
      <c r="AP4" s="11">
        <f t="shared" si="1"/>
        <v>0</v>
      </c>
      <c r="AQ4" s="11">
        <f t="shared" si="2"/>
        <v>0</v>
      </c>
      <c r="AR4" s="11">
        <f t="shared" si="3"/>
        <v>-1</v>
      </c>
      <c r="AS4" s="11">
        <f t="shared" si="4"/>
        <v>0</v>
      </c>
      <c r="AT4" s="11">
        <f t="shared" si="5"/>
        <v>0</v>
      </c>
      <c r="AU4" s="11">
        <f t="shared" si="6"/>
        <v>0</v>
      </c>
      <c r="AV4" s="11">
        <f t="shared" si="7"/>
        <v>0</v>
      </c>
      <c r="AW4" s="11">
        <f t="shared" si="8"/>
        <v>0</v>
      </c>
    </row>
    <row r="5" spans="1:49">
      <c r="A5" s="11" t="s">
        <v>69</v>
      </c>
      <c r="B5" s="11">
        <v>181</v>
      </c>
      <c r="C5" s="6">
        <v>6</v>
      </c>
      <c r="D5" s="6">
        <v>3</v>
      </c>
      <c r="E5" s="6">
        <v>7</v>
      </c>
      <c r="F5" s="6">
        <v>3</v>
      </c>
      <c r="G5" s="6">
        <v>12</v>
      </c>
      <c r="H5" s="7">
        <f t="shared" si="0"/>
        <v>6.2</v>
      </c>
      <c r="I5" s="11">
        <v>2</v>
      </c>
      <c r="J5" s="11">
        <v>2</v>
      </c>
      <c r="K5" s="11">
        <v>2</v>
      </c>
      <c r="L5" s="11">
        <v>2</v>
      </c>
      <c r="M5" s="11">
        <v>2</v>
      </c>
      <c r="N5" s="11">
        <v>2</v>
      </c>
      <c r="O5" s="11">
        <v>2</v>
      </c>
      <c r="P5" s="6">
        <v>2</v>
      </c>
      <c r="S5" s="11">
        <v>2</v>
      </c>
      <c r="U5" s="11" t="str">
        <f t="shared" si="9"/>
        <v>1</v>
      </c>
      <c r="V5" s="11" t="str">
        <f t="shared" si="10"/>
        <v>1</v>
      </c>
      <c r="W5" s="11" t="str">
        <f t="shared" si="11"/>
        <v>1</v>
      </c>
      <c r="X5" s="11" t="str">
        <f t="shared" si="12"/>
        <v>1</v>
      </c>
      <c r="Y5" s="11" t="str">
        <f t="shared" si="13"/>
        <v>1</v>
      </c>
      <c r="Z5" s="11" t="str">
        <f t="shared" si="14"/>
        <v>1</v>
      </c>
      <c r="AA5" s="11" t="str">
        <f t="shared" si="15"/>
        <v>1</v>
      </c>
      <c r="AB5" s="11" t="str">
        <f t="shared" si="16"/>
        <v>1</v>
      </c>
      <c r="AD5" s="11">
        <v>3</v>
      </c>
      <c r="AE5" s="11">
        <v>3</v>
      </c>
      <c r="AF5" s="11">
        <v>3</v>
      </c>
      <c r="AG5" s="11">
        <v>3</v>
      </c>
      <c r="AH5" s="11">
        <v>3</v>
      </c>
      <c r="AI5" s="11">
        <v>3</v>
      </c>
      <c r="AJ5" s="11">
        <v>3</v>
      </c>
      <c r="AK5" s="11">
        <v>3</v>
      </c>
      <c r="AM5" s="11">
        <v>3</v>
      </c>
      <c r="AP5" s="11">
        <f t="shared" si="1"/>
        <v>0</v>
      </c>
      <c r="AQ5" s="11">
        <f t="shared" si="2"/>
        <v>0</v>
      </c>
      <c r="AR5" s="11">
        <f t="shared" si="3"/>
        <v>0</v>
      </c>
      <c r="AS5" s="11">
        <f t="shared" si="4"/>
        <v>0</v>
      </c>
      <c r="AT5" s="11">
        <f t="shared" si="5"/>
        <v>0</v>
      </c>
      <c r="AU5" s="11">
        <f t="shared" si="6"/>
        <v>0</v>
      </c>
      <c r="AV5" s="11">
        <f t="shared" si="7"/>
        <v>0</v>
      </c>
      <c r="AW5" s="11">
        <f t="shared" si="8"/>
        <v>0</v>
      </c>
    </row>
    <row r="6" spans="1:49">
      <c r="A6" s="11" t="s">
        <v>30</v>
      </c>
      <c r="B6" s="11">
        <v>142</v>
      </c>
      <c r="C6" s="6">
        <v>4</v>
      </c>
      <c r="D6" s="6">
        <v>16</v>
      </c>
      <c r="E6" s="6">
        <v>12</v>
      </c>
      <c r="F6" s="6">
        <v>5</v>
      </c>
      <c r="G6" s="6">
        <v>3</v>
      </c>
      <c r="H6" s="7">
        <f t="shared" si="0"/>
        <v>8</v>
      </c>
      <c r="I6" s="11">
        <v>1</v>
      </c>
      <c r="J6" s="11">
        <v>2</v>
      </c>
      <c r="K6" s="11">
        <v>1</v>
      </c>
      <c r="L6" s="11">
        <v>2</v>
      </c>
      <c r="M6" s="11">
        <v>2</v>
      </c>
      <c r="N6" s="11">
        <v>2</v>
      </c>
      <c r="O6" s="11">
        <v>2</v>
      </c>
      <c r="P6" s="6">
        <v>2</v>
      </c>
      <c r="S6" s="11">
        <v>2</v>
      </c>
      <c r="U6" s="11" t="str">
        <f t="shared" si="9"/>
        <v>0</v>
      </c>
      <c r="V6" s="11" t="str">
        <f t="shared" si="10"/>
        <v>1</v>
      </c>
      <c r="W6" s="11" t="str">
        <f t="shared" si="11"/>
        <v>0</v>
      </c>
      <c r="X6" s="11" t="str">
        <f t="shared" si="12"/>
        <v>1</v>
      </c>
      <c r="Y6" s="11" t="str">
        <f t="shared" si="13"/>
        <v>1</v>
      </c>
      <c r="Z6" s="11" t="str">
        <f t="shared" si="14"/>
        <v>1</v>
      </c>
      <c r="AA6" s="11" t="str">
        <f t="shared" si="15"/>
        <v>1</v>
      </c>
      <c r="AB6" s="11" t="str">
        <f t="shared" si="16"/>
        <v>1</v>
      </c>
      <c r="AD6" s="11">
        <v>2</v>
      </c>
      <c r="AE6" s="11">
        <v>3</v>
      </c>
      <c r="AF6" s="11">
        <v>2</v>
      </c>
      <c r="AG6" s="11">
        <v>3</v>
      </c>
      <c r="AH6" s="11">
        <v>3</v>
      </c>
      <c r="AI6" s="11">
        <v>3</v>
      </c>
      <c r="AJ6" s="11">
        <v>3</v>
      </c>
      <c r="AK6" s="11">
        <v>3</v>
      </c>
      <c r="AM6" s="11">
        <v>3</v>
      </c>
      <c r="AP6" s="11">
        <f t="shared" si="1"/>
        <v>-1</v>
      </c>
      <c r="AQ6" s="11">
        <f t="shared" si="2"/>
        <v>0</v>
      </c>
      <c r="AR6" s="11">
        <f t="shared" si="3"/>
        <v>-1</v>
      </c>
      <c r="AS6" s="11">
        <f t="shared" si="4"/>
        <v>0</v>
      </c>
      <c r="AT6" s="11">
        <f t="shared" si="5"/>
        <v>0</v>
      </c>
      <c r="AU6" s="11">
        <f t="shared" si="6"/>
        <v>0</v>
      </c>
      <c r="AV6" s="11">
        <f t="shared" si="7"/>
        <v>0</v>
      </c>
      <c r="AW6" s="11">
        <f t="shared" si="8"/>
        <v>0</v>
      </c>
    </row>
    <row r="7" spans="1:49">
      <c r="A7" s="11" t="s">
        <v>79</v>
      </c>
      <c r="B7" s="11">
        <v>191</v>
      </c>
      <c r="C7" s="6">
        <v>5</v>
      </c>
      <c r="D7" s="6">
        <v>6</v>
      </c>
      <c r="E7" s="6">
        <v>5</v>
      </c>
      <c r="F7" s="6">
        <v>1</v>
      </c>
      <c r="G7" s="6">
        <v>18</v>
      </c>
      <c r="H7" s="7">
        <f t="shared" si="0"/>
        <v>7</v>
      </c>
      <c r="I7" s="11">
        <v>2</v>
      </c>
      <c r="J7" s="11">
        <v>2</v>
      </c>
      <c r="K7" s="11">
        <v>1</v>
      </c>
      <c r="L7" s="11">
        <v>2</v>
      </c>
      <c r="M7" s="11">
        <v>2</v>
      </c>
      <c r="N7" s="11">
        <v>2</v>
      </c>
      <c r="O7" s="11">
        <v>2</v>
      </c>
      <c r="P7" s="6">
        <v>2</v>
      </c>
      <c r="S7" s="11">
        <v>2</v>
      </c>
      <c r="U7" s="11" t="str">
        <f t="shared" si="9"/>
        <v>1</v>
      </c>
      <c r="V7" s="11" t="str">
        <f t="shared" si="10"/>
        <v>1</v>
      </c>
      <c r="W7" s="11" t="str">
        <f t="shared" si="11"/>
        <v>0</v>
      </c>
      <c r="X7" s="11" t="str">
        <f t="shared" si="12"/>
        <v>1</v>
      </c>
      <c r="Y7" s="11" t="str">
        <f t="shared" si="13"/>
        <v>1</v>
      </c>
      <c r="Z7" s="11" t="str">
        <f t="shared" si="14"/>
        <v>1</v>
      </c>
      <c r="AA7" s="11" t="str">
        <f t="shared" si="15"/>
        <v>1</v>
      </c>
      <c r="AB7" s="11" t="str">
        <f t="shared" si="16"/>
        <v>1</v>
      </c>
      <c r="AD7" s="11">
        <v>3</v>
      </c>
      <c r="AE7" s="11">
        <v>3</v>
      </c>
      <c r="AF7" s="11">
        <v>2</v>
      </c>
      <c r="AG7" s="11">
        <v>3</v>
      </c>
      <c r="AH7" s="11">
        <v>3</v>
      </c>
      <c r="AI7" s="11">
        <v>3</v>
      </c>
      <c r="AJ7" s="11">
        <v>3</v>
      </c>
      <c r="AK7" s="11">
        <v>3</v>
      </c>
      <c r="AM7" s="11">
        <v>3</v>
      </c>
      <c r="AP7" s="11">
        <f t="shared" si="1"/>
        <v>0</v>
      </c>
      <c r="AQ7" s="11">
        <f t="shared" si="2"/>
        <v>0</v>
      </c>
      <c r="AR7" s="11">
        <f t="shared" si="3"/>
        <v>-1</v>
      </c>
      <c r="AS7" s="11">
        <f t="shared" si="4"/>
        <v>0</v>
      </c>
      <c r="AT7" s="11">
        <f t="shared" si="5"/>
        <v>0</v>
      </c>
      <c r="AU7" s="11">
        <f t="shared" si="6"/>
        <v>0</v>
      </c>
      <c r="AV7" s="11">
        <f t="shared" si="7"/>
        <v>0</v>
      </c>
      <c r="AW7" s="11">
        <f t="shared" si="8"/>
        <v>0</v>
      </c>
    </row>
    <row r="8" spans="1:49">
      <c r="A8" s="11" t="s">
        <v>102</v>
      </c>
      <c r="B8" s="11">
        <v>214</v>
      </c>
      <c r="C8" s="6">
        <v>10</v>
      </c>
      <c r="D8" s="6">
        <v>8</v>
      </c>
      <c r="E8" s="6">
        <v>6</v>
      </c>
      <c r="F8" s="6">
        <v>8</v>
      </c>
      <c r="G8" s="6">
        <v>6</v>
      </c>
      <c r="H8" s="7">
        <f t="shared" si="0"/>
        <v>7.6</v>
      </c>
      <c r="I8" s="11">
        <v>1</v>
      </c>
      <c r="J8" s="11">
        <v>2</v>
      </c>
      <c r="K8" s="11">
        <v>2</v>
      </c>
      <c r="L8" s="11">
        <v>2</v>
      </c>
      <c r="M8" s="11">
        <v>2</v>
      </c>
      <c r="N8" s="11">
        <v>2</v>
      </c>
      <c r="O8" s="11">
        <v>2</v>
      </c>
      <c r="P8" s="6">
        <v>2</v>
      </c>
      <c r="S8" s="11">
        <v>2</v>
      </c>
      <c r="U8" s="11" t="str">
        <f t="shared" si="9"/>
        <v>0</v>
      </c>
      <c r="V8" s="11" t="str">
        <f t="shared" si="10"/>
        <v>1</v>
      </c>
      <c r="W8" s="11" t="str">
        <f t="shared" si="11"/>
        <v>1</v>
      </c>
      <c r="X8" s="11" t="str">
        <f t="shared" si="12"/>
        <v>1</v>
      </c>
      <c r="Y8" s="11" t="str">
        <f t="shared" si="13"/>
        <v>1</v>
      </c>
      <c r="Z8" s="11" t="str">
        <f t="shared" si="14"/>
        <v>1</v>
      </c>
      <c r="AA8" s="11" t="str">
        <f t="shared" si="15"/>
        <v>1</v>
      </c>
      <c r="AB8" s="11" t="str">
        <f t="shared" si="16"/>
        <v>1</v>
      </c>
      <c r="AD8" s="11">
        <v>2</v>
      </c>
      <c r="AE8" s="11">
        <v>3</v>
      </c>
      <c r="AF8" s="11">
        <v>3</v>
      </c>
      <c r="AG8" s="11">
        <v>3</v>
      </c>
      <c r="AH8" s="11">
        <v>3</v>
      </c>
      <c r="AI8" s="11">
        <v>3</v>
      </c>
      <c r="AJ8" s="11">
        <v>3</v>
      </c>
      <c r="AK8" s="11">
        <v>3</v>
      </c>
      <c r="AM8" s="11">
        <v>3</v>
      </c>
      <c r="AP8" s="11">
        <f t="shared" si="1"/>
        <v>-1</v>
      </c>
      <c r="AQ8" s="11">
        <f t="shared" si="2"/>
        <v>0</v>
      </c>
      <c r="AR8" s="11">
        <f t="shared" si="3"/>
        <v>0</v>
      </c>
      <c r="AS8" s="11">
        <f t="shared" si="4"/>
        <v>0</v>
      </c>
      <c r="AT8" s="11">
        <f t="shared" si="5"/>
        <v>0</v>
      </c>
      <c r="AU8" s="11">
        <f t="shared" si="6"/>
        <v>0</v>
      </c>
      <c r="AV8" s="11">
        <f t="shared" si="7"/>
        <v>0</v>
      </c>
      <c r="AW8" s="11">
        <f t="shared" si="8"/>
        <v>0</v>
      </c>
    </row>
    <row r="9" spans="1:49">
      <c r="A9" s="11" t="s">
        <v>15</v>
      </c>
      <c r="B9" s="11">
        <v>127</v>
      </c>
      <c r="C9" s="6">
        <v>9</v>
      </c>
      <c r="D9" s="6">
        <v>4</v>
      </c>
      <c r="E9" s="6">
        <v>8</v>
      </c>
      <c r="F9" s="6">
        <v>10</v>
      </c>
      <c r="G9" s="6">
        <v>13</v>
      </c>
      <c r="H9" s="7">
        <f t="shared" si="0"/>
        <v>8.8000000000000007</v>
      </c>
      <c r="I9" s="11">
        <v>2</v>
      </c>
      <c r="J9" s="11">
        <v>2</v>
      </c>
      <c r="K9" s="11">
        <v>1</v>
      </c>
      <c r="L9" s="11">
        <v>2</v>
      </c>
      <c r="M9" s="11">
        <v>2</v>
      </c>
      <c r="N9" s="11">
        <v>2</v>
      </c>
      <c r="O9" s="11">
        <v>2</v>
      </c>
      <c r="P9" s="6">
        <v>2</v>
      </c>
      <c r="S9" s="11">
        <v>2</v>
      </c>
      <c r="U9" s="11" t="str">
        <f t="shared" si="9"/>
        <v>1</v>
      </c>
      <c r="V9" s="11" t="str">
        <f t="shared" si="10"/>
        <v>1</v>
      </c>
      <c r="W9" s="11" t="str">
        <f t="shared" si="11"/>
        <v>0</v>
      </c>
      <c r="X9" s="11" t="str">
        <f t="shared" si="12"/>
        <v>1</v>
      </c>
      <c r="Y9" s="11" t="str">
        <f t="shared" si="13"/>
        <v>1</v>
      </c>
      <c r="Z9" s="11" t="str">
        <f t="shared" si="14"/>
        <v>1</v>
      </c>
      <c r="AA9" s="11" t="str">
        <f t="shared" si="15"/>
        <v>1</v>
      </c>
      <c r="AB9" s="11" t="str">
        <f t="shared" si="16"/>
        <v>1</v>
      </c>
      <c r="AD9" s="11">
        <v>3</v>
      </c>
      <c r="AE9" s="11">
        <v>3</v>
      </c>
      <c r="AF9" s="11">
        <v>2</v>
      </c>
      <c r="AG9" s="11">
        <v>3</v>
      </c>
      <c r="AH9" s="11">
        <v>3</v>
      </c>
      <c r="AI9" s="11">
        <v>3</v>
      </c>
      <c r="AJ9" s="11">
        <v>3</v>
      </c>
      <c r="AK9" s="11">
        <v>3</v>
      </c>
      <c r="AM9" s="11">
        <v>3</v>
      </c>
      <c r="AP9" s="11">
        <f t="shared" si="1"/>
        <v>0</v>
      </c>
      <c r="AQ9" s="11">
        <f t="shared" si="2"/>
        <v>0</v>
      </c>
      <c r="AR9" s="11">
        <f t="shared" si="3"/>
        <v>-1</v>
      </c>
      <c r="AS9" s="11">
        <f t="shared" si="4"/>
        <v>0</v>
      </c>
      <c r="AT9" s="11">
        <f t="shared" si="5"/>
        <v>0</v>
      </c>
      <c r="AU9" s="11">
        <f t="shared" si="6"/>
        <v>0</v>
      </c>
      <c r="AV9" s="11">
        <f t="shared" si="7"/>
        <v>0</v>
      </c>
      <c r="AW9" s="11">
        <f t="shared" si="8"/>
        <v>0</v>
      </c>
    </row>
    <row r="10" spans="1:49">
      <c r="A10" s="11" t="s">
        <v>88</v>
      </c>
      <c r="B10" s="11">
        <v>200</v>
      </c>
      <c r="C10" s="6">
        <v>8</v>
      </c>
      <c r="D10" s="6">
        <v>18</v>
      </c>
      <c r="E10" s="6">
        <v>16</v>
      </c>
      <c r="F10" s="6">
        <v>7</v>
      </c>
      <c r="G10" s="6">
        <v>17</v>
      </c>
      <c r="H10" s="7">
        <f t="shared" si="0"/>
        <v>13.2</v>
      </c>
      <c r="I10" s="11">
        <v>1</v>
      </c>
      <c r="J10" s="11">
        <v>2</v>
      </c>
      <c r="K10" s="11">
        <v>1</v>
      </c>
      <c r="L10" s="11">
        <v>2</v>
      </c>
      <c r="M10" s="11">
        <v>2</v>
      </c>
      <c r="N10" s="11">
        <v>2</v>
      </c>
      <c r="O10" s="11">
        <v>2</v>
      </c>
      <c r="P10" s="6">
        <v>2</v>
      </c>
      <c r="S10" s="11">
        <v>2</v>
      </c>
      <c r="U10" s="11" t="str">
        <f t="shared" si="9"/>
        <v>0</v>
      </c>
      <c r="V10" s="11" t="str">
        <f t="shared" si="10"/>
        <v>1</v>
      </c>
      <c r="W10" s="11" t="str">
        <f t="shared" si="11"/>
        <v>0</v>
      </c>
      <c r="X10" s="11" t="str">
        <f t="shared" si="12"/>
        <v>1</v>
      </c>
      <c r="Y10" s="11" t="str">
        <f t="shared" si="13"/>
        <v>1</v>
      </c>
      <c r="Z10" s="11" t="str">
        <f t="shared" si="14"/>
        <v>1</v>
      </c>
      <c r="AA10" s="11" t="str">
        <f t="shared" si="15"/>
        <v>1</v>
      </c>
      <c r="AB10" s="11" t="str">
        <f t="shared" si="16"/>
        <v>1</v>
      </c>
      <c r="AD10" s="11">
        <v>2</v>
      </c>
      <c r="AE10" s="11">
        <v>3</v>
      </c>
      <c r="AF10" s="11">
        <v>2</v>
      </c>
      <c r="AG10" s="11">
        <v>3</v>
      </c>
      <c r="AH10" s="11">
        <v>3</v>
      </c>
      <c r="AI10" s="11">
        <v>3</v>
      </c>
      <c r="AJ10" s="11">
        <v>3</v>
      </c>
      <c r="AK10" s="11">
        <v>3</v>
      </c>
      <c r="AM10" s="11">
        <v>3</v>
      </c>
      <c r="AP10" s="11">
        <f t="shared" si="1"/>
        <v>-1</v>
      </c>
      <c r="AQ10" s="11">
        <f t="shared" si="2"/>
        <v>0</v>
      </c>
      <c r="AR10" s="11">
        <f t="shared" si="3"/>
        <v>-1</v>
      </c>
      <c r="AS10" s="11">
        <f t="shared" si="4"/>
        <v>0</v>
      </c>
      <c r="AT10" s="11">
        <f t="shared" si="5"/>
        <v>0</v>
      </c>
      <c r="AU10" s="11">
        <f t="shared" si="6"/>
        <v>0</v>
      </c>
      <c r="AV10" s="11">
        <f t="shared" si="7"/>
        <v>0</v>
      </c>
      <c r="AW10" s="11">
        <f t="shared" si="8"/>
        <v>0</v>
      </c>
    </row>
    <row r="11" spans="1:49">
      <c r="A11" s="11" t="s">
        <v>74</v>
      </c>
      <c r="B11" s="11">
        <v>186</v>
      </c>
      <c r="C11" s="6">
        <v>14</v>
      </c>
      <c r="D11" s="6">
        <v>9</v>
      </c>
      <c r="E11" s="6">
        <v>4</v>
      </c>
      <c r="F11" s="6">
        <v>9</v>
      </c>
      <c r="G11" s="6">
        <v>11</v>
      </c>
      <c r="H11" s="7">
        <f t="shared" si="0"/>
        <v>9.4</v>
      </c>
      <c r="I11" s="11">
        <v>1</v>
      </c>
      <c r="J11" s="11">
        <v>2</v>
      </c>
      <c r="K11" s="11">
        <v>2</v>
      </c>
      <c r="L11" s="11">
        <v>2</v>
      </c>
      <c r="M11" s="11">
        <v>2</v>
      </c>
      <c r="N11" s="11">
        <v>2</v>
      </c>
      <c r="O11" s="11">
        <v>2</v>
      </c>
      <c r="P11" s="6">
        <v>2</v>
      </c>
      <c r="S11" s="11">
        <v>2</v>
      </c>
      <c r="U11" s="11" t="str">
        <f t="shared" si="9"/>
        <v>0</v>
      </c>
      <c r="V11" s="11" t="str">
        <f t="shared" si="10"/>
        <v>1</v>
      </c>
      <c r="W11" s="11" t="str">
        <f t="shared" si="11"/>
        <v>1</v>
      </c>
      <c r="X11" s="11" t="str">
        <f t="shared" si="12"/>
        <v>1</v>
      </c>
      <c r="Y11" s="11" t="str">
        <f t="shared" si="13"/>
        <v>1</v>
      </c>
      <c r="Z11" s="11" t="str">
        <f t="shared" si="14"/>
        <v>1</v>
      </c>
      <c r="AA11" s="11" t="str">
        <f t="shared" si="15"/>
        <v>1</v>
      </c>
      <c r="AB11" s="11" t="str">
        <f t="shared" si="16"/>
        <v>1</v>
      </c>
      <c r="AD11" s="11">
        <v>2</v>
      </c>
      <c r="AE11" s="11">
        <v>3</v>
      </c>
      <c r="AF11" s="11">
        <v>3</v>
      </c>
      <c r="AG11" s="11">
        <v>3</v>
      </c>
      <c r="AH11" s="11">
        <v>3</v>
      </c>
      <c r="AI11" s="11">
        <v>3</v>
      </c>
      <c r="AJ11" s="11">
        <v>3</v>
      </c>
      <c r="AK11" s="11">
        <v>3</v>
      </c>
      <c r="AM11" s="11">
        <v>3</v>
      </c>
      <c r="AP11" s="11">
        <f t="shared" si="1"/>
        <v>-1</v>
      </c>
      <c r="AQ11" s="11">
        <f t="shared" si="2"/>
        <v>0</v>
      </c>
      <c r="AR11" s="11">
        <f t="shared" si="3"/>
        <v>0</v>
      </c>
      <c r="AS11" s="11">
        <f t="shared" si="4"/>
        <v>0</v>
      </c>
      <c r="AT11" s="11">
        <f t="shared" si="5"/>
        <v>0</v>
      </c>
      <c r="AU11" s="11">
        <f t="shared" si="6"/>
        <v>0</v>
      </c>
      <c r="AV11" s="11">
        <f t="shared" si="7"/>
        <v>0</v>
      </c>
      <c r="AW11" s="11">
        <f t="shared" si="8"/>
        <v>0</v>
      </c>
    </row>
    <row r="12" spans="1:49">
      <c r="A12" s="11" t="s">
        <v>68</v>
      </c>
      <c r="B12" s="11">
        <v>180</v>
      </c>
      <c r="C12" s="6">
        <v>7</v>
      </c>
      <c r="D12" s="6">
        <v>12</v>
      </c>
      <c r="E12" s="6">
        <v>10</v>
      </c>
      <c r="F12" s="6">
        <v>12</v>
      </c>
      <c r="G12" s="6">
        <v>9</v>
      </c>
      <c r="H12" s="7">
        <f t="shared" si="0"/>
        <v>10</v>
      </c>
      <c r="I12" s="11">
        <v>1</v>
      </c>
      <c r="J12" s="11">
        <v>1</v>
      </c>
      <c r="K12" s="11">
        <v>2</v>
      </c>
      <c r="L12" s="11">
        <v>2</v>
      </c>
      <c r="M12" s="11">
        <v>2</v>
      </c>
      <c r="N12" s="11">
        <v>2</v>
      </c>
      <c r="O12" s="11">
        <v>2</v>
      </c>
      <c r="P12" s="6">
        <v>2</v>
      </c>
      <c r="S12" s="11">
        <v>2</v>
      </c>
      <c r="U12" s="11" t="str">
        <f t="shared" si="9"/>
        <v>0</v>
      </c>
      <c r="V12" s="11" t="str">
        <f t="shared" si="10"/>
        <v>0</v>
      </c>
      <c r="W12" s="11" t="str">
        <f t="shared" si="11"/>
        <v>1</v>
      </c>
      <c r="X12" s="11" t="str">
        <f t="shared" si="12"/>
        <v>1</v>
      </c>
      <c r="Y12" s="11" t="str">
        <f t="shared" si="13"/>
        <v>1</v>
      </c>
      <c r="Z12" s="11" t="str">
        <f t="shared" si="14"/>
        <v>1</v>
      </c>
      <c r="AA12" s="11" t="str">
        <f t="shared" si="15"/>
        <v>1</v>
      </c>
      <c r="AB12" s="11" t="str">
        <f t="shared" si="16"/>
        <v>1</v>
      </c>
      <c r="AD12" s="11">
        <v>2</v>
      </c>
      <c r="AE12" s="11">
        <v>2</v>
      </c>
      <c r="AF12" s="11">
        <v>3</v>
      </c>
      <c r="AG12" s="11">
        <v>3</v>
      </c>
      <c r="AH12" s="11">
        <v>3</v>
      </c>
      <c r="AI12" s="11">
        <v>3</v>
      </c>
      <c r="AJ12" s="11">
        <v>3</v>
      </c>
      <c r="AK12" s="11">
        <v>3</v>
      </c>
      <c r="AM12" s="11">
        <v>3</v>
      </c>
      <c r="AP12" s="11">
        <f t="shared" si="1"/>
        <v>-1</v>
      </c>
      <c r="AQ12" s="11">
        <f t="shared" si="2"/>
        <v>-1</v>
      </c>
      <c r="AR12" s="11">
        <f t="shared" si="3"/>
        <v>0</v>
      </c>
      <c r="AS12" s="11">
        <f t="shared" si="4"/>
        <v>0</v>
      </c>
      <c r="AT12" s="11">
        <f t="shared" si="5"/>
        <v>0</v>
      </c>
      <c r="AU12" s="11">
        <f t="shared" si="6"/>
        <v>0</v>
      </c>
      <c r="AV12" s="11">
        <f t="shared" si="7"/>
        <v>0</v>
      </c>
      <c r="AW12" s="11">
        <f t="shared" si="8"/>
        <v>0</v>
      </c>
    </row>
    <row r="13" spans="1:49">
      <c r="A13" s="8" t="s">
        <v>29</v>
      </c>
      <c r="B13" s="8">
        <v>141</v>
      </c>
      <c r="C13" s="8">
        <v>11</v>
      </c>
      <c r="D13" s="8">
        <v>11</v>
      </c>
      <c r="E13" s="8">
        <v>13</v>
      </c>
      <c r="F13" s="8">
        <v>14</v>
      </c>
      <c r="G13" s="8">
        <v>8</v>
      </c>
      <c r="H13" s="9">
        <f t="shared" si="0"/>
        <v>11.4</v>
      </c>
      <c r="I13" s="8">
        <v>0</v>
      </c>
      <c r="J13" s="8">
        <v>2</v>
      </c>
      <c r="K13" s="8">
        <v>1</v>
      </c>
      <c r="L13" s="8">
        <v>2</v>
      </c>
      <c r="M13" s="8">
        <v>2</v>
      </c>
      <c r="N13" s="8">
        <v>2</v>
      </c>
      <c r="O13" s="8">
        <v>2</v>
      </c>
      <c r="P13" s="8">
        <v>2</v>
      </c>
      <c r="S13" s="8">
        <v>1</v>
      </c>
      <c r="U13" s="11" t="str">
        <f t="shared" si="9"/>
        <v>0</v>
      </c>
      <c r="V13" s="11" t="str">
        <f t="shared" si="10"/>
        <v>0</v>
      </c>
      <c r="W13" s="11" t="str">
        <f t="shared" si="11"/>
        <v>1</v>
      </c>
      <c r="X13" s="11" t="str">
        <f t="shared" si="12"/>
        <v>0</v>
      </c>
      <c r="Y13" s="11" t="str">
        <f t="shared" si="13"/>
        <v>0</v>
      </c>
      <c r="Z13" s="11" t="str">
        <f t="shared" si="14"/>
        <v>0</v>
      </c>
      <c r="AA13" s="11" t="str">
        <f t="shared" si="15"/>
        <v>0</v>
      </c>
      <c r="AB13" s="11" t="str">
        <f t="shared" si="16"/>
        <v>0</v>
      </c>
      <c r="AD13" s="11">
        <v>1</v>
      </c>
      <c r="AE13" s="11">
        <v>3</v>
      </c>
      <c r="AF13" s="11">
        <v>2</v>
      </c>
      <c r="AG13" s="11">
        <v>3</v>
      </c>
      <c r="AH13" s="11">
        <v>3</v>
      </c>
      <c r="AI13" s="11">
        <v>3</v>
      </c>
      <c r="AJ13" s="11">
        <v>3</v>
      </c>
      <c r="AK13" s="11">
        <v>3</v>
      </c>
      <c r="AM13" s="11">
        <v>2</v>
      </c>
      <c r="AP13" s="11">
        <f t="shared" si="1"/>
        <v>-1</v>
      </c>
      <c r="AQ13" s="11">
        <f t="shared" si="2"/>
        <v>1</v>
      </c>
      <c r="AR13" s="11">
        <f t="shared" si="3"/>
        <v>0</v>
      </c>
      <c r="AS13" s="11">
        <f t="shared" si="4"/>
        <v>1</v>
      </c>
      <c r="AT13" s="11">
        <f t="shared" si="5"/>
        <v>1</v>
      </c>
      <c r="AU13" s="11">
        <f t="shared" si="6"/>
        <v>1</v>
      </c>
      <c r="AV13" s="11">
        <f t="shared" si="7"/>
        <v>1</v>
      </c>
      <c r="AW13" s="11">
        <f t="shared" si="8"/>
        <v>1</v>
      </c>
    </row>
    <row r="14" spans="1:49">
      <c r="A14" s="11" t="s">
        <v>70</v>
      </c>
      <c r="B14" s="11">
        <v>182</v>
      </c>
      <c r="C14" s="8">
        <v>17</v>
      </c>
      <c r="D14" s="8">
        <v>13</v>
      </c>
      <c r="E14" s="8">
        <v>20</v>
      </c>
      <c r="F14" s="8">
        <v>15</v>
      </c>
      <c r="G14" s="8">
        <v>1</v>
      </c>
      <c r="H14" s="9">
        <f t="shared" si="0"/>
        <v>13.2</v>
      </c>
      <c r="I14" s="11">
        <v>1</v>
      </c>
      <c r="J14" s="11">
        <v>1</v>
      </c>
      <c r="K14" s="11">
        <v>1</v>
      </c>
      <c r="L14" s="11">
        <v>2</v>
      </c>
      <c r="M14" s="11">
        <v>2</v>
      </c>
      <c r="N14" s="11">
        <v>2</v>
      </c>
      <c r="O14" s="11">
        <v>2</v>
      </c>
      <c r="P14" s="8">
        <v>2</v>
      </c>
      <c r="S14" s="11">
        <v>2</v>
      </c>
      <c r="U14" s="11" t="str">
        <f t="shared" si="9"/>
        <v>0</v>
      </c>
      <c r="V14" s="11" t="str">
        <f t="shared" si="10"/>
        <v>0</v>
      </c>
      <c r="W14" s="11" t="str">
        <f t="shared" si="11"/>
        <v>0</v>
      </c>
      <c r="X14" s="11" t="str">
        <f t="shared" si="12"/>
        <v>1</v>
      </c>
      <c r="Y14" s="11" t="str">
        <f t="shared" si="13"/>
        <v>1</v>
      </c>
      <c r="Z14" s="11" t="str">
        <f t="shared" si="14"/>
        <v>1</v>
      </c>
      <c r="AA14" s="11" t="str">
        <f t="shared" si="15"/>
        <v>1</v>
      </c>
      <c r="AB14" s="11" t="str">
        <f t="shared" si="16"/>
        <v>1</v>
      </c>
      <c r="AD14" s="11">
        <v>2</v>
      </c>
      <c r="AE14" s="11">
        <v>2</v>
      </c>
      <c r="AF14" s="11">
        <v>2</v>
      </c>
      <c r="AG14" s="11">
        <v>3</v>
      </c>
      <c r="AH14" s="11">
        <v>3</v>
      </c>
      <c r="AI14" s="11">
        <v>3</v>
      </c>
      <c r="AJ14" s="11">
        <v>3</v>
      </c>
      <c r="AK14" s="11">
        <v>3</v>
      </c>
      <c r="AM14" s="11">
        <v>3</v>
      </c>
      <c r="AP14" s="11">
        <f t="shared" si="1"/>
        <v>-1</v>
      </c>
      <c r="AQ14" s="11">
        <f t="shared" si="2"/>
        <v>-1</v>
      </c>
      <c r="AR14" s="11">
        <f t="shared" si="3"/>
        <v>-1</v>
      </c>
      <c r="AS14" s="11">
        <f t="shared" si="4"/>
        <v>0</v>
      </c>
      <c r="AT14" s="11">
        <f t="shared" si="5"/>
        <v>0</v>
      </c>
      <c r="AU14" s="11">
        <f t="shared" si="6"/>
        <v>0</v>
      </c>
      <c r="AV14" s="11">
        <f t="shared" si="7"/>
        <v>0</v>
      </c>
      <c r="AW14" s="11">
        <f t="shared" si="8"/>
        <v>0</v>
      </c>
    </row>
    <row r="15" spans="1:49">
      <c r="A15" s="13" t="s">
        <v>18</v>
      </c>
      <c r="B15" s="13">
        <v>130</v>
      </c>
      <c r="C15" s="8">
        <v>13</v>
      </c>
      <c r="D15" s="8">
        <v>30</v>
      </c>
      <c r="E15" s="8">
        <v>15</v>
      </c>
      <c r="F15" s="8">
        <v>13</v>
      </c>
      <c r="G15" s="8">
        <v>7</v>
      </c>
      <c r="H15" s="9">
        <f t="shared" si="0"/>
        <v>15.6</v>
      </c>
      <c r="I15" s="13">
        <v>1</v>
      </c>
      <c r="J15" s="13">
        <v>1</v>
      </c>
      <c r="K15" s="13">
        <v>2</v>
      </c>
      <c r="L15" s="13">
        <v>1</v>
      </c>
      <c r="M15" s="13">
        <v>2</v>
      </c>
      <c r="N15" s="13">
        <v>2</v>
      </c>
      <c r="O15" s="13">
        <v>2</v>
      </c>
      <c r="P15" s="8">
        <v>2</v>
      </c>
      <c r="S15" s="13">
        <v>1</v>
      </c>
      <c r="U15" s="11" t="str">
        <f t="shared" si="9"/>
        <v>1</v>
      </c>
      <c r="V15" s="11" t="str">
        <f t="shared" si="10"/>
        <v>1</v>
      </c>
      <c r="W15" s="11" t="str">
        <f t="shared" si="11"/>
        <v>0</v>
      </c>
      <c r="X15" s="11" t="str">
        <f t="shared" si="12"/>
        <v>1</v>
      </c>
      <c r="Y15" s="11" t="str">
        <f t="shared" si="13"/>
        <v>0</v>
      </c>
      <c r="Z15" s="11" t="str">
        <f t="shared" si="14"/>
        <v>0</v>
      </c>
      <c r="AA15" s="11" t="str">
        <f t="shared" si="15"/>
        <v>0</v>
      </c>
      <c r="AB15" s="11" t="str">
        <f t="shared" si="16"/>
        <v>0</v>
      </c>
      <c r="AD15" s="11">
        <v>2</v>
      </c>
      <c r="AE15" s="11">
        <v>2</v>
      </c>
      <c r="AF15" s="11">
        <v>3</v>
      </c>
      <c r="AG15" s="11">
        <v>2</v>
      </c>
      <c r="AH15" s="11">
        <v>3</v>
      </c>
      <c r="AI15" s="11">
        <v>3</v>
      </c>
      <c r="AJ15" s="11">
        <v>3</v>
      </c>
      <c r="AK15" s="11">
        <v>3</v>
      </c>
      <c r="AM15" s="11">
        <v>2</v>
      </c>
      <c r="AP15" s="11">
        <f t="shared" si="1"/>
        <v>0</v>
      </c>
      <c r="AQ15" s="11">
        <f t="shared" si="2"/>
        <v>0</v>
      </c>
      <c r="AR15" s="11">
        <f t="shared" si="3"/>
        <v>1</v>
      </c>
      <c r="AS15" s="11">
        <f t="shared" si="4"/>
        <v>0</v>
      </c>
      <c r="AT15" s="11">
        <f t="shared" si="5"/>
        <v>1</v>
      </c>
      <c r="AU15" s="11">
        <f t="shared" si="6"/>
        <v>1</v>
      </c>
      <c r="AV15" s="11">
        <f t="shared" si="7"/>
        <v>1</v>
      </c>
      <c r="AW15" s="11">
        <f t="shared" si="8"/>
        <v>1</v>
      </c>
    </row>
    <row r="16" spans="1:49">
      <c r="A16" s="11" t="s">
        <v>87</v>
      </c>
      <c r="B16" s="11">
        <v>199</v>
      </c>
      <c r="C16" s="6">
        <v>16</v>
      </c>
      <c r="D16" s="6">
        <v>14</v>
      </c>
      <c r="E16" s="6">
        <v>19</v>
      </c>
      <c r="F16" s="6">
        <v>11</v>
      </c>
      <c r="G16" s="6">
        <v>14</v>
      </c>
      <c r="H16" s="7">
        <f t="shared" si="0"/>
        <v>14.8</v>
      </c>
      <c r="I16" s="11">
        <v>1</v>
      </c>
      <c r="J16" s="11">
        <v>2</v>
      </c>
      <c r="K16" s="11">
        <v>1</v>
      </c>
      <c r="L16" s="11">
        <v>2</v>
      </c>
      <c r="M16" s="11">
        <v>2</v>
      </c>
      <c r="N16" s="11">
        <v>2</v>
      </c>
      <c r="O16" s="11">
        <v>2</v>
      </c>
      <c r="P16" s="6">
        <v>2</v>
      </c>
      <c r="S16" s="11">
        <v>2</v>
      </c>
      <c r="U16" s="11" t="str">
        <f t="shared" si="9"/>
        <v>0</v>
      </c>
      <c r="V16" s="11" t="str">
        <f t="shared" si="10"/>
        <v>1</v>
      </c>
      <c r="W16" s="11" t="str">
        <f t="shared" si="11"/>
        <v>0</v>
      </c>
      <c r="X16" s="11" t="str">
        <f t="shared" si="12"/>
        <v>1</v>
      </c>
      <c r="Y16" s="11" t="str">
        <f t="shared" si="13"/>
        <v>1</v>
      </c>
      <c r="Z16" s="11" t="str">
        <f t="shared" si="14"/>
        <v>1</v>
      </c>
      <c r="AA16" s="11" t="str">
        <f t="shared" si="15"/>
        <v>1</v>
      </c>
      <c r="AB16" s="11" t="str">
        <f t="shared" si="16"/>
        <v>1</v>
      </c>
      <c r="AD16" s="11">
        <v>2</v>
      </c>
      <c r="AE16" s="11">
        <v>3</v>
      </c>
      <c r="AF16" s="11">
        <v>2</v>
      </c>
      <c r="AG16" s="11">
        <v>3</v>
      </c>
      <c r="AH16" s="11">
        <v>3</v>
      </c>
      <c r="AI16" s="11">
        <v>3</v>
      </c>
      <c r="AJ16" s="11">
        <v>3</v>
      </c>
      <c r="AK16" s="11">
        <v>3</v>
      </c>
      <c r="AM16" s="11">
        <v>3</v>
      </c>
      <c r="AP16" s="11">
        <f t="shared" si="1"/>
        <v>-1</v>
      </c>
      <c r="AQ16" s="11">
        <f t="shared" si="2"/>
        <v>0</v>
      </c>
      <c r="AR16" s="11">
        <f t="shared" si="3"/>
        <v>-1</v>
      </c>
      <c r="AS16" s="11">
        <f t="shared" si="4"/>
        <v>0</v>
      </c>
      <c r="AT16" s="11">
        <f t="shared" si="5"/>
        <v>0</v>
      </c>
      <c r="AU16" s="11">
        <f t="shared" si="6"/>
        <v>0</v>
      </c>
      <c r="AV16" s="11">
        <f t="shared" si="7"/>
        <v>0</v>
      </c>
      <c r="AW16" s="11">
        <f t="shared" si="8"/>
        <v>0</v>
      </c>
    </row>
    <row r="17" spans="1:49">
      <c r="A17" s="11" t="s">
        <v>99</v>
      </c>
      <c r="B17" s="11">
        <v>211</v>
      </c>
      <c r="C17" s="8">
        <v>12</v>
      </c>
      <c r="D17" s="8">
        <v>21</v>
      </c>
      <c r="E17" s="8">
        <v>11</v>
      </c>
      <c r="F17" s="8">
        <v>25</v>
      </c>
      <c r="G17" s="8">
        <v>5</v>
      </c>
      <c r="H17" s="9">
        <f t="shared" si="0"/>
        <v>14.8</v>
      </c>
      <c r="I17" s="11">
        <v>1</v>
      </c>
      <c r="J17" s="11">
        <v>1</v>
      </c>
      <c r="K17" s="11">
        <v>2</v>
      </c>
      <c r="L17" s="11">
        <v>2</v>
      </c>
      <c r="M17" s="11">
        <v>2</v>
      </c>
      <c r="N17" s="11">
        <v>2</v>
      </c>
      <c r="O17" s="11">
        <v>2</v>
      </c>
      <c r="P17" s="8">
        <v>2</v>
      </c>
      <c r="S17" s="11">
        <v>2</v>
      </c>
      <c r="U17" s="11" t="str">
        <f t="shared" si="9"/>
        <v>0</v>
      </c>
      <c r="V17" s="11" t="str">
        <f t="shared" si="10"/>
        <v>0</v>
      </c>
      <c r="W17" s="11" t="str">
        <f t="shared" si="11"/>
        <v>1</v>
      </c>
      <c r="X17" s="11" t="str">
        <f t="shared" si="12"/>
        <v>1</v>
      </c>
      <c r="Y17" s="11" t="str">
        <f t="shared" si="13"/>
        <v>1</v>
      </c>
      <c r="Z17" s="11" t="str">
        <f t="shared" si="14"/>
        <v>1</v>
      </c>
      <c r="AA17" s="11" t="str">
        <f t="shared" si="15"/>
        <v>1</v>
      </c>
      <c r="AB17" s="11" t="str">
        <f t="shared" si="16"/>
        <v>1</v>
      </c>
      <c r="AD17" s="11">
        <v>2</v>
      </c>
      <c r="AE17" s="11">
        <v>2</v>
      </c>
      <c r="AF17" s="11">
        <v>3</v>
      </c>
      <c r="AG17" s="11">
        <v>3</v>
      </c>
      <c r="AH17" s="11">
        <v>3</v>
      </c>
      <c r="AI17" s="11">
        <v>3</v>
      </c>
      <c r="AJ17" s="11">
        <v>3</v>
      </c>
      <c r="AK17" s="11">
        <v>3</v>
      </c>
      <c r="AM17" s="11">
        <v>3</v>
      </c>
      <c r="AP17" s="11">
        <f t="shared" si="1"/>
        <v>-1</v>
      </c>
      <c r="AQ17" s="11">
        <f t="shared" si="2"/>
        <v>-1</v>
      </c>
      <c r="AR17" s="11">
        <f t="shared" si="3"/>
        <v>0</v>
      </c>
      <c r="AS17" s="11">
        <f t="shared" si="4"/>
        <v>0</v>
      </c>
      <c r="AT17" s="11">
        <f t="shared" si="5"/>
        <v>0</v>
      </c>
      <c r="AU17" s="11">
        <f t="shared" si="6"/>
        <v>0</v>
      </c>
      <c r="AV17" s="11">
        <f t="shared" si="7"/>
        <v>0</v>
      </c>
      <c r="AW17" s="11">
        <f t="shared" si="8"/>
        <v>0</v>
      </c>
    </row>
    <row r="18" spans="1:49">
      <c r="A18" s="11" t="s">
        <v>31</v>
      </c>
      <c r="B18" s="11">
        <v>143</v>
      </c>
      <c r="C18" s="8">
        <v>23</v>
      </c>
      <c r="D18" s="8">
        <v>10</v>
      </c>
      <c r="E18" s="8">
        <v>9</v>
      </c>
      <c r="F18" s="8">
        <v>22</v>
      </c>
      <c r="G18" s="8">
        <v>19</v>
      </c>
      <c r="H18" s="9">
        <f t="shared" si="0"/>
        <v>16.600000000000001</v>
      </c>
      <c r="I18" s="11">
        <v>1</v>
      </c>
      <c r="J18" s="11">
        <v>1</v>
      </c>
      <c r="K18" s="11">
        <v>2</v>
      </c>
      <c r="L18" s="11">
        <v>2</v>
      </c>
      <c r="M18" s="11">
        <v>1</v>
      </c>
      <c r="N18" s="11">
        <v>2</v>
      </c>
      <c r="O18" s="11">
        <v>2</v>
      </c>
      <c r="P18" s="8">
        <v>2</v>
      </c>
      <c r="S18" s="11">
        <v>2</v>
      </c>
      <c r="U18" s="11" t="str">
        <f t="shared" si="9"/>
        <v>0</v>
      </c>
      <c r="V18" s="11" t="str">
        <f t="shared" si="10"/>
        <v>0</v>
      </c>
      <c r="W18" s="11" t="str">
        <f t="shared" si="11"/>
        <v>1</v>
      </c>
      <c r="X18" s="11" t="str">
        <f t="shared" si="12"/>
        <v>1</v>
      </c>
      <c r="Y18" s="11" t="str">
        <f t="shared" si="13"/>
        <v>0</v>
      </c>
      <c r="Z18" s="11" t="str">
        <f t="shared" si="14"/>
        <v>1</v>
      </c>
      <c r="AA18" s="11" t="str">
        <f t="shared" si="15"/>
        <v>1</v>
      </c>
      <c r="AB18" s="11" t="str">
        <f t="shared" si="16"/>
        <v>1</v>
      </c>
      <c r="AD18" s="11">
        <v>2</v>
      </c>
      <c r="AE18" s="11">
        <v>2</v>
      </c>
      <c r="AF18" s="11">
        <v>3</v>
      </c>
      <c r="AG18" s="11">
        <v>3</v>
      </c>
      <c r="AH18" s="11">
        <v>2</v>
      </c>
      <c r="AI18" s="11">
        <v>3</v>
      </c>
      <c r="AJ18" s="11">
        <v>3</v>
      </c>
      <c r="AK18" s="11">
        <v>3</v>
      </c>
      <c r="AM18" s="11">
        <v>3</v>
      </c>
      <c r="AP18" s="11">
        <f t="shared" si="1"/>
        <v>-1</v>
      </c>
      <c r="AQ18" s="11">
        <f t="shared" si="2"/>
        <v>-1</v>
      </c>
      <c r="AR18" s="11">
        <f t="shared" si="3"/>
        <v>0</v>
      </c>
      <c r="AS18" s="11">
        <f t="shared" si="4"/>
        <v>0</v>
      </c>
      <c r="AT18" s="11">
        <f t="shared" si="5"/>
        <v>-1</v>
      </c>
      <c r="AU18" s="11">
        <f t="shared" si="6"/>
        <v>0</v>
      </c>
      <c r="AV18" s="11">
        <f t="shared" si="7"/>
        <v>0</v>
      </c>
      <c r="AW18" s="11">
        <f t="shared" si="8"/>
        <v>0</v>
      </c>
    </row>
    <row r="19" spans="1:49">
      <c r="A19" s="11" t="s">
        <v>106</v>
      </c>
      <c r="B19" s="11">
        <v>218</v>
      </c>
      <c r="C19" s="6">
        <v>18</v>
      </c>
      <c r="D19" s="6">
        <v>19</v>
      </c>
      <c r="E19" s="6">
        <v>24</v>
      </c>
      <c r="F19" s="6">
        <v>20</v>
      </c>
      <c r="G19" s="6">
        <v>16</v>
      </c>
      <c r="H19" s="7">
        <f t="shared" si="0"/>
        <v>19.399999999999999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2</v>
      </c>
      <c r="P19" s="6">
        <v>2</v>
      </c>
      <c r="S19" s="11">
        <v>1</v>
      </c>
      <c r="U19" s="11" t="str">
        <f t="shared" si="9"/>
        <v>1</v>
      </c>
      <c r="V19" s="11" t="str">
        <f t="shared" si="10"/>
        <v>1</v>
      </c>
      <c r="W19" s="11" t="str">
        <f t="shared" si="11"/>
        <v>1</v>
      </c>
      <c r="X19" s="11" t="str">
        <f t="shared" si="12"/>
        <v>1</v>
      </c>
      <c r="Y19" s="11" t="str">
        <f t="shared" si="13"/>
        <v>1</v>
      </c>
      <c r="Z19" s="11" t="str">
        <f t="shared" si="14"/>
        <v>1</v>
      </c>
      <c r="AA19" s="11" t="str">
        <f t="shared" si="15"/>
        <v>0</v>
      </c>
      <c r="AB19" s="11" t="str">
        <f t="shared" si="16"/>
        <v>0</v>
      </c>
      <c r="AD19" s="11">
        <v>2</v>
      </c>
      <c r="AE19" s="11">
        <v>2</v>
      </c>
      <c r="AF19" s="11">
        <v>2</v>
      </c>
      <c r="AG19" s="11">
        <v>2</v>
      </c>
      <c r="AH19" s="11">
        <v>2</v>
      </c>
      <c r="AI19" s="11">
        <v>2</v>
      </c>
      <c r="AJ19" s="11">
        <v>3</v>
      </c>
      <c r="AK19" s="11">
        <v>3</v>
      </c>
      <c r="AM19" s="11">
        <v>2</v>
      </c>
      <c r="AP19" s="11">
        <f t="shared" si="1"/>
        <v>0</v>
      </c>
      <c r="AQ19" s="11">
        <f t="shared" si="2"/>
        <v>0</v>
      </c>
      <c r="AR19" s="11">
        <f t="shared" si="3"/>
        <v>0</v>
      </c>
      <c r="AS19" s="11">
        <f t="shared" si="4"/>
        <v>0</v>
      </c>
      <c r="AT19" s="11">
        <f t="shared" si="5"/>
        <v>0</v>
      </c>
      <c r="AU19" s="11">
        <f t="shared" si="6"/>
        <v>0</v>
      </c>
      <c r="AV19" s="11">
        <f t="shared" si="7"/>
        <v>1</v>
      </c>
      <c r="AW19" s="11">
        <f t="shared" si="8"/>
        <v>1</v>
      </c>
    </row>
    <row r="20" spans="1:49">
      <c r="A20" s="8" t="s">
        <v>41</v>
      </c>
      <c r="B20" s="11">
        <v>153</v>
      </c>
      <c r="C20" s="8">
        <v>19</v>
      </c>
      <c r="D20" s="8">
        <v>20</v>
      </c>
      <c r="E20" s="8">
        <v>21</v>
      </c>
      <c r="F20" s="8">
        <v>23</v>
      </c>
      <c r="G20" s="8">
        <v>21</v>
      </c>
      <c r="H20" s="9">
        <f t="shared" si="0"/>
        <v>20.8</v>
      </c>
      <c r="I20" s="11">
        <v>1</v>
      </c>
      <c r="J20" s="11">
        <v>1</v>
      </c>
      <c r="K20" s="11">
        <v>1</v>
      </c>
      <c r="L20" s="11">
        <v>2</v>
      </c>
      <c r="M20" s="11">
        <v>1</v>
      </c>
      <c r="N20" s="11">
        <v>2</v>
      </c>
      <c r="O20" s="11">
        <v>2</v>
      </c>
      <c r="P20" s="8">
        <v>2</v>
      </c>
      <c r="S20" s="11">
        <v>1</v>
      </c>
      <c r="U20" s="11" t="str">
        <f t="shared" si="9"/>
        <v>1</v>
      </c>
      <c r="V20" s="11" t="str">
        <f t="shared" si="10"/>
        <v>1</v>
      </c>
      <c r="W20" s="11" t="str">
        <f t="shared" si="11"/>
        <v>1</v>
      </c>
      <c r="X20" s="11" t="str">
        <f t="shared" si="12"/>
        <v>0</v>
      </c>
      <c r="Y20" s="11" t="str">
        <f t="shared" si="13"/>
        <v>1</v>
      </c>
      <c r="Z20" s="11" t="str">
        <f t="shared" si="14"/>
        <v>0</v>
      </c>
      <c r="AA20" s="11" t="str">
        <f t="shared" si="15"/>
        <v>0</v>
      </c>
      <c r="AB20" s="11" t="str">
        <f t="shared" si="16"/>
        <v>0</v>
      </c>
      <c r="AD20" s="11">
        <v>2</v>
      </c>
      <c r="AE20" s="11">
        <v>2</v>
      </c>
      <c r="AF20" s="11">
        <v>2</v>
      </c>
      <c r="AG20" s="11">
        <v>3</v>
      </c>
      <c r="AH20" s="11">
        <v>2</v>
      </c>
      <c r="AI20" s="11">
        <v>3</v>
      </c>
      <c r="AJ20" s="11">
        <v>3</v>
      </c>
      <c r="AK20" s="11">
        <v>3</v>
      </c>
      <c r="AM20" s="11">
        <v>2</v>
      </c>
      <c r="AP20" s="11">
        <f t="shared" si="1"/>
        <v>0</v>
      </c>
      <c r="AQ20" s="11">
        <f t="shared" si="2"/>
        <v>0</v>
      </c>
      <c r="AR20" s="11">
        <f t="shared" si="3"/>
        <v>0</v>
      </c>
      <c r="AS20" s="11">
        <f t="shared" si="4"/>
        <v>1</v>
      </c>
      <c r="AT20" s="11">
        <f t="shared" si="5"/>
        <v>0</v>
      </c>
      <c r="AU20" s="11">
        <f t="shared" si="6"/>
        <v>1</v>
      </c>
      <c r="AV20" s="11">
        <f t="shared" si="7"/>
        <v>1</v>
      </c>
      <c r="AW20" s="11">
        <f t="shared" si="8"/>
        <v>1</v>
      </c>
    </row>
    <row r="21" spans="1:49">
      <c r="A21" s="11" t="s">
        <v>60</v>
      </c>
      <c r="B21" s="11">
        <v>172</v>
      </c>
      <c r="C21" s="6">
        <v>15</v>
      </c>
      <c r="D21" s="6">
        <v>7</v>
      </c>
      <c r="E21" s="6">
        <v>14</v>
      </c>
      <c r="F21" s="6">
        <v>24</v>
      </c>
      <c r="G21" s="6">
        <v>37</v>
      </c>
      <c r="H21" s="7">
        <f t="shared" si="0"/>
        <v>19.399999999999999</v>
      </c>
      <c r="I21" s="8">
        <v>0</v>
      </c>
      <c r="J21" s="8">
        <v>1</v>
      </c>
      <c r="K21" s="8">
        <v>0</v>
      </c>
      <c r="L21" s="8">
        <v>2</v>
      </c>
      <c r="M21" s="8">
        <v>2</v>
      </c>
      <c r="N21" s="8">
        <v>1</v>
      </c>
      <c r="O21" s="8">
        <v>1</v>
      </c>
      <c r="P21" s="6">
        <v>2</v>
      </c>
      <c r="S21" s="8">
        <v>1</v>
      </c>
      <c r="U21" s="11" t="str">
        <f t="shared" si="9"/>
        <v>0</v>
      </c>
      <c r="V21" s="11" t="str">
        <f t="shared" si="10"/>
        <v>1</v>
      </c>
      <c r="W21" s="11" t="str">
        <f t="shared" si="11"/>
        <v>0</v>
      </c>
      <c r="X21" s="11" t="str">
        <f t="shared" si="12"/>
        <v>0</v>
      </c>
      <c r="Y21" s="11" t="str">
        <f t="shared" si="13"/>
        <v>0</v>
      </c>
      <c r="Z21" s="11" t="str">
        <f t="shared" si="14"/>
        <v>1</v>
      </c>
      <c r="AA21" s="11" t="str">
        <f t="shared" si="15"/>
        <v>1</v>
      </c>
      <c r="AB21" s="11" t="str">
        <f t="shared" si="16"/>
        <v>0</v>
      </c>
      <c r="AD21" s="11">
        <v>1</v>
      </c>
      <c r="AE21" s="11">
        <v>2</v>
      </c>
      <c r="AF21" s="11">
        <v>1</v>
      </c>
      <c r="AG21" s="11">
        <v>3</v>
      </c>
      <c r="AH21" s="11">
        <v>3</v>
      </c>
      <c r="AI21" s="11">
        <v>2</v>
      </c>
      <c r="AJ21" s="11">
        <v>2</v>
      </c>
      <c r="AK21" s="11">
        <v>3</v>
      </c>
      <c r="AM21" s="11">
        <v>2</v>
      </c>
      <c r="AP21" s="11">
        <f t="shared" si="1"/>
        <v>-1</v>
      </c>
      <c r="AQ21" s="11">
        <f t="shared" si="2"/>
        <v>0</v>
      </c>
      <c r="AR21" s="11">
        <f t="shared" si="3"/>
        <v>-1</v>
      </c>
      <c r="AS21" s="11">
        <f t="shared" si="4"/>
        <v>1</v>
      </c>
      <c r="AT21" s="11">
        <f t="shared" si="5"/>
        <v>1</v>
      </c>
      <c r="AU21" s="11">
        <f t="shared" si="6"/>
        <v>0</v>
      </c>
      <c r="AV21" s="11">
        <f t="shared" si="7"/>
        <v>0</v>
      </c>
      <c r="AW21" s="11">
        <f t="shared" si="8"/>
        <v>1</v>
      </c>
    </row>
    <row r="22" spans="1:49">
      <c r="A22" s="11" t="s">
        <v>98</v>
      </c>
      <c r="B22" s="11">
        <v>210</v>
      </c>
      <c r="C22" s="6">
        <v>24</v>
      </c>
      <c r="D22" s="6">
        <v>28</v>
      </c>
      <c r="E22" s="6">
        <v>22</v>
      </c>
      <c r="F22" s="6">
        <v>16</v>
      </c>
      <c r="G22" s="6">
        <v>29</v>
      </c>
      <c r="H22" s="7">
        <f t="shared" si="0"/>
        <v>23.8</v>
      </c>
      <c r="I22" s="8">
        <v>1</v>
      </c>
      <c r="J22" s="8">
        <v>1</v>
      </c>
      <c r="K22" s="8">
        <v>1</v>
      </c>
      <c r="L22" s="8">
        <v>2</v>
      </c>
      <c r="M22" s="8">
        <v>1</v>
      </c>
      <c r="N22" s="8">
        <v>1</v>
      </c>
      <c r="O22" s="8">
        <v>1</v>
      </c>
      <c r="P22" s="6">
        <v>2</v>
      </c>
      <c r="S22" s="8">
        <v>1</v>
      </c>
      <c r="U22" s="11" t="str">
        <f t="shared" si="9"/>
        <v>1</v>
      </c>
      <c r="V22" s="11" t="str">
        <f t="shared" si="10"/>
        <v>1</v>
      </c>
      <c r="W22" s="11" t="str">
        <f t="shared" si="11"/>
        <v>1</v>
      </c>
      <c r="X22" s="11" t="str">
        <f t="shared" si="12"/>
        <v>0</v>
      </c>
      <c r="Y22" s="11" t="str">
        <f t="shared" si="13"/>
        <v>1</v>
      </c>
      <c r="Z22" s="11" t="str">
        <f t="shared" si="14"/>
        <v>1</v>
      </c>
      <c r="AA22" s="11" t="str">
        <f t="shared" si="15"/>
        <v>1</v>
      </c>
      <c r="AB22" s="11" t="str">
        <f t="shared" si="16"/>
        <v>0</v>
      </c>
      <c r="AD22" s="11">
        <v>2</v>
      </c>
      <c r="AE22" s="11">
        <v>2</v>
      </c>
      <c r="AF22" s="11">
        <v>2</v>
      </c>
      <c r="AG22" s="11">
        <v>3</v>
      </c>
      <c r="AH22" s="11">
        <v>2</v>
      </c>
      <c r="AI22" s="11">
        <v>2</v>
      </c>
      <c r="AJ22" s="11">
        <v>2</v>
      </c>
      <c r="AK22" s="11">
        <v>3</v>
      </c>
      <c r="AM22" s="11">
        <v>2</v>
      </c>
      <c r="AP22" s="11">
        <f t="shared" si="1"/>
        <v>0</v>
      </c>
      <c r="AQ22" s="11">
        <f t="shared" si="2"/>
        <v>0</v>
      </c>
      <c r="AR22" s="11">
        <f t="shared" si="3"/>
        <v>0</v>
      </c>
      <c r="AS22" s="11">
        <f t="shared" si="4"/>
        <v>1</v>
      </c>
      <c r="AT22" s="11">
        <f t="shared" si="5"/>
        <v>0</v>
      </c>
      <c r="AU22" s="11">
        <f t="shared" si="6"/>
        <v>0</v>
      </c>
      <c r="AV22" s="11">
        <f t="shared" si="7"/>
        <v>0</v>
      </c>
      <c r="AW22" s="11">
        <f t="shared" si="8"/>
        <v>1</v>
      </c>
    </row>
    <row r="23" spans="1:49">
      <c r="A23" s="11" t="s">
        <v>53</v>
      </c>
      <c r="B23" s="11">
        <v>165</v>
      </c>
      <c r="C23" s="6">
        <v>22</v>
      </c>
      <c r="D23" s="6">
        <v>17</v>
      </c>
      <c r="E23" s="6">
        <v>27</v>
      </c>
      <c r="F23" s="6">
        <v>17</v>
      </c>
      <c r="G23" s="6">
        <v>22</v>
      </c>
      <c r="H23" s="7">
        <f t="shared" si="0"/>
        <v>21</v>
      </c>
      <c r="I23" s="11">
        <v>1</v>
      </c>
      <c r="J23" s="11">
        <v>1</v>
      </c>
      <c r="K23" s="11">
        <v>1</v>
      </c>
      <c r="L23" s="11">
        <v>2</v>
      </c>
      <c r="M23" s="11">
        <v>1</v>
      </c>
      <c r="N23" s="11">
        <v>1</v>
      </c>
      <c r="O23" s="11">
        <v>1</v>
      </c>
      <c r="P23" s="6">
        <v>1</v>
      </c>
      <c r="S23" s="11">
        <v>1</v>
      </c>
      <c r="U23" s="11" t="str">
        <f t="shared" si="9"/>
        <v>1</v>
      </c>
      <c r="V23" s="11" t="str">
        <f t="shared" si="10"/>
        <v>1</v>
      </c>
      <c r="W23" s="11" t="str">
        <f t="shared" si="11"/>
        <v>1</v>
      </c>
      <c r="X23" s="11" t="str">
        <f t="shared" si="12"/>
        <v>0</v>
      </c>
      <c r="Y23" s="11" t="str">
        <f t="shared" si="13"/>
        <v>1</v>
      </c>
      <c r="Z23" s="11" t="str">
        <f t="shared" si="14"/>
        <v>1</v>
      </c>
      <c r="AA23" s="11" t="str">
        <f t="shared" si="15"/>
        <v>1</v>
      </c>
      <c r="AB23" s="11" t="str">
        <f t="shared" si="16"/>
        <v>1</v>
      </c>
      <c r="AD23" s="11">
        <v>2</v>
      </c>
      <c r="AE23" s="11">
        <v>2</v>
      </c>
      <c r="AF23" s="11">
        <v>2</v>
      </c>
      <c r="AG23" s="11">
        <v>3</v>
      </c>
      <c r="AH23" s="11">
        <v>2</v>
      </c>
      <c r="AI23" s="11">
        <v>2</v>
      </c>
      <c r="AJ23" s="11">
        <v>2</v>
      </c>
      <c r="AK23" s="11">
        <v>2</v>
      </c>
      <c r="AM23" s="11">
        <v>2</v>
      </c>
      <c r="AP23" s="11">
        <f t="shared" si="1"/>
        <v>0</v>
      </c>
      <c r="AQ23" s="11">
        <f t="shared" si="2"/>
        <v>0</v>
      </c>
      <c r="AR23" s="11">
        <f t="shared" si="3"/>
        <v>0</v>
      </c>
      <c r="AS23" s="11">
        <f t="shared" si="4"/>
        <v>1</v>
      </c>
      <c r="AT23" s="11">
        <f t="shared" si="5"/>
        <v>0</v>
      </c>
      <c r="AU23" s="11">
        <f t="shared" si="6"/>
        <v>0</v>
      </c>
      <c r="AV23" s="11">
        <f t="shared" si="7"/>
        <v>0</v>
      </c>
      <c r="AW23" s="11">
        <f t="shared" si="8"/>
        <v>0</v>
      </c>
    </row>
    <row r="24" spans="1:49">
      <c r="A24" s="11" t="s">
        <v>47</v>
      </c>
      <c r="B24" s="11">
        <v>159</v>
      </c>
      <c r="C24" s="6">
        <v>31</v>
      </c>
      <c r="D24" s="6">
        <v>39</v>
      </c>
      <c r="E24" s="6">
        <v>18</v>
      </c>
      <c r="F24" s="6">
        <v>19</v>
      </c>
      <c r="G24" s="6">
        <v>31</v>
      </c>
      <c r="H24" s="7">
        <f t="shared" si="0"/>
        <v>27.6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2</v>
      </c>
      <c r="O24" s="11">
        <v>2</v>
      </c>
      <c r="P24" s="6">
        <v>2</v>
      </c>
      <c r="S24" s="11">
        <v>1</v>
      </c>
      <c r="U24" s="11" t="str">
        <f t="shared" si="9"/>
        <v>1</v>
      </c>
      <c r="V24" s="11" t="str">
        <f t="shared" si="10"/>
        <v>1</v>
      </c>
      <c r="W24" s="11" t="str">
        <f t="shared" si="11"/>
        <v>1</v>
      </c>
      <c r="X24" s="11" t="str">
        <f t="shared" si="12"/>
        <v>1</v>
      </c>
      <c r="Y24" s="11" t="str">
        <f t="shared" si="13"/>
        <v>1</v>
      </c>
      <c r="Z24" s="11" t="str">
        <f t="shared" si="14"/>
        <v>0</v>
      </c>
      <c r="AA24" s="11" t="str">
        <f t="shared" si="15"/>
        <v>0</v>
      </c>
      <c r="AB24" s="11" t="str">
        <f t="shared" si="16"/>
        <v>0</v>
      </c>
      <c r="AD24" s="11">
        <v>2</v>
      </c>
      <c r="AE24" s="11">
        <v>2</v>
      </c>
      <c r="AF24" s="11">
        <v>2</v>
      </c>
      <c r="AG24" s="11">
        <v>2</v>
      </c>
      <c r="AH24" s="11">
        <v>2</v>
      </c>
      <c r="AI24" s="11">
        <v>3</v>
      </c>
      <c r="AJ24" s="11">
        <v>3</v>
      </c>
      <c r="AK24" s="11">
        <v>3</v>
      </c>
      <c r="AM24" s="11">
        <v>2</v>
      </c>
      <c r="AP24" s="11">
        <f t="shared" si="1"/>
        <v>0</v>
      </c>
      <c r="AQ24" s="11">
        <f t="shared" si="2"/>
        <v>0</v>
      </c>
      <c r="AR24" s="11">
        <f t="shared" si="3"/>
        <v>0</v>
      </c>
      <c r="AS24" s="11">
        <f t="shared" si="4"/>
        <v>0</v>
      </c>
      <c r="AT24" s="11">
        <f t="shared" si="5"/>
        <v>0</v>
      </c>
      <c r="AU24" s="11">
        <f t="shared" si="6"/>
        <v>1</v>
      </c>
      <c r="AV24" s="11">
        <f t="shared" si="7"/>
        <v>1</v>
      </c>
      <c r="AW24" s="11">
        <f t="shared" si="8"/>
        <v>1</v>
      </c>
    </row>
    <row r="25" spans="1:49">
      <c r="A25" s="11" t="s">
        <v>91</v>
      </c>
      <c r="B25" s="11">
        <v>203</v>
      </c>
      <c r="C25" s="6">
        <v>27</v>
      </c>
      <c r="D25" s="6">
        <v>23</v>
      </c>
      <c r="E25" s="6">
        <v>29</v>
      </c>
      <c r="F25" s="6">
        <v>31</v>
      </c>
      <c r="G25" s="6">
        <v>15</v>
      </c>
      <c r="H25" s="7">
        <f t="shared" si="0"/>
        <v>25</v>
      </c>
      <c r="I25" s="11">
        <v>0</v>
      </c>
      <c r="J25" s="11">
        <v>0</v>
      </c>
      <c r="K25" s="11">
        <v>1</v>
      </c>
      <c r="L25" s="11">
        <v>1</v>
      </c>
      <c r="M25" s="11">
        <v>1</v>
      </c>
      <c r="N25" s="11">
        <v>2</v>
      </c>
      <c r="O25" s="11">
        <v>1</v>
      </c>
      <c r="P25" s="6">
        <v>1</v>
      </c>
      <c r="S25" s="11">
        <v>1</v>
      </c>
      <c r="U25" s="11" t="str">
        <f t="shared" si="9"/>
        <v>0</v>
      </c>
      <c r="V25" s="11" t="str">
        <f t="shared" si="10"/>
        <v>0</v>
      </c>
      <c r="W25" s="11" t="str">
        <f t="shared" si="11"/>
        <v>1</v>
      </c>
      <c r="X25" s="11" t="str">
        <f t="shared" si="12"/>
        <v>1</v>
      </c>
      <c r="Y25" s="11" t="str">
        <f t="shared" si="13"/>
        <v>1</v>
      </c>
      <c r="Z25" s="11" t="str">
        <f t="shared" si="14"/>
        <v>0</v>
      </c>
      <c r="AA25" s="11" t="str">
        <f t="shared" si="15"/>
        <v>1</v>
      </c>
      <c r="AB25" s="11" t="str">
        <f t="shared" si="16"/>
        <v>1</v>
      </c>
      <c r="AD25" s="11">
        <v>1</v>
      </c>
      <c r="AE25" s="11">
        <v>1</v>
      </c>
      <c r="AF25" s="11">
        <v>2</v>
      </c>
      <c r="AG25" s="11">
        <v>2</v>
      </c>
      <c r="AH25" s="11">
        <v>2</v>
      </c>
      <c r="AI25" s="11">
        <v>3</v>
      </c>
      <c r="AJ25" s="11">
        <v>2</v>
      </c>
      <c r="AK25" s="11">
        <v>2</v>
      </c>
      <c r="AM25" s="11">
        <v>2</v>
      </c>
      <c r="AP25" s="11">
        <f t="shared" si="1"/>
        <v>-1</v>
      </c>
      <c r="AQ25" s="11">
        <f t="shared" si="2"/>
        <v>-1</v>
      </c>
      <c r="AR25" s="11">
        <f t="shared" si="3"/>
        <v>0</v>
      </c>
      <c r="AS25" s="11">
        <f t="shared" si="4"/>
        <v>0</v>
      </c>
      <c r="AT25" s="11">
        <f t="shared" si="5"/>
        <v>0</v>
      </c>
      <c r="AU25" s="11">
        <f t="shared" si="6"/>
        <v>1</v>
      </c>
      <c r="AV25" s="11">
        <f t="shared" si="7"/>
        <v>0</v>
      </c>
      <c r="AW25" s="11">
        <f t="shared" si="8"/>
        <v>0</v>
      </c>
    </row>
    <row r="26" spans="1:49">
      <c r="A26" s="11" t="s">
        <v>14</v>
      </c>
      <c r="B26" s="11">
        <v>126</v>
      </c>
      <c r="C26" s="6">
        <v>21</v>
      </c>
      <c r="D26" s="6">
        <v>24</v>
      </c>
      <c r="E26" s="6">
        <v>35</v>
      </c>
      <c r="F26" s="6">
        <v>18</v>
      </c>
      <c r="G26" s="6">
        <v>23</v>
      </c>
      <c r="H26" s="7">
        <f t="shared" si="0"/>
        <v>24.2</v>
      </c>
      <c r="I26" s="11">
        <v>0</v>
      </c>
      <c r="J26" s="11">
        <v>1</v>
      </c>
      <c r="K26" s="11">
        <v>1</v>
      </c>
      <c r="L26" s="11">
        <v>1</v>
      </c>
      <c r="M26" s="11">
        <v>2</v>
      </c>
      <c r="N26" s="11">
        <v>2</v>
      </c>
      <c r="O26" s="11">
        <v>2</v>
      </c>
      <c r="P26" s="6">
        <v>1</v>
      </c>
      <c r="S26" s="11">
        <v>1</v>
      </c>
      <c r="U26" s="11" t="str">
        <f t="shared" si="9"/>
        <v>0</v>
      </c>
      <c r="V26" s="11" t="str">
        <f t="shared" si="10"/>
        <v>1</v>
      </c>
      <c r="W26" s="11" t="str">
        <f t="shared" si="11"/>
        <v>1</v>
      </c>
      <c r="X26" s="11" t="str">
        <f t="shared" si="12"/>
        <v>1</v>
      </c>
      <c r="Y26" s="11" t="str">
        <f t="shared" si="13"/>
        <v>0</v>
      </c>
      <c r="Z26" s="11" t="str">
        <f t="shared" si="14"/>
        <v>0</v>
      </c>
      <c r="AA26" s="11" t="str">
        <f t="shared" si="15"/>
        <v>0</v>
      </c>
      <c r="AB26" s="11" t="str">
        <f t="shared" si="16"/>
        <v>1</v>
      </c>
      <c r="AD26" s="11">
        <v>1</v>
      </c>
      <c r="AE26" s="11">
        <v>2</v>
      </c>
      <c r="AF26" s="11">
        <v>2</v>
      </c>
      <c r="AG26" s="11">
        <v>2</v>
      </c>
      <c r="AH26" s="11">
        <v>3</v>
      </c>
      <c r="AI26" s="11">
        <v>3</v>
      </c>
      <c r="AJ26" s="11">
        <v>3</v>
      </c>
      <c r="AK26" s="11">
        <v>2</v>
      </c>
      <c r="AM26" s="11">
        <v>2</v>
      </c>
      <c r="AP26" s="11">
        <f t="shared" si="1"/>
        <v>-1</v>
      </c>
      <c r="AQ26" s="11">
        <f t="shared" si="2"/>
        <v>0</v>
      </c>
      <c r="AR26" s="11">
        <f t="shared" si="3"/>
        <v>0</v>
      </c>
      <c r="AS26" s="11">
        <f t="shared" si="4"/>
        <v>0</v>
      </c>
      <c r="AT26" s="11">
        <f t="shared" si="5"/>
        <v>1</v>
      </c>
      <c r="AU26" s="11">
        <f t="shared" si="6"/>
        <v>1</v>
      </c>
      <c r="AV26" s="11">
        <f t="shared" si="7"/>
        <v>1</v>
      </c>
      <c r="AW26" s="11">
        <f t="shared" si="8"/>
        <v>0</v>
      </c>
    </row>
    <row r="27" spans="1:49">
      <c r="A27" s="13" t="s">
        <v>33</v>
      </c>
      <c r="B27" s="13">
        <v>145</v>
      </c>
      <c r="C27" s="6">
        <v>20</v>
      </c>
      <c r="D27" s="6">
        <v>15</v>
      </c>
      <c r="E27" s="6">
        <v>32</v>
      </c>
      <c r="F27" s="6">
        <v>21</v>
      </c>
      <c r="G27" s="6">
        <v>27</v>
      </c>
      <c r="H27" s="7">
        <f t="shared" si="0"/>
        <v>23</v>
      </c>
      <c r="I27" s="13">
        <v>1</v>
      </c>
      <c r="J27" s="13">
        <v>1</v>
      </c>
      <c r="K27" s="13">
        <v>1</v>
      </c>
      <c r="L27" s="13">
        <v>2</v>
      </c>
      <c r="M27" s="13">
        <v>2</v>
      </c>
      <c r="N27" s="13">
        <v>2</v>
      </c>
      <c r="O27" s="13">
        <v>2</v>
      </c>
      <c r="P27" s="6">
        <v>2</v>
      </c>
      <c r="S27" s="13">
        <v>1</v>
      </c>
      <c r="U27" s="11" t="str">
        <f t="shared" si="9"/>
        <v>1</v>
      </c>
      <c r="V27" s="11" t="str">
        <f t="shared" si="10"/>
        <v>1</v>
      </c>
      <c r="W27" s="11" t="str">
        <f t="shared" si="11"/>
        <v>1</v>
      </c>
      <c r="X27" s="11" t="str">
        <f t="shared" si="12"/>
        <v>0</v>
      </c>
      <c r="Y27" s="11" t="str">
        <f t="shared" si="13"/>
        <v>0</v>
      </c>
      <c r="Z27" s="11" t="str">
        <f t="shared" si="14"/>
        <v>0</v>
      </c>
      <c r="AA27" s="11" t="str">
        <f t="shared" si="15"/>
        <v>0</v>
      </c>
      <c r="AB27" s="11" t="str">
        <f t="shared" si="16"/>
        <v>0</v>
      </c>
      <c r="AD27" s="11">
        <v>2</v>
      </c>
      <c r="AE27" s="11">
        <v>2</v>
      </c>
      <c r="AF27" s="11">
        <v>2</v>
      </c>
      <c r="AG27" s="11">
        <v>3</v>
      </c>
      <c r="AH27" s="11">
        <v>3</v>
      </c>
      <c r="AI27" s="11">
        <v>3</v>
      </c>
      <c r="AJ27" s="11">
        <v>3</v>
      </c>
      <c r="AK27" s="11">
        <v>3</v>
      </c>
      <c r="AM27" s="11">
        <v>2</v>
      </c>
      <c r="AP27" s="11">
        <f t="shared" si="1"/>
        <v>0</v>
      </c>
      <c r="AQ27" s="11">
        <f t="shared" si="2"/>
        <v>0</v>
      </c>
      <c r="AR27" s="11">
        <f t="shared" si="3"/>
        <v>0</v>
      </c>
      <c r="AS27" s="11">
        <f t="shared" si="4"/>
        <v>1</v>
      </c>
      <c r="AT27" s="11">
        <f t="shared" si="5"/>
        <v>1</v>
      </c>
      <c r="AU27" s="11">
        <f t="shared" si="6"/>
        <v>1</v>
      </c>
      <c r="AV27" s="11">
        <f t="shared" si="7"/>
        <v>1</v>
      </c>
      <c r="AW27" s="11">
        <f t="shared" si="8"/>
        <v>1</v>
      </c>
    </row>
    <row r="28" spans="1:49">
      <c r="A28" s="11" t="s">
        <v>10</v>
      </c>
      <c r="B28" s="11">
        <v>122</v>
      </c>
      <c r="C28" s="6">
        <v>26</v>
      </c>
      <c r="D28" s="6">
        <v>41</v>
      </c>
      <c r="E28" s="6">
        <v>37</v>
      </c>
      <c r="F28" s="6">
        <v>28</v>
      </c>
      <c r="G28" s="6">
        <v>24</v>
      </c>
      <c r="H28" s="7">
        <f t="shared" si="0"/>
        <v>31.2</v>
      </c>
      <c r="I28" s="11">
        <v>1</v>
      </c>
      <c r="J28" s="11">
        <v>1</v>
      </c>
      <c r="K28" s="11">
        <v>0</v>
      </c>
      <c r="L28" s="11">
        <v>1</v>
      </c>
      <c r="M28" s="11">
        <v>1</v>
      </c>
      <c r="N28" s="11">
        <v>2</v>
      </c>
      <c r="O28" s="11">
        <v>1</v>
      </c>
      <c r="P28" s="6">
        <v>1</v>
      </c>
      <c r="S28" s="11">
        <v>1</v>
      </c>
      <c r="U28" s="11" t="str">
        <f t="shared" si="9"/>
        <v>1</v>
      </c>
      <c r="V28" s="11" t="str">
        <f t="shared" si="10"/>
        <v>1</v>
      </c>
      <c r="W28" s="11" t="str">
        <f t="shared" si="11"/>
        <v>0</v>
      </c>
      <c r="X28" s="11" t="str">
        <f t="shared" si="12"/>
        <v>1</v>
      </c>
      <c r="Y28" s="11" t="str">
        <f t="shared" si="13"/>
        <v>1</v>
      </c>
      <c r="Z28" s="11" t="str">
        <f t="shared" si="14"/>
        <v>0</v>
      </c>
      <c r="AA28" s="11" t="str">
        <f t="shared" si="15"/>
        <v>1</v>
      </c>
      <c r="AB28" s="11" t="str">
        <f t="shared" si="16"/>
        <v>1</v>
      </c>
      <c r="AD28" s="11">
        <v>2</v>
      </c>
      <c r="AE28" s="11">
        <v>2</v>
      </c>
      <c r="AF28" s="11">
        <v>1</v>
      </c>
      <c r="AG28" s="11">
        <v>2</v>
      </c>
      <c r="AH28" s="11">
        <v>2</v>
      </c>
      <c r="AI28" s="11">
        <v>3</v>
      </c>
      <c r="AJ28" s="11">
        <v>2</v>
      </c>
      <c r="AK28" s="11">
        <v>2</v>
      </c>
      <c r="AM28" s="11">
        <v>2</v>
      </c>
      <c r="AP28" s="11">
        <f t="shared" si="1"/>
        <v>0</v>
      </c>
      <c r="AQ28" s="11">
        <f t="shared" si="2"/>
        <v>0</v>
      </c>
      <c r="AR28" s="11">
        <f t="shared" si="3"/>
        <v>-1</v>
      </c>
      <c r="AS28" s="11">
        <f t="shared" si="4"/>
        <v>0</v>
      </c>
      <c r="AT28" s="11">
        <f t="shared" si="5"/>
        <v>0</v>
      </c>
      <c r="AU28" s="11">
        <f t="shared" si="6"/>
        <v>1</v>
      </c>
      <c r="AV28" s="11">
        <f t="shared" si="7"/>
        <v>0</v>
      </c>
      <c r="AW28" s="11">
        <f t="shared" si="8"/>
        <v>0</v>
      </c>
    </row>
    <row r="29" spans="1:49">
      <c r="A29" s="11" t="s">
        <v>28</v>
      </c>
      <c r="B29" s="11">
        <v>140</v>
      </c>
      <c r="C29" s="6">
        <v>30</v>
      </c>
      <c r="D29" s="6">
        <v>22</v>
      </c>
      <c r="E29" s="6">
        <v>25</v>
      </c>
      <c r="F29" s="6">
        <v>26</v>
      </c>
      <c r="G29" s="6">
        <v>32</v>
      </c>
      <c r="H29" s="7">
        <f t="shared" si="0"/>
        <v>27</v>
      </c>
      <c r="I29" s="11">
        <v>0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2</v>
      </c>
      <c r="P29" s="6">
        <v>1</v>
      </c>
      <c r="S29" s="11">
        <v>1</v>
      </c>
      <c r="U29" s="11" t="str">
        <f t="shared" si="9"/>
        <v>0</v>
      </c>
      <c r="V29" s="11" t="str">
        <f t="shared" si="10"/>
        <v>1</v>
      </c>
      <c r="W29" s="11" t="str">
        <f t="shared" si="11"/>
        <v>1</v>
      </c>
      <c r="X29" s="11" t="str">
        <f t="shared" si="12"/>
        <v>1</v>
      </c>
      <c r="Y29" s="11" t="str">
        <f t="shared" si="13"/>
        <v>1</v>
      </c>
      <c r="Z29" s="11" t="str">
        <f t="shared" si="14"/>
        <v>1</v>
      </c>
      <c r="AA29" s="11" t="str">
        <f t="shared" si="15"/>
        <v>0</v>
      </c>
      <c r="AB29" s="11" t="str">
        <f t="shared" si="16"/>
        <v>1</v>
      </c>
      <c r="AD29" s="11">
        <v>1</v>
      </c>
      <c r="AE29" s="11">
        <v>2</v>
      </c>
      <c r="AF29" s="11">
        <v>2</v>
      </c>
      <c r="AG29" s="11">
        <v>2</v>
      </c>
      <c r="AH29" s="11">
        <v>2</v>
      </c>
      <c r="AI29" s="11">
        <v>2</v>
      </c>
      <c r="AJ29" s="11">
        <v>3</v>
      </c>
      <c r="AK29" s="11">
        <v>2</v>
      </c>
      <c r="AM29" s="11">
        <v>2</v>
      </c>
      <c r="AP29" s="11">
        <f t="shared" si="1"/>
        <v>-1</v>
      </c>
      <c r="AQ29" s="11">
        <f t="shared" si="2"/>
        <v>0</v>
      </c>
      <c r="AR29" s="11">
        <f t="shared" si="3"/>
        <v>0</v>
      </c>
      <c r="AS29" s="11">
        <f t="shared" si="4"/>
        <v>0</v>
      </c>
      <c r="AT29" s="11">
        <f t="shared" si="5"/>
        <v>0</v>
      </c>
      <c r="AU29" s="11">
        <f t="shared" si="6"/>
        <v>0</v>
      </c>
      <c r="AV29" s="11">
        <f t="shared" si="7"/>
        <v>1</v>
      </c>
      <c r="AW29" s="11">
        <f t="shared" si="8"/>
        <v>0</v>
      </c>
    </row>
    <row r="30" spans="1:49">
      <c r="A30" s="11" t="s">
        <v>95</v>
      </c>
      <c r="B30" s="11">
        <v>207</v>
      </c>
      <c r="C30" s="8">
        <v>34</v>
      </c>
      <c r="D30" s="8">
        <v>25</v>
      </c>
      <c r="E30" s="8">
        <v>26</v>
      </c>
      <c r="F30" s="8">
        <v>29</v>
      </c>
      <c r="G30" s="8">
        <v>25</v>
      </c>
      <c r="H30" s="9">
        <f t="shared" si="0"/>
        <v>27.8</v>
      </c>
      <c r="I30" s="11">
        <v>1</v>
      </c>
      <c r="J30" s="11">
        <v>1</v>
      </c>
      <c r="K30" s="11">
        <v>1</v>
      </c>
      <c r="L30" s="11">
        <v>1</v>
      </c>
      <c r="M30" s="11">
        <v>2</v>
      </c>
      <c r="N30" s="11">
        <v>2</v>
      </c>
      <c r="O30" s="11">
        <v>2</v>
      </c>
      <c r="P30" s="8">
        <v>2</v>
      </c>
      <c r="S30" s="11">
        <v>1</v>
      </c>
      <c r="U30" s="11" t="str">
        <f t="shared" si="9"/>
        <v>1</v>
      </c>
      <c r="V30" s="11" t="str">
        <f t="shared" si="10"/>
        <v>1</v>
      </c>
      <c r="W30" s="11" t="str">
        <f t="shared" si="11"/>
        <v>1</v>
      </c>
      <c r="X30" s="11" t="str">
        <f t="shared" si="12"/>
        <v>1</v>
      </c>
      <c r="Y30" s="11" t="str">
        <f t="shared" si="13"/>
        <v>0</v>
      </c>
      <c r="Z30" s="11" t="str">
        <f t="shared" si="14"/>
        <v>0</v>
      </c>
      <c r="AA30" s="11" t="str">
        <f t="shared" si="15"/>
        <v>0</v>
      </c>
      <c r="AB30" s="11" t="str">
        <f t="shared" si="16"/>
        <v>0</v>
      </c>
      <c r="AD30" s="11">
        <v>2</v>
      </c>
      <c r="AE30" s="11">
        <v>2</v>
      </c>
      <c r="AF30" s="11">
        <v>2</v>
      </c>
      <c r="AG30" s="11">
        <v>2</v>
      </c>
      <c r="AH30" s="11">
        <v>3</v>
      </c>
      <c r="AI30" s="11">
        <v>3</v>
      </c>
      <c r="AJ30" s="11">
        <v>3</v>
      </c>
      <c r="AK30" s="11">
        <v>3</v>
      </c>
      <c r="AM30" s="11">
        <v>2</v>
      </c>
      <c r="AP30" s="11">
        <f t="shared" si="1"/>
        <v>0</v>
      </c>
      <c r="AQ30" s="11">
        <f t="shared" si="2"/>
        <v>0</v>
      </c>
      <c r="AR30" s="11">
        <f t="shared" si="3"/>
        <v>0</v>
      </c>
      <c r="AS30" s="11">
        <f t="shared" si="4"/>
        <v>0</v>
      </c>
      <c r="AT30" s="11">
        <f t="shared" si="5"/>
        <v>1</v>
      </c>
      <c r="AU30" s="11">
        <f t="shared" si="6"/>
        <v>1</v>
      </c>
      <c r="AV30" s="11">
        <f t="shared" si="7"/>
        <v>1</v>
      </c>
      <c r="AW30" s="11">
        <f t="shared" si="8"/>
        <v>1</v>
      </c>
    </row>
    <row r="31" spans="1:49">
      <c r="A31" s="11" t="s">
        <v>81</v>
      </c>
      <c r="B31" s="11">
        <v>193</v>
      </c>
      <c r="C31" s="6">
        <v>35</v>
      </c>
      <c r="D31" s="6">
        <v>38</v>
      </c>
      <c r="E31" s="6">
        <v>17</v>
      </c>
      <c r="F31" s="6">
        <v>33</v>
      </c>
      <c r="G31" s="6">
        <v>20</v>
      </c>
      <c r="H31" s="7">
        <f t="shared" si="0"/>
        <v>28.6</v>
      </c>
      <c r="I31" s="11">
        <v>1</v>
      </c>
      <c r="J31" s="11">
        <v>0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6">
        <v>2</v>
      </c>
      <c r="S31" s="11">
        <v>1</v>
      </c>
      <c r="U31" s="11" t="str">
        <f t="shared" si="9"/>
        <v>1</v>
      </c>
      <c r="V31" s="11" t="str">
        <f t="shared" si="10"/>
        <v>0</v>
      </c>
      <c r="W31" s="11" t="str">
        <f t="shared" si="11"/>
        <v>1</v>
      </c>
      <c r="X31" s="11" t="str">
        <f t="shared" si="12"/>
        <v>1</v>
      </c>
      <c r="Y31" s="11" t="str">
        <f t="shared" si="13"/>
        <v>1</v>
      </c>
      <c r="Z31" s="11" t="str">
        <f t="shared" si="14"/>
        <v>1</v>
      </c>
      <c r="AA31" s="11" t="str">
        <f t="shared" si="15"/>
        <v>1</v>
      </c>
      <c r="AB31" s="11" t="str">
        <f t="shared" si="16"/>
        <v>0</v>
      </c>
      <c r="AD31" s="11">
        <v>2</v>
      </c>
      <c r="AE31" s="11">
        <v>1</v>
      </c>
      <c r="AF31" s="11">
        <v>2</v>
      </c>
      <c r="AG31" s="11">
        <v>2</v>
      </c>
      <c r="AH31" s="11">
        <v>2</v>
      </c>
      <c r="AI31" s="11">
        <v>2</v>
      </c>
      <c r="AJ31" s="11">
        <v>2</v>
      </c>
      <c r="AK31" s="11">
        <v>3</v>
      </c>
      <c r="AM31" s="11">
        <v>2</v>
      </c>
      <c r="AP31" s="11">
        <f t="shared" si="1"/>
        <v>0</v>
      </c>
      <c r="AQ31" s="11">
        <f t="shared" si="2"/>
        <v>-1</v>
      </c>
      <c r="AR31" s="11">
        <f t="shared" si="3"/>
        <v>0</v>
      </c>
      <c r="AS31" s="11">
        <f t="shared" si="4"/>
        <v>0</v>
      </c>
      <c r="AT31" s="11">
        <f t="shared" si="5"/>
        <v>0</v>
      </c>
      <c r="AU31" s="11">
        <f t="shared" si="6"/>
        <v>0</v>
      </c>
      <c r="AV31" s="11">
        <f t="shared" si="7"/>
        <v>0</v>
      </c>
      <c r="AW31" s="11">
        <f t="shared" si="8"/>
        <v>1</v>
      </c>
    </row>
    <row r="32" spans="1:49">
      <c r="A32" s="11" t="s">
        <v>51</v>
      </c>
      <c r="B32" s="11">
        <v>163</v>
      </c>
      <c r="C32" s="6">
        <v>25</v>
      </c>
      <c r="D32" s="6">
        <v>26</v>
      </c>
      <c r="E32" s="6">
        <v>31</v>
      </c>
      <c r="F32" s="6">
        <v>40</v>
      </c>
      <c r="G32" s="6">
        <v>26</v>
      </c>
      <c r="H32" s="7">
        <f t="shared" si="0"/>
        <v>29.6</v>
      </c>
      <c r="I32" s="11">
        <v>1</v>
      </c>
      <c r="J32" s="11">
        <v>0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6">
        <v>2</v>
      </c>
      <c r="S32" s="11">
        <v>1</v>
      </c>
      <c r="U32" s="11" t="str">
        <f t="shared" si="9"/>
        <v>1</v>
      </c>
      <c r="V32" s="11" t="str">
        <f t="shared" si="10"/>
        <v>0</v>
      </c>
      <c r="W32" s="11" t="str">
        <f t="shared" si="11"/>
        <v>1</v>
      </c>
      <c r="X32" s="11" t="str">
        <f t="shared" si="12"/>
        <v>1</v>
      </c>
      <c r="Y32" s="11" t="str">
        <f t="shared" si="13"/>
        <v>1</v>
      </c>
      <c r="Z32" s="11" t="str">
        <f t="shared" si="14"/>
        <v>1</v>
      </c>
      <c r="AA32" s="11" t="str">
        <f t="shared" si="15"/>
        <v>1</v>
      </c>
      <c r="AB32" s="11" t="str">
        <f t="shared" si="16"/>
        <v>0</v>
      </c>
      <c r="AD32" s="11">
        <v>2</v>
      </c>
      <c r="AE32" s="11">
        <v>1</v>
      </c>
      <c r="AF32" s="11">
        <v>2</v>
      </c>
      <c r="AG32" s="11">
        <v>2</v>
      </c>
      <c r="AH32" s="11">
        <v>2</v>
      </c>
      <c r="AI32" s="11">
        <v>2</v>
      </c>
      <c r="AJ32" s="11">
        <v>2</v>
      </c>
      <c r="AK32" s="11">
        <v>3</v>
      </c>
      <c r="AM32" s="11">
        <v>2</v>
      </c>
      <c r="AP32" s="11">
        <f t="shared" si="1"/>
        <v>0</v>
      </c>
      <c r="AQ32" s="11">
        <f t="shared" si="2"/>
        <v>-1</v>
      </c>
      <c r="AR32" s="11">
        <f t="shared" si="3"/>
        <v>0</v>
      </c>
      <c r="AS32" s="11">
        <f t="shared" si="4"/>
        <v>0</v>
      </c>
      <c r="AT32" s="11">
        <f t="shared" si="5"/>
        <v>0</v>
      </c>
      <c r="AU32" s="11">
        <f t="shared" si="6"/>
        <v>0</v>
      </c>
      <c r="AV32" s="11">
        <f t="shared" si="7"/>
        <v>0</v>
      </c>
      <c r="AW32" s="11">
        <f t="shared" si="8"/>
        <v>1</v>
      </c>
    </row>
    <row r="33" spans="1:49">
      <c r="A33" s="11" t="s">
        <v>25</v>
      </c>
      <c r="B33" s="11">
        <v>137</v>
      </c>
      <c r="C33" s="6">
        <v>32</v>
      </c>
      <c r="D33" s="6">
        <v>32</v>
      </c>
      <c r="E33" s="6">
        <v>23</v>
      </c>
      <c r="F33" s="6">
        <v>27</v>
      </c>
      <c r="G33" s="6">
        <v>39</v>
      </c>
      <c r="H33" s="7">
        <f t="shared" si="0"/>
        <v>30.6</v>
      </c>
      <c r="I33" s="11">
        <v>0</v>
      </c>
      <c r="J33" s="11">
        <v>0</v>
      </c>
      <c r="K33" s="11">
        <v>0</v>
      </c>
      <c r="L33" s="11">
        <v>1</v>
      </c>
      <c r="M33" s="11">
        <v>1</v>
      </c>
      <c r="N33" s="11">
        <v>1</v>
      </c>
      <c r="O33" s="11">
        <v>1</v>
      </c>
      <c r="P33" s="6">
        <v>1</v>
      </c>
      <c r="S33" s="11">
        <v>1</v>
      </c>
      <c r="U33" s="11" t="str">
        <f t="shared" si="9"/>
        <v>0</v>
      </c>
      <c r="V33" s="11" t="str">
        <f t="shared" si="10"/>
        <v>0</v>
      </c>
      <c r="W33" s="11" t="str">
        <f t="shared" si="11"/>
        <v>0</v>
      </c>
      <c r="X33" s="11" t="str">
        <f t="shared" si="12"/>
        <v>1</v>
      </c>
      <c r="Y33" s="11" t="str">
        <f t="shared" si="13"/>
        <v>1</v>
      </c>
      <c r="Z33" s="11" t="str">
        <f t="shared" si="14"/>
        <v>1</v>
      </c>
      <c r="AA33" s="11" t="str">
        <f t="shared" si="15"/>
        <v>1</v>
      </c>
      <c r="AB33" s="11" t="str">
        <f t="shared" si="16"/>
        <v>1</v>
      </c>
      <c r="AD33" s="11">
        <v>1</v>
      </c>
      <c r="AE33" s="11">
        <v>1</v>
      </c>
      <c r="AF33" s="11">
        <v>1</v>
      </c>
      <c r="AG33" s="11">
        <v>2</v>
      </c>
      <c r="AH33" s="11">
        <v>2</v>
      </c>
      <c r="AI33" s="11">
        <v>2</v>
      </c>
      <c r="AJ33" s="11">
        <v>2</v>
      </c>
      <c r="AK33" s="11">
        <v>2</v>
      </c>
      <c r="AM33" s="11">
        <v>2</v>
      </c>
      <c r="AP33" s="11">
        <f t="shared" si="1"/>
        <v>-1</v>
      </c>
      <c r="AQ33" s="11">
        <f t="shared" si="2"/>
        <v>-1</v>
      </c>
      <c r="AR33" s="11">
        <f t="shared" si="3"/>
        <v>-1</v>
      </c>
      <c r="AS33" s="11">
        <f t="shared" si="4"/>
        <v>0</v>
      </c>
      <c r="AT33" s="11">
        <f t="shared" si="5"/>
        <v>0</v>
      </c>
      <c r="AU33" s="11">
        <f t="shared" si="6"/>
        <v>0</v>
      </c>
      <c r="AV33" s="11">
        <f t="shared" si="7"/>
        <v>0</v>
      </c>
      <c r="AW33" s="11">
        <f t="shared" si="8"/>
        <v>0</v>
      </c>
    </row>
    <row r="34" spans="1:49">
      <c r="A34" s="11" t="s">
        <v>50</v>
      </c>
      <c r="B34" s="11">
        <v>162</v>
      </c>
      <c r="C34" s="6">
        <v>33</v>
      </c>
      <c r="D34" s="6">
        <v>29</v>
      </c>
      <c r="E34" s="6">
        <v>34</v>
      </c>
      <c r="F34" s="6">
        <v>32</v>
      </c>
      <c r="G34" s="6">
        <v>28</v>
      </c>
      <c r="H34" s="7">
        <f t="shared" si="0"/>
        <v>31.2</v>
      </c>
      <c r="I34" s="11">
        <v>1</v>
      </c>
      <c r="J34" s="11">
        <v>1</v>
      </c>
      <c r="K34" s="11">
        <v>2</v>
      </c>
      <c r="L34" s="11">
        <v>1</v>
      </c>
      <c r="M34" s="11">
        <v>1</v>
      </c>
      <c r="N34" s="11">
        <v>1</v>
      </c>
      <c r="O34" s="11">
        <v>1</v>
      </c>
      <c r="P34" s="6">
        <v>2</v>
      </c>
      <c r="S34" s="11">
        <v>1</v>
      </c>
      <c r="U34" s="11" t="str">
        <f t="shared" si="9"/>
        <v>1</v>
      </c>
      <c r="V34" s="11" t="str">
        <f t="shared" si="10"/>
        <v>1</v>
      </c>
      <c r="W34" s="11" t="str">
        <f t="shared" si="11"/>
        <v>0</v>
      </c>
      <c r="X34" s="11" t="str">
        <f t="shared" si="12"/>
        <v>1</v>
      </c>
      <c r="Y34" s="11" t="str">
        <f t="shared" si="13"/>
        <v>1</v>
      </c>
      <c r="Z34" s="11" t="str">
        <f t="shared" si="14"/>
        <v>1</v>
      </c>
      <c r="AA34" s="11" t="str">
        <f t="shared" si="15"/>
        <v>1</v>
      </c>
      <c r="AB34" s="11" t="str">
        <f t="shared" si="16"/>
        <v>0</v>
      </c>
      <c r="AD34" s="11">
        <v>2</v>
      </c>
      <c r="AE34" s="11">
        <v>2</v>
      </c>
      <c r="AF34" s="11">
        <v>3</v>
      </c>
      <c r="AG34" s="11">
        <v>2</v>
      </c>
      <c r="AH34" s="11">
        <v>2</v>
      </c>
      <c r="AI34" s="11">
        <v>2</v>
      </c>
      <c r="AJ34" s="11">
        <v>2</v>
      </c>
      <c r="AK34" s="11">
        <v>3</v>
      </c>
      <c r="AM34" s="11">
        <v>2</v>
      </c>
      <c r="AP34" s="11">
        <f t="shared" si="1"/>
        <v>0</v>
      </c>
      <c r="AQ34" s="11">
        <f t="shared" si="2"/>
        <v>0</v>
      </c>
      <c r="AR34" s="11">
        <f t="shared" si="3"/>
        <v>1</v>
      </c>
      <c r="AS34" s="11">
        <f t="shared" si="4"/>
        <v>0</v>
      </c>
      <c r="AT34" s="11">
        <f t="shared" si="5"/>
        <v>0</v>
      </c>
      <c r="AU34" s="11">
        <f t="shared" si="6"/>
        <v>0</v>
      </c>
      <c r="AV34" s="11">
        <f t="shared" si="7"/>
        <v>0</v>
      </c>
      <c r="AW34" s="11">
        <f t="shared" si="8"/>
        <v>1</v>
      </c>
    </row>
    <row r="35" spans="1:49">
      <c r="A35" s="11" t="s">
        <v>108</v>
      </c>
      <c r="B35" s="11">
        <v>220</v>
      </c>
      <c r="C35" s="6">
        <v>28</v>
      </c>
      <c r="D35" s="6">
        <v>31</v>
      </c>
      <c r="E35" s="6">
        <v>44</v>
      </c>
      <c r="F35" s="6">
        <v>30</v>
      </c>
      <c r="G35" s="6">
        <v>33</v>
      </c>
      <c r="H35" s="7">
        <f t="shared" si="0"/>
        <v>33.200000000000003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2</v>
      </c>
      <c r="O35" s="11">
        <v>1</v>
      </c>
      <c r="P35" s="6">
        <v>2</v>
      </c>
      <c r="S35" s="11">
        <v>1</v>
      </c>
      <c r="U35" s="11" t="str">
        <f t="shared" si="9"/>
        <v>1</v>
      </c>
      <c r="V35" s="11" t="str">
        <f t="shared" si="10"/>
        <v>1</v>
      </c>
      <c r="W35" s="11" t="str">
        <f t="shared" si="11"/>
        <v>1</v>
      </c>
      <c r="X35" s="11" t="str">
        <f t="shared" si="12"/>
        <v>1</v>
      </c>
      <c r="Y35" s="11" t="str">
        <f t="shared" si="13"/>
        <v>1</v>
      </c>
      <c r="Z35" s="11" t="str">
        <f t="shared" si="14"/>
        <v>0</v>
      </c>
      <c r="AA35" s="11" t="str">
        <f t="shared" si="15"/>
        <v>1</v>
      </c>
      <c r="AB35" s="11" t="str">
        <f t="shared" si="16"/>
        <v>0</v>
      </c>
      <c r="AD35" s="11">
        <v>2</v>
      </c>
      <c r="AE35" s="11">
        <v>2</v>
      </c>
      <c r="AF35" s="11">
        <v>2</v>
      </c>
      <c r="AG35" s="11">
        <v>2</v>
      </c>
      <c r="AH35" s="11">
        <v>2</v>
      </c>
      <c r="AI35" s="11">
        <v>3</v>
      </c>
      <c r="AJ35" s="11">
        <v>2</v>
      </c>
      <c r="AK35" s="11">
        <v>3</v>
      </c>
      <c r="AM35" s="11">
        <v>2</v>
      </c>
      <c r="AP35" s="11">
        <f t="shared" si="1"/>
        <v>0</v>
      </c>
      <c r="AQ35" s="11">
        <f t="shared" si="2"/>
        <v>0</v>
      </c>
      <c r="AR35" s="11">
        <f t="shared" si="3"/>
        <v>0</v>
      </c>
      <c r="AS35" s="11">
        <f t="shared" si="4"/>
        <v>0</v>
      </c>
      <c r="AT35" s="11">
        <f t="shared" si="5"/>
        <v>0</v>
      </c>
      <c r="AU35" s="11">
        <f t="shared" si="6"/>
        <v>1</v>
      </c>
      <c r="AV35" s="11">
        <f t="shared" si="7"/>
        <v>0</v>
      </c>
      <c r="AW35" s="11">
        <f t="shared" si="8"/>
        <v>1</v>
      </c>
    </row>
    <row r="36" spans="1:49">
      <c r="A36" s="11" t="s">
        <v>94</v>
      </c>
      <c r="B36" s="11">
        <v>206</v>
      </c>
      <c r="C36" s="6">
        <v>29</v>
      </c>
      <c r="D36" s="6">
        <v>34</v>
      </c>
      <c r="E36" s="6">
        <v>40</v>
      </c>
      <c r="F36" s="6">
        <v>42</v>
      </c>
      <c r="G36" s="6">
        <v>30</v>
      </c>
      <c r="H36" s="7">
        <f t="shared" si="0"/>
        <v>35</v>
      </c>
      <c r="I36" s="11">
        <v>0</v>
      </c>
      <c r="J36" s="11">
        <v>0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6">
        <v>1</v>
      </c>
      <c r="S36" s="11">
        <v>1</v>
      </c>
      <c r="U36" s="11" t="str">
        <f t="shared" si="9"/>
        <v>0</v>
      </c>
      <c r="V36" s="11" t="str">
        <f t="shared" si="10"/>
        <v>0</v>
      </c>
      <c r="W36" s="11" t="str">
        <f t="shared" si="11"/>
        <v>1</v>
      </c>
      <c r="X36" s="11" t="str">
        <f t="shared" si="12"/>
        <v>1</v>
      </c>
      <c r="Y36" s="11" t="str">
        <f t="shared" si="13"/>
        <v>1</v>
      </c>
      <c r="Z36" s="11" t="str">
        <f t="shared" si="14"/>
        <v>1</v>
      </c>
      <c r="AA36" s="11" t="str">
        <f t="shared" si="15"/>
        <v>1</v>
      </c>
      <c r="AB36" s="11" t="str">
        <f t="shared" si="16"/>
        <v>1</v>
      </c>
      <c r="AD36" s="11">
        <v>1</v>
      </c>
      <c r="AE36" s="11">
        <v>1</v>
      </c>
      <c r="AF36" s="11">
        <v>2</v>
      </c>
      <c r="AG36" s="11">
        <v>2</v>
      </c>
      <c r="AH36" s="11">
        <v>2</v>
      </c>
      <c r="AI36" s="11">
        <v>2</v>
      </c>
      <c r="AJ36" s="11">
        <v>2</v>
      </c>
      <c r="AK36" s="11">
        <v>2</v>
      </c>
      <c r="AM36" s="11">
        <v>2</v>
      </c>
      <c r="AP36" s="11">
        <f t="shared" si="1"/>
        <v>-1</v>
      </c>
      <c r="AQ36" s="11">
        <f t="shared" si="2"/>
        <v>-1</v>
      </c>
      <c r="AR36" s="11">
        <f t="shared" si="3"/>
        <v>0</v>
      </c>
      <c r="AS36" s="11">
        <f t="shared" si="4"/>
        <v>0</v>
      </c>
      <c r="AT36" s="11">
        <f t="shared" si="5"/>
        <v>0</v>
      </c>
      <c r="AU36" s="11">
        <f t="shared" si="6"/>
        <v>0</v>
      </c>
      <c r="AV36" s="11">
        <f t="shared" si="7"/>
        <v>0</v>
      </c>
      <c r="AW36" s="11">
        <f t="shared" si="8"/>
        <v>0</v>
      </c>
    </row>
    <row r="37" spans="1:49">
      <c r="A37" s="11" t="s">
        <v>22</v>
      </c>
      <c r="B37" s="11">
        <v>134</v>
      </c>
      <c r="C37" s="6">
        <v>37</v>
      </c>
      <c r="D37" s="6">
        <v>27</v>
      </c>
      <c r="E37" s="6">
        <v>28</v>
      </c>
      <c r="F37" s="6">
        <v>39</v>
      </c>
      <c r="G37" s="6">
        <v>36</v>
      </c>
      <c r="H37" s="7">
        <f t="shared" si="0"/>
        <v>33.4</v>
      </c>
      <c r="I37" s="11">
        <v>0</v>
      </c>
      <c r="J37" s="11">
        <v>0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6">
        <v>1</v>
      </c>
      <c r="S37" s="11">
        <v>1</v>
      </c>
      <c r="U37" s="11" t="str">
        <f t="shared" si="9"/>
        <v>0</v>
      </c>
      <c r="V37" s="11" t="str">
        <f t="shared" si="10"/>
        <v>0</v>
      </c>
      <c r="W37" s="11" t="str">
        <f t="shared" si="11"/>
        <v>1</v>
      </c>
      <c r="X37" s="11" t="str">
        <f t="shared" si="12"/>
        <v>1</v>
      </c>
      <c r="Y37" s="11" t="str">
        <f t="shared" si="13"/>
        <v>1</v>
      </c>
      <c r="Z37" s="11" t="str">
        <f t="shared" si="14"/>
        <v>1</v>
      </c>
      <c r="AA37" s="11" t="str">
        <f t="shared" si="15"/>
        <v>1</v>
      </c>
      <c r="AB37" s="11" t="str">
        <f t="shared" si="16"/>
        <v>1</v>
      </c>
      <c r="AD37" s="11">
        <v>1</v>
      </c>
      <c r="AE37" s="11">
        <v>1</v>
      </c>
      <c r="AF37" s="11">
        <v>2</v>
      </c>
      <c r="AG37" s="11">
        <v>2</v>
      </c>
      <c r="AH37" s="11">
        <v>2</v>
      </c>
      <c r="AI37" s="11">
        <v>2</v>
      </c>
      <c r="AJ37" s="11">
        <v>2</v>
      </c>
      <c r="AK37" s="11">
        <v>2</v>
      </c>
      <c r="AM37" s="11">
        <v>2</v>
      </c>
      <c r="AP37" s="11">
        <f t="shared" si="1"/>
        <v>-1</v>
      </c>
      <c r="AQ37" s="11">
        <f t="shared" si="2"/>
        <v>-1</v>
      </c>
      <c r="AR37" s="11">
        <f t="shared" si="3"/>
        <v>0</v>
      </c>
      <c r="AS37" s="11">
        <f t="shared" si="4"/>
        <v>0</v>
      </c>
      <c r="AT37" s="11">
        <f t="shared" si="5"/>
        <v>0</v>
      </c>
      <c r="AU37" s="11">
        <f t="shared" si="6"/>
        <v>0</v>
      </c>
      <c r="AV37" s="11">
        <f t="shared" si="7"/>
        <v>0</v>
      </c>
      <c r="AW37" s="11">
        <f t="shared" si="8"/>
        <v>0</v>
      </c>
    </row>
    <row r="38" spans="1:49">
      <c r="A38" s="11" t="s">
        <v>11</v>
      </c>
      <c r="B38" s="11">
        <v>123</v>
      </c>
      <c r="C38" s="6">
        <v>41</v>
      </c>
      <c r="D38" s="6">
        <v>35</v>
      </c>
      <c r="E38" s="6">
        <v>36</v>
      </c>
      <c r="F38" s="6">
        <v>34</v>
      </c>
      <c r="G38" s="6">
        <v>40</v>
      </c>
      <c r="H38" s="7">
        <f t="shared" si="0"/>
        <v>37.200000000000003</v>
      </c>
      <c r="I38" s="11">
        <v>1</v>
      </c>
      <c r="J38" s="11">
        <v>1</v>
      </c>
      <c r="K38" s="11">
        <v>0</v>
      </c>
      <c r="L38" s="11">
        <v>1</v>
      </c>
      <c r="M38" s="11">
        <v>1</v>
      </c>
      <c r="N38" s="11">
        <v>1</v>
      </c>
      <c r="O38" s="11">
        <v>1</v>
      </c>
      <c r="P38" s="6">
        <v>1</v>
      </c>
      <c r="S38" s="11">
        <v>1</v>
      </c>
      <c r="U38" s="11" t="str">
        <f t="shared" si="9"/>
        <v>1</v>
      </c>
      <c r="V38" s="11" t="str">
        <f t="shared" si="10"/>
        <v>1</v>
      </c>
      <c r="W38" s="11" t="str">
        <f t="shared" si="11"/>
        <v>0</v>
      </c>
      <c r="X38" s="11" t="str">
        <f t="shared" si="12"/>
        <v>1</v>
      </c>
      <c r="Y38" s="11" t="str">
        <f t="shared" si="13"/>
        <v>1</v>
      </c>
      <c r="Z38" s="11" t="str">
        <f t="shared" si="14"/>
        <v>1</v>
      </c>
      <c r="AA38" s="11" t="str">
        <f t="shared" si="15"/>
        <v>1</v>
      </c>
      <c r="AB38" s="11" t="str">
        <f t="shared" si="16"/>
        <v>1</v>
      </c>
      <c r="AD38" s="11">
        <v>2</v>
      </c>
      <c r="AE38" s="11">
        <v>2</v>
      </c>
      <c r="AF38" s="11">
        <v>1</v>
      </c>
      <c r="AG38" s="11">
        <v>2</v>
      </c>
      <c r="AH38" s="11">
        <v>2</v>
      </c>
      <c r="AI38" s="11">
        <v>2</v>
      </c>
      <c r="AJ38" s="11">
        <v>2</v>
      </c>
      <c r="AK38" s="11">
        <v>2</v>
      </c>
      <c r="AM38" s="11">
        <v>2</v>
      </c>
      <c r="AP38" s="11">
        <f t="shared" si="1"/>
        <v>0</v>
      </c>
      <c r="AQ38" s="11">
        <f t="shared" si="2"/>
        <v>0</v>
      </c>
      <c r="AR38" s="11">
        <f t="shared" si="3"/>
        <v>-1</v>
      </c>
      <c r="AS38" s="11">
        <f t="shared" si="4"/>
        <v>0</v>
      </c>
      <c r="AT38" s="11">
        <f t="shared" si="5"/>
        <v>0</v>
      </c>
      <c r="AU38" s="11">
        <f t="shared" si="6"/>
        <v>0</v>
      </c>
      <c r="AV38" s="11">
        <f t="shared" si="7"/>
        <v>0</v>
      </c>
      <c r="AW38" s="11">
        <f t="shared" si="8"/>
        <v>0</v>
      </c>
    </row>
    <row r="39" spans="1:49">
      <c r="A39" s="11" t="s">
        <v>46</v>
      </c>
      <c r="B39" s="11">
        <v>158</v>
      </c>
      <c r="C39" s="6">
        <v>38</v>
      </c>
      <c r="D39" s="6">
        <v>33</v>
      </c>
      <c r="E39" s="6">
        <v>33</v>
      </c>
      <c r="F39" s="6">
        <v>36</v>
      </c>
      <c r="G39" s="6">
        <v>35</v>
      </c>
      <c r="H39" s="7">
        <f t="shared" si="0"/>
        <v>35</v>
      </c>
      <c r="I39" s="11">
        <v>0</v>
      </c>
      <c r="J39" s="11">
        <v>1</v>
      </c>
      <c r="K39" s="11">
        <v>0</v>
      </c>
      <c r="L39" s="11">
        <v>1</v>
      </c>
      <c r="M39" s="11">
        <v>1</v>
      </c>
      <c r="N39" s="11">
        <v>1</v>
      </c>
      <c r="O39" s="11">
        <v>1</v>
      </c>
      <c r="P39" s="6">
        <v>1</v>
      </c>
      <c r="S39" s="11">
        <v>1</v>
      </c>
      <c r="U39" s="11" t="str">
        <f t="shared" si="9"/>
        <v>0</v>
      </c>
      <c r="V39" s="11" t="str">
        <f t="shared" si="10"/>
        <v>1</v>
      </c>
      <c r="W39" s="11" t="str">
        <f t="shared" si="11"/>
        <v>0</v>
      </c>
      <c r="X39" s="11" t="str">
        <f t="shared" si="12"/>
        <v>1</v>
      </c>
      <c r="Y39" s="11" t="str">
        <f t="shared" si="13"/>
        <v>1</v>
      </c>
      <c r="Z39" s="11" t="str">
        <f t="shared" si="14"/>
        <v>1</v>
      </c>
      <c r="AA39" s="11" t="str">
        <f t="shared" si="15"/>
        <v>1</v>
      </c>
      <c r="AB39" s="11" t="str">
        <f t="shared" si="16"/>
        <v>1</v>
      </c>
      <c r="AD39" s="11">
        <v>1</v>
      </c>
      <c r="AE39" s="11">
        <v>2</v>
      </c>
      <c r="AF39" s="11">
        <v>1</v>
      </c>
      <c r="AG39" s="11">
        <v>2</v>
      </c>
      <c r="AH39" s="11">
        <v>2</v>
      </c>
      <c r="AI39" s="11">
        <v>2</v>
      </c>
      <c r="AJ39" s="11">
        <v>2</v>
      </c>
      <c r="AK39" s="11">
        <v>2</v>
      </c>
      <c r="AM39" s="11">
        <v>2</v>
      </c>
      <c r="AP39" s="11">
        <f t="shared" si="1"/>
        <v>-1</v>
      </c>
      <c r="AQ39" s="11">
        <f t="shared" si="2"/>
        <v>0</v>
      </c>
      <c r="AR39" s="11">
        <f t="shared" si="3"/>
        <v>-1</v>
      </c>
      <c r="AS39" s="11">
        <f t="shared" si="4"/>
        <v>0</v>
      </c>
      <c r="AT39" s="11">
        <f t="shared" si="5"/>
        <v>0</v>
      </c>
      <c r="AU39" s="11">
        <f t="shared" si="6"/>
        <v>0</v>
      </c>
      <c r="AV39" s="11">
        <f t="shared" si="7"/>
        <v>0</v>
      </c>
      <c r="AW39" s="11">
        <f t="shared" si="8"/>
        <v>0</v>
      </c>
    </row>
    <row r="40" spans="1:49">
      <c r="A40" s="11" t="s">
        <v>20</v>
      </c>
      <c r="B40" s="11">
        <v>132</v>
      </c>
      <c r="C40" s="6">
        <v>40</v>
      </c>
      <c r="D40" s="6">
        <v>37</v>
      </c>
      <c r="E40" s="6">
        <v>30</v>
      </c>
      <c r="F40" s="6">
        <v>41</v>
      </c>
      <c r="G40" s="6">
        <v>45</v>
      </c>
      <c r="H40" s="7">
        <f t="shared" si="0"/>
        <v>38.6</v>
      </c>
      <c r="I40" s="11">
        <v>1</v>
      </c>
      <c r="J40" s="11">
        <v>0</v>
      </c>
      <c r="K40" s="11">
        <v>2</v>
      </c>
      <c r="L40" s="11">
        <v>1</v>
      </c>
      <c r="M40" s="11">
        <v>1</v>
      </c>
      <c r="N40" s="11">
        <v>1</v>
      </c>
      <c r="O40" s="11">
        <v>1</v>
      </c>
      <c r="P40" s="6">
        <v>2</v>
      </c>
      <c r="S40" s="11">
        <v>1</v>
      </c>
      <c r="U40" s="11" t="str">
        <f t="shared" si="9"/>
        <v>1</v>
      </c>
      <c r="V40" s="11" t="str">
        <f t="shared" si="10"/>
        <v>0</v>
      </c>
      <c r="W40" s="11" t="str">
        <f t="shared" si="11"/>
        <v>0</v>
      </c>
      <c r="X40" s="11" t="str">
        <f t="shared" si="12"/>
        <v>1</v>
      </c>
      <c r="Y40" s="11" t="str">
        <f t="shared" si="13"/>
        <v>1</v>
      </c>
      <c r="Z40" s="11" t="str">
        <f t="shared" si="14"/>
        <v>1</v>
      </c>
      <c r="AA40" s="11" t="str">
        <f t="shared" si="15"/>
        <v>1</v>
      </c>
      <c r="AB40" s="11" t="str">
        <f t="shared" si="16"/>
        <v>0</v>
      </c>
      <c r="AD40" s="11">
        <v>2</v>
      </c>
      <c r="AE40" s="11">
        <v>1</v>
      </c>
      <c r="AF40" s="11">
        <v>3</v>
      </c>
      <c r="AG40" s="11">
        <v>2</v>
      </c>
      <c r="AH40" s="11">
        <v>2</v>
      </c>
      <c r="AI40" s="11">
        <v>2</v>
      </c>
      <c r="AJ40" s="11">
        <v>2</v>
      </c>
      <c r="AK40" s="11">
        <v>3</v>
      </c>
      <c r="AM40" s="11">
        <v>2</v>
      </c>
      <c r="AP40" s="11">
        <f t="shared" si="1"/>
        <v>0</v>
      </c>
      <c r="AQ40" s="11">
        <f t="shared" si="2"/>
        <v>-1</v>
      </c>
      <c r="AR40" s="11">
        <f t="shared" si="3"/>
        <v>1</v>
      </c>
      <c r="AS40" s="11">
        <f t="shared" si="4"/>
        <v>0</v>
      </c>
      <c r="AT40" s="11">
        <f t="shared" si="5"/>
        <v>0</v>
      </c>
      <c r="AU40" s="11">
        <f t="shared" si="6"/>
        <v>0</v>
      </c>
      <c r="AV40" s="11">
        <f t="shared" si="7"/>
        <v>0</v>
      </c>
      <c r="AW40" s="11">
        <f t="shared" si="8"/>
        <v>1</v>
      </c>
    </row>
    <row r="41" spans="1:49">
      <c r="A41" s="11" t="s">
        <v>36</v>
      </c>
      <c r="B41" s="11">
        <v>148</v>
      </c>
      <c r="C41" s="6">
        <v>39</v>
      </c>
      <c r="D41" s="6">
        <v>36</v>
      </c>
      <c r="E41" s="6">
        <v>42</v>
      </c>
      <c r="F41" s="6">
        <v>35</v>
      </c>
      <c r="G41" s="6">
        <v>34</v>
      </c>
      <c r="H41" s="7">
        <f t="shared" si="0"/>
        <v>37.200000000000003</v>
      </c>
      <c r="I41" s="11">
        <v>1</v>
      </c>
      <c r="J41" s="11">
        <v>0</v>
      </c>
      <c r="K41" s="11">
        <v>0</v>
      </c>
      <c r="L41" s="11">
        <v>1</v>
      </c>
      <c r="M41" s="11">
        <v>1</v>
      </c>
      <c r="N41" s="11">
        <v>1</v>
      </c>
      <c r="O41" s="11">
        <v>1</v>
      </c>
      <c r="P41" s="6">
        <v>1</v>
      </c>
      <c r="S41" s="11">
        <v>1</v>
      </c>
      <c r="U41" s="11" t="str">
        <f t="shared" si="9"/>
        <v>1</v>
      </c>
      <c r="V41" s="11" t="str">
        <f t="shared" si="10"/>
        <v>0</v>
      </c>
      <c r="W41" s="11" t="str">
        <f t="shared" si="11"/>
        <v>0</v>
      </c>
      <c r="X41" s="11" t="str">
        <f t="shared" si="12"/>
        <v>1</v>
      </c>
      <c r="Y41" s="11" t="str">
        <f t="shared" si="13"/>
        <v>1</v>
      </c>
      <c r="Z41" s="11" t="str">
        <f t="shared" si="14"/>
        <v>1</v>
      </c>
      <c r="AA41" s="11" t="str">
        <f t="shared" si="15"/>
        <v>1</v>
      </c>
      <c r="AB41" s="11" t="str">
        <f t="shared" si="16"/>
        <v>1</v>
      </c>
      <c r="AD41" s="11">
        <v>2</v>
      </c>
      <c r="AE41" s="11">
        <v>1</v>
      </c>
      <c r="AF41" s="11">
        <v>1</v>
      </c>
      <c r="AG41" s="11">
        <v>2</v>
      </c>
      <c r="AH41" s="11">
        <v>2</v>
      </c>
      <c r="AI41" s="11">
        <v>2</v>
      </c>
      <c r="AJ41" s="11">
        <v>2</v>
      </c>
      <c r="AK41" s="11">
        <v>2</v>
      </c>
      <c r="AM41" s="11">
        <v>2</v>
      </c>
      <c r="AP41" s="11">
        <f t="shared" si="1"/>
        <v>0</v>
      </c>
      <c r="AQ41" s="11">
        <f t="shared" si="2"/>
        <v>-1</v>
      </c>
      <c r="AR41" s="11">
        <f t="shared" si="3"/>
        <v>-1</v>
      </c>
      <c r="AS41" s="11">
        <f t="shared" si="4"/>
        <v>0</v>
      </c>
      <c r="AT41" s="11">
        <f t="shared" si="5"/>
        <v>0</v>
      </c>
      <c r="AU41" s="11">
        <f t="shared" si="6"/>
        <v>0</v>
      </c>
      <c r="AV41" s="11">
        <f t="shared" si="7"/>
        <v>0</v>
      </c>
      <c r="AW41" s="11">
        <f t="shared" si="8"/>
        <v>0</v>
      </c>
    </row>
    <row r="42" spans="1:49">
      <c r="A42" s="11" t="s">
        <v>55</v>
      </c>
      <c r="B42" s="11">
        <v>167</v>
      </c>
      <c r="C42" s="6">
        <v>45</v>
      </c>
      <c r="D42" s="6">
        <v>43</v>
      </c>
      <c r="E42" s="6">
        <v>41</v>
      </c>
      <c r="F42" s="6">
        <v>44</v>
      </c>
      <c r="G42" s="6">
        <v>38</v>
      </c>
      <c r="H42" s="7">
        <f t="shared" si="0"/>
        <v>42.2</v>
      </c>
      <c r="I42" s="11">
        <v>1</v>
      </c>
      <c r="J42" s="11">
        <v>0</v>
      </c>
      <c r="K42" s="11">
        <v>0</v>
      </c>
      <c r="L42" s="11">
        <v>1</v>
      </c>
      <c r="M42" s="11">
        <v>1</v>
      </c>
      <c r="N42" s="11">
        <v>1</v>
      </c>
      <c r="O42" s="11">
        <v>1</v>
      </c>
      <c r="P42" s="6">
        <v>1</v>
      </c>
      <c r="S42" s="11">
        <v>1</v>
      </c>
      <c r="U42" s="11" t="str">
        <f t="shared" si="9"/>
        <v>1</v>
      </c>
      <c r="V42" s="11" t="str">
        <f t="shared" si="10"/>
        <v>0</v>
      </c>
      <c r="W42" s="11" t="str">
        <f t="shared" si="11"/>
        <v>0</v>
      </c>
      <c r="X42" s="11" t="str">
        <f t="shared" si="12"/>
        <v>1</v>
      </c>
      <c r="Y42" s="11" t="str">
        <f t="shared" si="13"/>
        <v>1</v>
      </c>
      <c r="Z42" s="11" t="str">
        <f t="shared" si="14"/>
        <v>1</v>
      </c>
      <c r="AA42" s="11" t="str">
        <f t="shared" si="15"/>
        <v>1</v>
      </c>
      <c r="AB42" s="11" t="str">
        <f t="shared" si="16"/>
        <v>1</v>
      </c>
      <c r="AD42" s="11">
        <v>2</v>
      </c>
      <c r="AE42" s="11">
        <v>1</v>
      </c>
      <c r="AF42" s="11">
        <v>1</v>
      </c>
      <c r="AG42" s="11">
        <v>2</v>
      </c>
      <c r="AH42" s="11">
        <v>2</v>
      </c>
      <c r="AI42" s="11">
        <v>2</v>
      </c>
      <c r="AJ42" s="11">
        <v>2</v>
      </c>
      <c r="AK42" s="11">
        <v>2</v>
      </c>
      <c r="AM42" s="11">
        <v>2</v>
      </c>
      <c r="AP42" s="11">
        <f t="shared" si="1"/>
        <v>0</v>
      </c>
      <c r="AQ42" s="11">
        <f t="shared" si="2"/>
        <v>-1</v>
      </c>
      <c r="AR42" s="11">
        <f t="shared" si="3"/>
        <v>-1</v>
      </c>
      <c r="AS42" s="11">
        <f t="shared" si="4"/>
        <v>0</v>
      </c>
      <c r="AT42" s="11">
        <f t="shared" si="5"/>
        <v>0</v>
      </c>
      <c r="AU42" s="11">
        <f t="shared" si="6"/>
        <v>0</v>
      </c>
      <c r="AV42" s="11">
        <f t="shared" si="7"/>
        <v>0</v>
      </c>
      <c r="AW42" s="11">
        <f t="shared" si="8"/>
        <v>0</v>
      </c>
    </row>
    <row r="43" spans="1:49">
      <c r="A43" s="11" t="s">
        <v>35</v>
      </c>
      <c r="B43" s="11">
        <v>147</v>
      </c>
      <c r="C43" s="6">
        <v>36</v>
      </c>
      <c r="D43" s="6">
        <v>45</v>
      </c>
      <c r="E43" s="6">
        <v>46</v>
      </c>
      <c r="F43" s="6">
        <v>38</v>
      </c>
      <c r="G43" s="6">
        <v>47</v>
      </c>
      <c r="H43" s="7">
        <f t="shared" si="0"/>
        <v>42.4</v>
      </c>
      <c r="I43" s="11">
        <v>0</v>
      </c>
      <c r="J43" s="11">
        <v>0</v>
      </c>
      <c r="K43" s="11">
        <v>0</v>
      </c>
      <c r="L43" s="11">
        <v>0</v>
      </c>
      <c r="M43" s="11">
        <v>1</v>
      </c>
      <c r="N43" s="11">
        <v>1</v>
      </c>
      <c r="O43" s="11">
        <v>1</v>
      </c>
      <c r="P43" s="6">
        <v>1</v>
      </c>
      <c r="S43" s="11">
        <v>0</v>
      </c>
      <c r="U43" s="11" t="str">
        <f t="shared" si="9"/>
        <v>1</v>
      </c>
      <c r="V43" s="11" t="str">
        <f t="shared" si="10"/>
        <v>1</v>
      </c>
      <c r="W43" s="11" t="str">
        <f t="shared" si="11"/>
        <v>1</v>
      </c>
      <c r="X43" s="11" t="str">
        <f t="shared" si="12"/>
        <v>1</v>
      </c>
      <c r="Y43" s="11" t="str">
        <f t="shared" si="13"/>
        <v>0</v>
      </c>
      <c r="Z43" s="11" t="str">
        <f t="shared" si="14"/>
        <v>0</v>
      </c>
      <c r="AA43" s="11" t="str">
        <f t="shared" si="15"/>
        <v>0</v>
      </c>
      <c r="AB43" s="11" t="str">
        <f t="shared" si="16"/>
        <v>0</v>
      </c>
      <c r="AD43" s="11">
        <v>1</v>
      </c>
      <c r="AE43" s="11">
        <v>1</v>
      </c>
      <c r="AF43" s="11">
        <v>1</v>
      </c>
      <c r="AG43" s="11">
        <v>1</v>
      </c>
      <c r="AH43" s="11">
        <v>2</v>
      </c>
      <c r="AI43" s="11">
        <v>2</v>
      </c>
      <c r="AJ43" s="11">
        <v>2</v>
      </c>
      <c r="AK43" s="11">
        <v>2</v>
      </c>
      <c r="AM43" s="11">
        <v>1</v>
      </c>
      <c r="AP43" s="11">
        <f t="shared" si="1"/>
        <v>0</v>
      </c>
      <c r="AQ43" s="11">
        <f t="shared" si="2"/>
        <v>0</v>
      </c>
      <c r="AR43" s="11">
        <f t="shared" si="3"/>
        <v>0</v>
      </c>
      <c r="AS43" s="11">
        <f t="shared" si="4"/>
        <v>0</v>
      </c>
      <c r="AT43" s="11">
        <f t="shared" si="5"/>
        <v>1</v>
      </c>
      <c r="AU43" s="11">
        <f t="shared" si="6"/>
        <v>1</v>
      </c>
      <c r="AV43" s="11">
        <f t="shared" si="7"/>
        <v>1</v>
      </c>
      <c r="AW43" s="11">
        <f t="shared" si="8"/>
        <v>1</v>
      </c>
    </row>
    <row r="44" spans="1:49">
      <c r="A44" s="11" t="s">
        <v>100</v>
      </c>
      <c r="B44" s="11">
        <v>212</v>
      </c>
      <c r="C44" s="6">
        <v>42</v>
      </c>
      <c r="D44" s="6">
        <v>46</v>
      </c>
      <c r="E44" s="6">
        <v>39</v>
      </c>
      <c r="F44" s="6">
        <v>37</v>
      </c>
      <c r="G44" s="6">
        <v>58</v>
      </c>
      <c r="H44" s="7">
        <f t="shared" si="0"/>
        <v>44.4</v>
      </c>
      <c r="I44" s="11">
        <v>1</v>
      </c>
      <c r="J44" s="11">
        <v>0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6">
        <v>1</v>
      </c>
      <c r="S44" s="11">
        <v>1</v>
      </c>
      <c r="U44" s="11" t="str">
        <f t="shared" si="9"/>
        <v>1</v>
      </c>
      <c r="V44" s="11" t="str">
        <f t="shared" si="10"/>
        <v>0</v>
      </c>
      <c r="W44" s="11" t="str">
        <f t="shared" si="11"/>
        <v>1</v>
      </c>
      <c r="X44" s="11" t="str">
        <f t="shared" si="12"/>
        <v>1</v>
      </c>
      <c r="Y44" s="11" t="str">
        <f t="shared" si="13"/>
        <v>1</v>
      </c>
      <c r="Z44" s="11" t="str">
        <f t="shared" si="14"/>
        <v>1</v>
      </c>
      <c r="AA44" s="11" t="str">
        <f t="shared" si="15"/>
        <v>1</v>
      </c>
      <c r="AB44" s="11" t="str">
        <f t="shared" si="16"/>
        <v>1</v>
      </c>
      <c r="AD44" s="11">
        <v>2</v>
      </c>
      <c r="AE44" s="11">
        <v>1</v>
      </c>
      <c r="AF44" s="11">
        <v>2</v>
      </c>
      <c r="AG44" s="11">
        <v>2</v>
      </c>
      <c r="AH44" s="11">
        <v>2</v>
      </c>
      <c r="AI44" s="11">
        <v>2</v>
      </c>
      <c r="AJ44" s="11">
        <v>2</v>
      </c>
      <c r="AK44" s="11">
        <v>2</v>
      </c>
      <c r="AM44" s="11">
        <v>2</v>
      </c>
      <c r="AP44" s="11">
        <f t="shared" si="1"/>
        <v>0</v>
      </c>
      <c r="AQ44" s="11">
        <f t="shared" si="2"/>
        <v>-1</v>
      </c>
      <c r="AR44" s="11">
        <f t="shared" si="3"/>
        <v>0</v>
      </c>
      <c r="AS44" s="11">
        <f t="shared" si="4"/>
        <v>0</v>
      </c>
      <c r="AT44" s="11">
        <f t="shared" si="5"/>
        <v>0</v>
      </c>
      <c r="AU44" s="11">
        <f t="shared" si="6"/>
        <v>0</v>
      </c>
      <c r="AV44" s="11">
        <f t="shared" si="7"/>
        <v>0</v>
      </c>
      <c r="AW44" s="11">
        <f t="shared" si="8"/>
        <v>0</v>
      </c>
    </row>
    <row r="45" spans="1:49">
      <c r="A45" s="11" t="s">
        <v>45</v>
      </c>
      <c r="B45" s="11">
        <v>157</v>
      </c>
      <c r="C45" s="6">
        <v>48</v>
      </c>
      <c r="D45" s="6">
        <v>47</v>
      </c>
      <c r="E45" s="6">
        <v>45</v>
      </c>
      <c r="F45" s="6">
        <v>45</v>
      </c>
      <c r="G45" s="6">
        <v>46</v>
      </c>
      <c r="H45" s="7">
        <f t="shared" si="0"/>
        <v>46.2</v>
      </c>
      <c r="I45" s="11">
        <v>1</v>
      </c>
      <c r="J45" s="11">
        <v>0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6">
        <v>1</v>
      </c>
      <c r="S45" s="11">
        <v>1</v>
      </c>
      <c r="U45" s="11" t="str">
        <f t="shared" si="9"/>
        <v>1</v>
      </c>
      <c r="V45" s="11" t="str">
        <f t="shared" si="10"/>
        <v>0</v>
      </c>
      <c r="W45" s="11" t="str">
        <f t="shared" si="11"/>
        <v>1</v>
      </c>
      <c r="X45" s="11" t="str">
        <f t="shared" si="12"/>
        <v>1</v>
      </c>
      <c r="Y45" s="11" t="str">
        <f t="shared" si="13"/>
        <v>1</v>
      </c>
      <c r="Z45" s="11" t="str">
        <f t="shared" si="14"/>
        <v>1</v>
      </c>
      <c r="AA45" s="11" t="str">
        <f t="shared" si="15"/>
        <v>1</v>
      </c>
      <c r="AB45" s="11" t="str">
        <f t="shared" si="16"/>
        <v>1</v>
      </c>
      <c r="AD45" s="11">
        <v>2</v>
      </c>
      <c r="AE45" s="11">
        <v>1</v>
      </c>
      <c r="AF45" s="11">
        <v>2</v>
      </c>
      <c r="AG45" s="11">
        <v>2</v>
      </c>
      <c r="AH45" s="11">
        <v>2</v>
      </c>
      <c r="AI45" s="11">
        <v>2</v>
      </c>
      <c r="AJ45" s="11">
        <v>2</v>
      </c>
      <c r="AK45" s="11">
        <v>2</v>
      </c>
      <c r="AM45" s="11">
        <v>2</v>
      </c>
      <c r="AP45" s="11">
        <f t="shared" si="1"/>
        <v>0</v>
      </c>
      <c r="AQ45" s="11">
        <f t="shared" si="2"/>
        <v>-1</v>
      </c>
      <c r="AR45" s="11">
        <f t="shared" si="3"/>
        <v>0</v>
      </c>
      <c r="AS45" s="11">
        <f t="shared" si="4"/>
        <v>0</v>
      </c>
      <c r="AT45" s="11">
        <f t="shared" si="5"/>
        <v>0</v>
      </c>
      <c r="AU45" s="11">
        <f t="shared" si="6"/>
        <v>0</v>
      </c>
      <c r="AV45" s="11">
        <f t="shared" si="7"/>
        <v>0</v>
      </c>
      <c r="AW45" s="11">
        <f t="shared" si="8"/>
        <v>0</v>
      </c>
    </row>
    <row r="46" spans="1:49">
      <c r="A46" s="11" t="s">
        <v>13</v>
      </c>
      <c r="B46" s="11">
        <v>125</v>
      </c>
      <c r="C46" s="6">
        <v>50</v>
      </c>
      <c r="D46" s="6">
        <v>42</v>
      </c>
      <c r="E46" s="6">
        <v>43</v>
      </c>
      <c r="F46" s="6">
        <v>46</v>
      </c>
      <c r="G46" s="6">
        <v>41</v>
      </c>
      <c r="H46" s="7">
        <f t="shared" si="0"/>
        <v>44.4</v>
      </c>
      <c r="I46" s="11">
        <v>1</v>
      </c>
      <c r="J46" s="11">
        <v>0</v>
      </c>
      <c r="K46" s="11">
        <v>0</v>
      </c>
      <c r="L46" s="11">
        <v>1</v>
      </c>
      <c r="M46" s="11">
        <v>1</v>
      </c>
      <c r="N46" s="11">
        <v>1</v>
      </c>
      <c r="O46" s="11">
        <v>1</v>
      </c>
      <c r="P46" s="6">
        <v>1</v>
      </c>
      <c r="S46" s="11">
        <v>1</v>
      </c>
      <c r="U46" s="11" t="str">
        <f t="shared" si="9"/>
        <v>1</v>
      </c>
      <c r="V46" s="11" t="str">
        <f t="shared" si="10"/>
        <v>0</v>
      </c>
      <c r="W46" s="11" t="str">
        <f t="shared" si="11"/>
        <v>0</v>
      </c>
      <c r="X46" s="11" t="str">
        <f t="shared" si="12"/>
        <v>1</v>
      </c>
      <c r="Y46" s="11" t="str">
        <f t="shared" si="13"/>
        <v>1</v>
      </c>
      <c r="Z46" s="11" t="str">
        <f t="shared" si="14"/>
        <v>1</v>
      </c>
      <c r="AA46" s="11" t="str">
        <f t="shared" si="15"/>
        <v>1</v>
      </c>
      <c r="AB46" s="11" t="str">
        <f t="shared" si="16"/>
        <v>1</v>
      </c>
      <c r="AD46" s="11">
        <v>2</v>
      </c>
      <c r="AE46" s="11">
        <v>1</v>
      </c>
      <c r="AF46" s="11">
        <v>1</v>
      </c>
      <c r="AG46" s="11">
        <v>2</v>
      </c>
      <c r="AH46" s="11">
        <v>2</v>
      </c>
      <c r="AI46" s="11">
        <v>2</v>
      </c>
      <c r="AJ46" s="11">
        <v>2</v>
      </c>
      <c r="AK46" s="11">
        <v>2</v>
      </c>
      <c r="AM46" s="11">
        <v>2</v>
      </c>
      <c r="AP46" s="11">
        <f t="shared" si="1"/>
        <v>0</v>
      </c>
      <c r="AQ46" s="11">
        <f t="shared" si="2"/>
        <v>-1</v>
      </c>
      <c r="AR46" s="11">
        <f t="shared" si="3"/>
        <v>-1</v>
      </c>
      <c r="AS46" s="11">
        <f t="shared" si="4"/>
        <v>0</v>
      </c>
      <c r="AT46" s="11">
        <f t="shared" si="5"/>
        <v>0</v>
      </c>
      <c r="AU46" s="11">
        <f t="shared" si="6"/>
        <v>0</v>
      </c>
      <c r="AV46" s="11">
        <f t="shared" si="7"/>
        <v>0</v>
      </c>
      <c r="AW46" s="11">
        <f t="shared" si="8"/>
        <v>0</v>
      </c>
    </row>
    <row r="47" spans="1:49">
      <c r="A47" s="8" t="s">
        <v>56</v>
      </c>
      <c r="B47" s="8">
        <v>168</v>
      </c>
      <c r="C47" s="6">
        <v>43</v>
      </c>
      <c r="D47" s="6">
        <v>44</v>
      </c>
      <c r="E47" s="6">
        <v>38</v>
      </c>
      <c r="F47" s="6">
        <v>43</v>
      </c>
      <c r="G47" s="6">
        <v>44</v>
      </c>
      <c r="H47" s="7">
        <f t="shared" si="0"/>
        <v>42.4</v>
      </c>
      <c r="I47" s="8">
        <v>0</v>
      </c>
      <c r="J47" s="8">
        <v>0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6">
        <v>1</v>
      </c>
      <c r="S47" s="8">
        <v>1</v>
      </c>
      <c r="U47" s="11" t="str">
        <f t="shared" si="9"/>
        <v>0</v>
      </c>
      <c r="V47" s="11" t="str">
        <f t="shared" si="10"/>
        <v>0</v>
      </c>
      <c r="W47" s="11" t="str">
        <f t="shared" si="11"/>
        <v>0</v>
      </c>
      <c r="X47" s="11" t="str">
        <f t="shared" si="12"/>
        <v>1</v>
      </c>
      <c r="Y47" s="11" t="str">
        <f t="shared" si="13"/>
        <v>1</v>
      </c>
      <c r="Z47" s="11" t="str">
        <f t="shared" si="14"/>
        <v>1</v>
      </c>
      <c r="AA47" s="11" t="str">
        <f t="shared" si="15"/>
        <v>1</v>
      </c>
      <c r="AB47" s="11" t="str">
        <f t="shared" si="16"/>
        <v>1</v>
      </c>
      <c r="AD47" s="11">
        <v>1</v>
      </c>
      <c r="AE47" s="11">
        <v>1</v>
      </c>
      <c r="AF47" s="11">
        <v>1</v>
      </c>
      <c r="AG47" s="11">
        <v>2</v>
      </c>
      <c r="AH47" s="11">
        <v>2</v>
      </c>
      <c r="AI47" s="11">
        <v>2</v>
      </c>
      <c r="AJ47" s="11">
        <v>2</v>
      </c>
      <c r="AK47" s="11">
        <v>2</v>
      </c>
      <c r="AM47" s="11">
        <v>2</v>
      </c>
      <c r="AP47" s="11">
        <f t="shared" si="1"/>
        <v>-1</v>
      </c>
      <c r="AQ47" s="11">
        <f t="shared" si="2"/>
        <v>-1</v>
      </c>
      <c r="AR47" s="11">
        <f t="shared" si="3"/>
        <v>-1</v>
      </c>
      <c r="AS47" s="11">
        <f t="shared" si="4"/>
        <v>0</v>
      </c>
      <c r="AT47" s="11">
        <f t="shared" si="5"/>
        <v>0</v>
      </c>
      <c r="AU47" s="11">
        <f t="shared" si="6"/>
        <v>0</v>
      </c>
      <c r="AV47" s="11">
        <f t="shared" si="7"/>
        <v>0</v>
      </c>
      <c r="AW47" s="11">
        <f t="shared" si="8"/>
        <v>0</v>
      </c>
    </row>
    <row r="48" spans="1:49">
      <c r="A48" s="11" t="s">
        <v>61</v>
      </c>
      <c r="B48" s="11">
        <v>173</v>
      </c>
      <c r="C48" s="8">
        <v>46</v>
      </c>
      <c r="D48" s="8">
        <v>40</v>
      </c>
      <c r="E48" s="8">
        <v>47</v>
      </c>
      <c r="F48" s="8">
        <v>50</v>
      </c>
      <c r="G48" s="8">
        <v>43</v>
      </c>
      <c r="H48" s="9">
        <f t="shared" si="0"/>
        <v>45.2</v>
      </c>
      <c r="I48" s="11">
        <v>1</v>
      </c>
      <c r="J48" s="11">
        <v>0</v>
      </c>
      <c r="K48" s="11">
        <v>0</v>
      </c>
      <c r="L48" s="11">
        <v>1</v>
      </c>
      <c r="M48" s="11">
        <v>1</v>
      </c>
      <c r="N48" s="11">
        <v>1</v>
      </c>
      <c r="O48" s="11">
        <v>1</v>
      </c>
      <c r="P48" s="8">
        <v>1</v>
      </c>
      <c r="S48" s="11">
        <v>1</v>
      </c>
      <c r="U48" s="11" t="str">
        <f t="shared" si="9"/>
        <v>1</v>
      </c>
      <c r="V48" s="11" t="str">
        <f t="shared" si="10"/>
        <v>0</v>
      </c>
      <c r="W48" s="11" t="str">
        <f t="shared" si="11"/>
        <v>0</v>
      </c>
      <c r="X48" s="11" t="str">
        <f t="shared" si="12"/>
        <v>1</v>
      </c>
      <c r="Y48" s="11" t="str">
        <f t="shared" si="13"/>
        <v>1</v>
      </c>
      <c r="Z48" s="11" t="str">
        <f t="shared" si="14"/>
        <v>1</v>
      </c>
      <c r="AA48" s="11" t="str">
        <f t="shared" si="15"/>
        <v>1</v>
      </c>
      <c r="AB48" s="11" t="str">
        <f t="shared" si="16"/>
        <v>1</v>
      </c>
      <c r="AD48" s="11">
        <v>2</v>
      </c>
      <c r="AE48" s="11">
        <v>1</v>
      </c>
      <c r="AF48" s="11">
        <v>1</v>
      </c>
      <c r="AG48" s="11">
        <v>2</v>
      </c>
      <c r="AH48" s="11">
        <v>2</v>
      </c>
      <c r="AI48" s="11">
        <v>2</v>
      </c>
      <c r="AJ48" s="11">
        <v>2</v>
      </c>
      <c r="AK48" s="11">
        <v>2</v>
      </c>
      <c r="AM48" s="11">
        <v>2</v>
      </c>
      <c r="AP48" s="11">
        <f t="shared" si="1"/>
        <v>0</v>
      </c>
      <c r="AQ48" s="11">
        <f t="shared" si="2"/>
        <v>-1</v>
      </c>
      <c r="AR48" s="11">
        <f t="shared" si="3"/>
        <v>-1</v>
      </c>
      <c r="AS48" s="11">
        <f t="shared" si="4"/>
        <v>0</v>
      </c>
      <c r="AT48" s="11">
        <f t="shared" si="5"/>
        <v>0</v>
      </c>
      <c r="AU48" s="11">
        <f t="shared" si="6"/>
        <v>0</v>
      </c>
      <c r="AV48" s="11">
        <f t="shared" si="7"/>
        <v>0</v>
      </c>
      <c r="AW48" s="11">
        <f t="shared" si="8"/>
        <v>0</v>
      </c>
    </row>
    <row r="49" spans="1:49">
      <c r="A49" s="11" t="s">
        <v>65</v>
      </c>
      <c r="B49" s="11">
        <v>177</v>
      </c>
      <c r="C49" s="6">
        <v>49</v>
      </c>
      <c r="D49" s="6">
        <v>49</v>
      </c>
      <c r="E49" s="6">
        <v>57</v>
      </c>
      <c r="F49" s="6">
        <v>51</v>
      </c>
      <c r="G49" s="6">
        <v>56</v>
      </c>
      <c r="H49" s="7">
        <f t="shared" si="0"/>
        <v>52.4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6">
        <v>0</v>
      </c>
      <c r="S49" s="11">
        <v>0</v>
      </c>
      <c r="U49" s="11" t="str">
        <f t="shared" si="9"/>
        <v>1</v>
      </c>
      <c r="V49" s="11" t="str">
        <f t="shared" si="10"/>
        <v>1</v>
      </c>
      <c r="W49" s="11" t="str">
        <f t="shared" si="11"/>
        <v>1</v>
      </c>
      <c r="X49" s="11" t="str">
        <f t="shared" si="12"/>
        <v>1</v>
      </c>
      <c r="Y49" s="11" t="str">
        <f t="shared" si="13"/>
        <v>1</v>
      </c>
      <c r="Z49" s="11" t="str">
        <f t="shared" si="14"/>
        <v>1</v>
      </c>
      <c r="AA49" s="11" t="str">
        <f t="shared" si="15"/>
        <v>1</v>
      </c>
      <c r="AB49" s="11" t="str">
        <f t="shared" si="16"/>
        <v>1</v>
      </c>
      <c r="AD49" s="11">
        <v>1</v>
      </c>
      <c r="AE49" s="11">
        <v>1</v>
      </c>
      <c r="AF49" s="11">
        <v>1</v>
      </c>
      <c r="AG49" s="11">
        <v>1</v>
      </c>
      <c r="AH49" s="11">
        <v>1</v>
      </c>
      <c r="AI49" s="11">
        <v>1</v>
      </c>
      <c r="AJ49" s="11">
        <v>1</v>
      </c>
      <c r="AK49" s="11">
        <v>1</v>
      </c>
      <c r="AM49" s="11">
        <v>1</v>
      </c>
      <c r="AP49" s="11">
        <f t="shared" si="1"/>
        <v>0</v>
      </c>
      <c r="AQ49" s="11">
        <f t="shared" si="2"/>
        <v>0</v>
      </c>
      <c r="AR49" s="11">
        <f t="shared" si="3"/>
        <v>0</v>
      </c>
      <c r="AS49" s="11">
        <f t="shared" si="4"/>
        <v>0</v>
      </c>
      <c r="AT49" s="11">
        <f t="shared" si="5"/>
        <v>0</v>
      </c>
      <c r="AU49" s="11">
        <f t="shared" si="6"/>
        <v>0</v>
      </c>
      <c r="AV49" s="11">
        <f t="shared" si="7"/>
        <v>0</v>
      </c>
      <c r="AW49" s="11">
        <f t="shared" si="8"/>
        <v>0</v>
      </c>
    </row>
    <row r="50" spans="1:49">
      <c r="A50" s="11" t="s">
        <v>38</v>
      </c>
      <c r="B50" s="11">
        <v>150</v>
      </c>
      <c r="C50" s="6">
        <v>55</v>
      </c>
      <c r="D50" s="6">
        <v>52</v>
      </c>
      <c r="E50" s="6">
        <v>54</v>
      </c>
      <c r="F50" s="6">
        <v>48</v>
      </c>
      <c r="G50" s="6">
        <v>52</v>
      </c>
      <c r="H50" s="7">
        <f t="shared" si="0"/>
        <v>52.2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1</v>
      </c>
      <c r="P50" s="6">
        <v>0</v>
      </c>
      <c r="S50" s="11">
        <v>0</v>
      </c>
      <c r="U50" s="11" t="str">
        <f t="shared" si="9"/>
        <v>1</v>
      </c>
      <c r="V50" s="11" t="str">
        <f t="shared" si="10"/>
        <v>1</v>
      </c>
      <c r="W50" s="11" t="str">
        <f t="shared" si="11"/>
        <v>1</v>
      </c>
      <c r="X50" s="11" t="str">
        <f t="shared" si="12"/>
        <v>1</v>
      </c>
      <c r="Y50" s="11" t="str">
        <f t="shared" si="13"/>
        <v>1</v>
      </c>
      <c r="Z50" s="11" t="str">
        <f t="shared" si="14"/>
        <v>1</v>
      </c>
      <c r="AA50" s="11" t="str">
        <f t="shared" si="15"/>
        <v>0</v>
      </c>
      <c r="AB50" s="11" t="str">
        <f t="shared" si="16"/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  <c r="AJ50" s="11">
        <v>2</v>
      </c>
      <c r="AK50" s="11">
        <v>1</v>
      </c>
      <c r="AM50" s="11">
        <v>1</v>
      </c>
      <c r="AP50" s="11">
        <f t="shared" si="1"/>
        <v>0</v>
      </c>
      <c r="AQ50" s="11">
        <f t="shared" si="2"/>
        <v>0</v>
      </c>
      <c r="AR50" s="11">
        <f t="shared" si="3"/>
        <v>0</v>
      </c>
      <c r="AS50" s="11">
        <f t="shared" si="4"/>
        <v>0</v>
      </c>
      <c r="AT50" s="11">
        <f t="shared" si="5"/>
        <v>0</v>
      </c>
      <c r="AU50" s="11">
        <f t="shared" si="6"/>
        <v>0</v>
      </c>
      <c r="AV50" s="11">
        <f t="shared" si="7"/>
        <v>1</v>
      </c>
      <c r="AW50" s="11">
        <f t="shared" si="8"/>
        <v>0</v>
      </c>
    </row>
    <row r="51" spans="1:49">
      <c r="A51" s="11" t="s">
        <v>17</v>
      </c>
      <c r="B51" s="11">
        <v>129</v>
      </c>
      <c r="C51" s="6">
        <v>44</v>
      </c>
      <c r="D51" s="6">
        <v>54</v>
      </c>
      <c r="E51" s="6">
        <v>60</v>
      </c>
      <c r="F51" s="6">
        <v>49</v>
      </c>
      <c r="G51" s="6">
        <v>49</v>
      </c>
      <c r="H51" s="7">
        <f t="shared" si="0"/>
        <v>51.2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1</v>
      </c>
      <c r="O51" s="11">
        <v>1</v>
      </c>
      <c r="P51" s="6">
        <v>1</v>
      </c>
      <c r="S51" s="11">
        <v>0</v>
      </c>
      <c r="U51" s="11" t="str">
        <f t="shared" si="9"/>
        <v>1</v>
      </c>
      <c r="V51" s="11" t="str">
        <f t="shared" si="10"/>
        <v>1</v>
      </c>
      <c r="W51" s="11" t="str">
        <f t="shared" si="11"/>
        <v>1</v>
      </c>
      <c r="X51" s="11" t="str">
        <f t="shared" si="12"/>
        <v>1</v>
      </c>
      <c r="Y51" s="11" t="str">
        <f t="shared" si="13"/>
        <v>1</v>
      </c>
      <c r="Z51" s="11" t="str">
        <f t="shared" si="14"/>
        <v>0</v>
      </c>
      <c r="AA51" s="11" t="str">
        <f t="shared" si="15"/>
        <v>0</v>
      </c>
      <c r="AB51" s="11" t="str">
        <f t="shared" si="16"/>
        <v>0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2</v>
      </c>
      <c r="AJ51" s="11">
        <v>2</v>
      </c>
      <c r="AK51" s="11">
        <v>2</v>
      </c>
      <c r="AM51" s="11">
        <v>1</v>
      </c>
      <c r="AP51" s="11">
        <f t="shared" si="1"/>
        <v>0</v>
      </c>
      <c r="AQ51" s="11">
        <f t="shared" si="2"/>
        <v>0</v>
      </c>
      <c r="AR51" s="11">
        <f t="shared" si="3"/>
        <v>0</v>
      </c>
      <c r="AS51" s="11">
        <f t="shared" si="4"/>
        <v>0</v>
      </c>
      <c r="AT51" s="11">
        <f t="shared" si="5"/>
        <v>0</v>
      </c>
      <c r="AU51" s="11">
        <f t="shared" si="6"/>
        <v>1</v>
      </c>
      <c r="AV51" s="11">
        <f t="shared" si="7"/>
        <v>1</v>
      </c>
      <c r="AW51" s="11">
        <f t="shared" si="8"/>
        <v>1</v>
      </c>
    </row>
    <row r="52" spans="1:49">
      <c r="A52" s="11" t="s">
        <v>9</v>
      </c>
      <c r="B52" s="11">
        <v>121</v>
      </c>
      <c r="C52" s="6">
        <v>51</v>
      </c>
      <c r="D52" s="6">
        <v>53</v>
      </c>
      <c r="E52" s="6">
        <v>76</v>
      </c>
      <c r="F52" s="6">
        <v>54</v>
      </c>
      <c r="G52" s="6">
        <v>42</v>
      </c>
      <c r="H52" s="7">
        <f t="shared" si="0"/>
        <v>55.2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1</v>
      </c>
      <c r="O52" s="11">
        <v>0</v>
      </c>
      <c r="P52" s="6">
        <v>0</v>
      </c>
      <c r="S52" s="11">
        <v>0</v>
      </c>
      <c r="U52" s="11" t="str">
        <f t="shared" si="9"/>
        <v>1</v>
      </c>
      <c r="V52" s="11" t="str">
        <f t="shared" si="10"/>
        <v>1</v>
      </c>
      <c r="W52" s="11" t="str">
        <f t="shared" si="11"/>
        <v>1</v>
      </c>
      <c r="X52" s="11" t="str">
        <f t="shared" si="12"/>
        <v>1</v>
      </c>
      <c r="Y52" s="11" t="str">
        <f t="shared" si="13"/>
        <v>1</v>
      </c>
      <c r="Z52" s="11" t="str">
        <f t="shared" si="14"/>
        <v>0</v>
      </c>
      <c r="AA52" s="11" t="str">
        <f t="shared" si="15"/>
        <v>1</v>
      </c>
      <c r="AB52" s="11" t="str">
        <f t="shared" si="16"/>
        <v>1</v>
      </c>
      <c r="AD52" s="11">
        <v>1</v>
      </c>
      <c r="AE52" s="11">
        <v>1</v>
      </c>
      <c r="AF52" s="11">
        <v>1</v>
      </c>
      <c r="AG52" s="11">
        <v>1</v>
      </c>
      <c r="AH52" s="11">
        <v>1</v>
      </c>
      <c r="AI52" s="11">
        <v>2</v>
      </c>
      <c r="AJ52" s="11">
        <v>1</v>
      </c>
      <c r="AK52" s="11">
        <v>1</v>
      </c>
      <c r="AM52" s="11">
        <v>1</v>
      </c>
      <c r="AP52" s="11">
        <f t="shared" si="1"/>
        <v>0</v>
      </c>
      <c r="AQ52" s="11">
        <f t="shared" si="2"/>
        <v>0</v>
      </c>
      <c r="AR52" s="11">
        <f t="shared" si="3"/>
        <v>0</v>
      </c>
      <c r="AS52" s="11">
        <f t="shared" si="4"/>
        <v>0</v>
      </c>
      <c r="AT52" s="11">
        <f t="shared" si="5"/>
        <v>0</v>
      </c>
      <c r="AU52" s="11">
        <f t="shared" si="6"/>
        <v>1</v>
      </c>
      <c r="AV52" s="11">
        <f t="shared" si="7"/>
        <v>0</v>
      </c>
      <c r="AW52" s="11">
        <f t="shared" si="8"/>
        <v>0</v>
      </c>
    </row>
    <row r="53" spans="1:49">
      <c r="A53" s="11" t="s">
        <v>62</v>
      </c>
      <c r="B53" s="11">
        <v>174</v>
      </c>
      <c r="C53" s="6">
        <v>47</v>
      </c>
      <c r="D53" s="6">
        <v>50</v>
      </c>
      <c r="E53" s="6">
        <v>52</v>
      </c>
      <c r="F53" s="6">
        <v>52</v>
      </c>
      <c r="G53" s="6">
        <v>59</v>
      </c>
      <c r="H53" s="7">
        <f t="shared" si="0"/>
        <v>52</v>
      </c>
      <c r="I53" s="11">
        <v>0</v>
      </c>
      <c r="J53" s="11">
        <v>0</v>
      </c>
      <c r="K53" s="11">
        <v>0</v>
      </c>
      <c r="L53" s="11">
        <v>0</v>
      </c>
      <c r="M53" s="11">
        <v>1</v>
      </c>
      <c r="N53" s="11">
        <v>0</v>
      </c>
      <c r="O53" s="11">
        <v>1</v>
      </c>
      <c r="P53" s="6">
        <v>0</v>
      </c>
      <c r="S53" s="11">
        <v>0</v>
      </c>
      <c r="U53" s="11" t="str">
        <f t="shared" si="9"/>
        <v>1</v>
      </c>
      <c r="V53" s="11" t="str">
        <f t="shared" si="10"/>
        <v>1</v>
      </c>
      <c r="W53" s="11" t="str">
        <f t="shared" si="11"/>
        <v>1</v>
      </c>
      <c r="X53" s="11" t="str">
        <f t="shared" si="12"/>
        <v>1</v>
      </c>
      <c r="Y53" s="11" t="str">
        <f t="shared" si="13"/>
        <v>0</v>
      </c>
      <c r="Z53" s="11" t="str">
        <f t="shared" si="14"/>
        <v>1</v>
      </c>
      <c r="AA53" s="11" t="str">
        <f t="shared" si="15"/>
        <v>0</v>
      </c>
      <c r="AB53" s="11" t="str">
        <f t="shared" si="16"/>
        <v>1</v>
      </c>
      <c r="AD53" s="11">
        <v>1</v>
      </c>
      <c r="AE53" s="11">
        <v>1</v>
      </c>
      <c r="AF53" s="11">
        <v>1</v>
      </c>
      <c r="AG53" s="11">
        <v>1</v>
      </c>
      <c r="AH53" s="11">
        <v>2</v>
      </c>
      <c r="AI53" s="11">
        <v>1</v>
      </c>
      <c r="AJ53" s="11">
        <v>2</v>
      </c>
      <c r="AK53" s="11">
        <v>1</v>
      </c>
      <c r="AM53" s="11">
        <v>1</v>
      </c>
      <c r="AP53" s="11">
        <f t="shared" si="1"/>
        <v>0</v>
      </c>
      <c r="AQ53" s="11">
        <f t="shared" si="2"/>
        <v>0</v>
      </c>
      <c r="AR53" s="11">
        <f t="shared" si="3"/>
        <v>0</v>
      </c>
      <c r="AS53" s="11">
        <f t="shared" si="4"/>
        <v>0</v>
      </c>
      <c r="AT53" s="11">
        <f t="shared" si="5"/>
        <v>1</v>
      </c>
      <c r="AU53" s="11">
        <f t="shared" si="6"/>
        <v>0</v>
      </c>
      <c r="AV53" s="11">
        <f t="shared" si="7"/>
        <v>1</v>
      </c>
      <c r="AW53" s="11">
        <f t="shared" si="8"/>
        <v>0</v>
      </c>
    </row>
    <row r="54" spans="1:49">
      <c r="A54" s="11" t="s">
        <v>105</v>
      </c>
      <c r="B54" s="11">
        <v>217</v>
      </c>
      <c r="C54" s="6">
        <v>52</v>
      </c>
      <c r="D54" s="6">
        <v>67</v>
      </c>
      <c r="E54" s="6">
        <v>63</v>
      </c>
      <c r="F54" s="6">
        <v>53</v>
      </c>
      <c r="G54" s="6">
        <v>48</v>
      </c>
      <c r="H54" s="7">
        <f t="shared" si="0"/>
        <v>56.6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6">
        <v>1</v>
      </c>
      <c r="S54" s="11">
        <v>0</v>
      </c>
      <c r="U54" s="11" t="str">
        <f t="shared" si="9"/>
        <v>1</v>
      </c>
      <c r="V54" s="11" t="str">
        <f t="shared" si="10"/>
        <v>1</v>
      </c>
      <c r="W54" s="11" t="str">
        <f t="shared" si="11"/>
        <v>1</v>
      </c>
      <c r="X54" s="11" t="str">
        <f t="shared" si="12"/>
        <v>1</v>
      </c>
      <c r="Y54" s="11" t="str">
        <f t="shared" si="13"/>
        <v>1</v>
      </c>
      <c r="Z54" s="11" t="str">
        <f t="shared" si="14"/>
        <v>1</v>
      </c>
      <c r="AA54" s="11" t="str">
        <f t="shared" si="15"/>
        <v>1</v>
      </c>
      <c r="AB54" s="11" t="str">
        <f t="shared" si="16"/>
        <v>0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  <c r="AI54" s="11">
        <v>1</v>
      </c>
      <c r="AJ54" s="11">
        <v>1</v>
      </c>
      <c r="AK54" s="11">
        <v>2</v>
      </c>
      <c r="AM54" s="11">
        <v>1</v>
      </c>
      <c r="AP54" s="11">
        <f t="shared" si="1"/>
        <v>0</v>
      </c>
      <c r="AQ54" s="11">
        <f t="shared" si="2"/>
        <v>0</v>
      </c>
      <c r="AR54" s="11">
        <f t="shared" si="3"/>
        <v>0</v>
      </c>
      <c r="AS54" s="11">
        <f t="shared" si="4"/>
        <v>0</v>
      </c>
      <c r="AT54" s="11">
        <f t="shared" si="5"/>
        <v>0</v>
      </c>
      <c r="AU54" s="11">
        <f t="shared" si="6"/>
        <v>0</v>
      </c>
      <c r="AV54" s="11">
        <f t="shared" si="7"/>
        <v>0</v>
      </c>
      <c r="AW54" s="11">
        <f t="shared" si="8"/>
        <v>1</v>
      </c>
    </row>
    <row r="55" spans="1:49">
      <c r="A55" s="11" t="s">
        <v>103</v>
      </c>
      <c r="B55" s="11">
        <v>215</v>
      </c>
      <c r="C55" s="6">
        <v>66</v>
      </c>
      <c r="D55" s="6">
        <v>63</v>
      </c>
      <c r="E55" s="6">
        <v>48</v>
      </c>
      <c r="F55" s="6">
        <v>56</v>
      </c>
      <c r="G55" s="6">
        <v>50</v>
      </c>
      <c r="H55" s="7">
        <f t="shared" si="0"/>
        <v>56.6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6">
        <v>0</v>
      </c>
      <c r="S55" s="11">
        <v>0</v>
      </c>
      <c r="U55" s="11" t="str">
        <f t="shared" si="9"/>
        <v>1</v>
      </c>
      <c r="V55" s="11" t="str">
        <f t="shared" si="10"/>
        <v>1</v>
      </c>
      <c r="W55" s="11" t="str">
        <f t="shared" si="11"/>
        <v>1</v>
      </c>
      <c r="X55" s="11" t="str">
        <f t="shared" si="12"/>
        <v>1</v>
      </c>
      <c r="Y55" s="11" t="str">
        <f t="shared" si="13"/>
        <v>1</v>
      </c>
      <c r="Z55" s="11" t="str">
        <f t="shared" si="14"/>
        <v>1</v>
      </c>
      <c r="AA55" s="11" t="str">
        <f t="shared" si="15"/>
        <v>1</v>
      </c>
      <c r="AB55" s="11" t="str">
        <f t="shared" si="16"/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v>1</v>
      </c>
      <c r="AJ55" s="11">
        <v>1</v>
      </c>
      <c r="AK55" s="11">
        <v>1</v>
      </c>
      <c r="AM55" s="11">
        <v>1</v>
      </c>
      <c r="AP55" s="11">
        <f t="shared" si="1"/>
        <v>0</v>
      </c>
      <c r="AQ55" s="11">
        <f t="shared" si="2"/>
        <v>0</v>
      </c>
      <c r="AR55" s="11">
        <f t="shared" si="3"/>
        <v>0</v>
      </c>
      <c r="AS55" s="11">
        <f t="shared" si="4"/>
        <v>0</v>
      </c>
      <c r="AT55" s="11">
        <f t="shared" si="5"/>
        <v>0</v>
      </c>
      <c r="AU55" s="11">
        <f t="shared" si="6"/>
        <v>0</v>
      </c>
      <c r="AV55" s="11">
        <f t="shared" si="7"/>
        <v>0</v>
      </c>
      <c r="AW55" s="11">
        <f t="shared" si="8"/>
        <v>0</v>
      </c>
    </row>
    <row r="56" spans="1:49">
      <c r="A56" s="11" t="s">
        <v>89</v>
      </c>
      <c r="B56" s="11">
        <v>201</v>
      </c>
      <c r="C56" s="6">
        <v>53</v>
      </c>
      <c r="D56" s="6">
        <v>59</v>
      </c>
      <c r="E56" s="6">
        <v>67</v>
      </c>
      <c r="F56" s="6">
        <v>60</v>
      </c>
      <c r="G56" s="6">
        <v>51</v>
      </c>
      <c r="H56" s="7">
        <f t="shared" si="0"/>
        <v>58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6">
        <v>1</v>
      </c>
      <c r="S56" s="11">
        <v>0</v>
      </c>
      <c r="U56" s="11" t="str">
        <f t="shared" si="9"/>
        <v>1</v>
      </c>
      <c r="V56" s="11" t="str">
        <f t="shared" si="10"/>
        <v>1</v>
      </c>
      <c r="W56" s="11" t="str">
        <f t="shared" si="11"/>
        <v>1</v>
      </c>
      <c r="X56" s="11" t="str">
        <f t="shared" si="12"/>
        <v>1</v>
      </c>
      <c r="Y56" s="11" t="str">
        <f t="shared" si="13"/>
        <v>1</v>
      </c>
      <c r="Z56" s="11" t="str">
        <f t="shared" si="14"/>
        <v>1</v>
      </c>
      <c r="AA56" s="11" t="str">
        <f t="shared" si="15"/>
        <v>1</v>
      </c>
      <c r="AB56" s="11" t="str">
        <f t="shared" si="16"/>
        <v>0</v>
      </c>
      <c r="AD56" s="11">
        <v>1</v>
      </c>
      <c r="AE56" s="11">
        <v>1</v>
      </c>
      <c r="AF56" s="11">
        <v>1</v>
      </c>
      <c r="AG56" s="11">
        <v>1</v>
      </c>
      <c r="AH56" s="11">
        <v>1</v>
      </c>
      <c r="AI56" s="11">
        <v>1</v>
      </c>
      <c r="AJ56" s="11">
        <v>1</v>
      </c>
      <c r="AK56" s="11">
        <v>2</v>
      </c>
      <c r="AM56" s="11">
        <v>1</v>
      </c>
      <c r="AP56" s="11">
        <f t="shared" si="1"/>
        <v>0</v>
      </c>
      <c r="AQ56" s="11">
        <f t="shared" si="2"/>
        <v>0</v>
      </c>
      <c r="AR56" s="11">
        <f t="shared" si="3"/>
        <v>0</v>
      </c>
      <c r="AS56" s="11">
        <f t="shared" si="4"/>
        <v>0</v>
      </c>
      <c r="AT56" s="11">
        <f t="shared" si="5"/>
        <v>0</v>
      </c>
      <c r="AU56" s="11">
        <f t="shared" si="6"/>
        <v>0</v>
      </c>
      <c r="AV56" s="11">
        <f t="shared" si="7"/>
        <v>0</v>
      </c>
      <c r="AW56" s="11">
        <f t="shared" si="8"/>
        <v>1</v>
      </c>
    </row>
    <row r="57" spans="1:49">
      <c r="A57" s="11" t="s">
        <v>49</v>
      </c>
      <c r="B57" s="11">
        <v>161</v>
      </c>
      <c r="C57" s="6">
        <v>57</v>
      </c>
      <c r="D57" s="6">
        <v>70</v>
      </c>
      <c r="E57" s="6">
        <v>58</v>
      </c>
      <c r="F57" s="6">
        <v>65</v>
      </c>
      <c r="G57" s="6">
        <v>54</v>
      </c>
      <c r="H57" s="7">
        <f t="shared" si="0"/>
        <v>60.8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1</v>
      </c>
      <c r="P57" s="6">
        <v>0</v>
      </c>
      <c r="S57" s="11">
        <v>0</v>
      </c>
      <c r="U57" s="11" t="str">
        <f t="shared" si="9"/>
        <v>1</v>
      </c>
      <c r="V57" s="11" t="str">
        <f t="shared" si="10"/>
        <v>1</v>
      </c>
      <c r="W57" s="11" t="str">
        <f t="shared" si="11"/>
        <v>1</v>
      </c>
      <c r="X57" s="11" t="str">
        <f t="shared" si="12"/>
        <v>1</v>
      </c>
      <c r="Y57" s="11" t="str">
        <f t="shared" si="13"/>
        <v>1</v>
      </c>
      <c r="Z57" s="11" t="str">
        <f t="shared" si="14"/>
        <v>1</v>
      </c>
      <c r="AA57" s="11" t="str">
        <f t="shared" si="15"/>
        <v>0</v>
      </c>
      <c r="AB57" s="11" t="str">
        <f t="shared" si="16"/>
        <v>1</v>
      </c>
      <c r="AD57" s="11">
        <v>1</v>
      </c>
      <c r="AE57" s="11">
        <v>1</v>
      </c>
      <c r="AF57" s="11">
        <v>1</v>
      </c>
      <c r="AG57" s="11">
        <v>1</v>
      </c>
      <c r="AH57" s="11">
        <v>1</v>
      </c>
      <c r="AI57" s="11">
        <v>1</v>
      </c>
      <c r="AJ57" s="11">
        <v>2</v>
      </c>
      <c r="AK57" s="11">
        <v>1</v>
      </c>
      <c r="AM57" s="11">
        <v>1</v>
      </c>
      <c r="AP57" s="11">
        <f t="shared" si="1"/>
        <v>0</v>
      </c>
      <c r="AQ57" s="11">
        <f t="shared" si="2"/>
        <v>0</v>
      </c>
      <c r="AR57" s="11">
        <f t="shared" si="3"/>
        <v>0</v>
      </c>
      <c r="AS57" s="11">
        <f t="shared" si="4"/>
        <v>0</v>
      </c>
      <c r="AT57" s="11">
        <f t="shared" si="5"/>
        <v>0</v>
      </c>
      <c r="AU57" s="11">
        <f t="shared" si="6"/>
        <v>0</v>
      </c>
      <c r="AV57" s="11">
        <f t="shared" si="7"/>
        <v>1</v>
      </c>
      <c r="AW57" s="11">
        <f t="shared" si="8"/>
        <v>0</v>
      </c>
    </row>
    <row r="58" spans="1:49">
      <c r="A58" s="11" t="s">
        <v>59</v>
      </c>
      <c r="B58" s="11">
        <v>171</v>
      </c>
      <c r="C58" s="6">
        <v>54</v>
      </c>
      <c r="D58" s="6">
        <v>68</v>
      </c>
      <c r="E58" s="6">
        <v>64</v>
      </c>
      <c r="F58" s="6">
        <v>55</v>
      </c>
      <c r="G58" s="6">
        <v>73</v>
      </c>
      <c r="H58" s="7">
        <f t="shared" si="0"/>
        <v>62.8</v>
      </c>
      <c r="I58" s="11">
        <v>0</v>
      </c>
      <c r="J58" s="11">
        <v>0</v>
      </c>
      <c r="K58" s="11">
        <v>0</v>
      </c>
      <c r="L58" s="11">
        <v>0</v>
      </c>
      <c r="M58" s="11">
        <v>1</v>
      </c>
      <c r="N58" s="11">
        <v>1</v>
      </c>
      <c r="O58" s="11">
        <v>1</v>
      </c>
      <c r="P58" s="6">
        <v>1</v>
      </c>
      <c r="S58" s="11">
        <v>0</v>
      </c>
      <c r="U58" s="11" t="str">
        <f t="shared" si="9"/>
        <v>1</v>
      </c>
      <c r="V58" s="11" t="str">
        <f t="shared" si="10"/>
        <v>1</v>
      </c>
      <c r="W58" s="11" t="str">
        <f t="shared" si="11"/>
        <v>1</v>
      </c>
      <c r="X58" s="11" t="str">
        <f t="shared" si="12"/>
        <v>1</v>
      </c>
      <c r="Y58" s="11" t="str">
        <f t="shared" si="13"/>
        <v>0</v>
      </c>
      <c r="Z58" s="11" t="str">
        <f t="shared" si="14"/>
        <v>0</v>
      </c>
      <c r="AA58" s="11" t="str">
        <f t="shared" si="15"/>
        <v>0</v>
      </c>
      <c r="AB58" s="11" t="str">
        <f t="shared" si="16"/>
        <v>0</v>
      </c>
      <c r="AD58" s="11">
        <v>1</v>
      </c>
      <c r="AE58" s="11">
        <v>1</v>
      </c>
      <c r="AF58" s="11">
        <v>1</v>
      </c>
      <c r="AG58" s="11">
        <v>1</v>
      </c>
      <c r="AH58" s="11">
        <v>2</v>
      </c>
      <c r="AI58" s="11">
        <v>2</v>
      </c>
      <c r="AJ58" s="11">
        <v>2</v>
      </c>
      <c r="AK58" s="11">
        <v>2</v>
      </c>
      <c r="AM58" s="11">
        <v>1</v>
      </c>
      <c r="AP58" s="11">
        <f t="shared" si="1"/>
        <v>0</v>
      </c>
      <c r="AQ58" s="11">
        <f t="shared" si="2"/>
        <v>0</v>
      </c>
      <c r="AR58" s="11">
        <f t="shared" si="3"/>
        <v>0</v>
      </c>
      <c r="AS58" s="11">
        <f t="shared" si="4"/>
        <v>0</v>
      </c>
      <c r="AT58" s="11">
        <f t="shared" si="5"/>
        <v>1</v>
      </c>
      <c r="AU58" s="11">
        <f t="shared" si="6"/>
        <v>1</v>
      </c>
      <c r="AV58" s="11">
        <f t="shared" si="7"/>
        <v>1</v>
      </c>
      <c r="AW58" s="11">
        <f t="shared" si="8"/>
        <v>1</v>
      </c>
    </row>
    <row r="59" spans="1:49">
      <c r="A59" s="11" t="s">
        <v>34</v>
      </c>
      <c r="B59" s="11">
        <v>146</v>
      </c>
      <c r="C59" s="6">
        <v>78</v>
      </c>
      <c r="D59" s="6">
        <v>48</v>
      </c>
      <c r="E59" s="6">
        <v>49</v>
      </c>
      <c r="F59" s="6">
        <v>47</v>
      </c>
      <c r="G59" s="6">
        <v>64</v>
      </c>
      <c r="H59" s="7">
        <f t="shared" si="0"/>
        <v>57.2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1</v>
      </c>
      <c r="O59" s="11">
        <v>0</v>
      </c>
      <c r="P59" s="6">
        <v>0</v>
      </c>
      <c r="S59" s="11">
        <v>0</v>
      </c>
      <c r="U59" s="11" t="str">
        <f t="shared" si="9"/>
        <v>1</v>
      </c>
      <c r="V59" s="11" t="str">
        <f t="shared" si="10"/>
        <v>1</v>
      </c>
      <c r="W59" s="11" t="str">
        <f t="shared" si="11"/>
        <v>1</v>
      </c>
      <c r="X59" s="11" t="str">
        <f t="shared" si="12"/>
        <v>1</v>
      </c>
      <c r="Y59" s="11" t="str">
        <f t="shared" si="13"/>
        <v>1</v>
      </c>
      <c r="Z59" s="11" t="str">
        <f t="shared" si="14"/>
        <v>0</v>
      </c>
      <c r="AA59" s="11" t="str">
        <f t="shared" si="15"/>
        <v>1</v>
      </c>
      <c r="AB59" s="11" t="str">
        <f t="shared" si="16"/>
        <v>1</v>
      </c>
      <c r="AD59" s="11">
        <v>1</v>
      </c>
      <c r="AE59" s="11">
        <v>1</v>
      </c>
      <c r="AF59" s="11">
        <v>1</v>
      </c>
      <c r="AG59" s="11">
        <v>1</v>
      </c>
      <c r="AH59" s="11">
        <v>1</v>
      </c>
      <c r="AI59" s="11">
        <v>2</v>
      </c>
      <c r="AJ59" s="11">
        <v>1</v>
      </c>
      <c r="AK59" s="11">
        <v>1</v>
      </c>
      <c r="AM59" s="11">
        <v>1</v>
      </c>
      <c r="AP59" s="11">
        <f t="shared" si="1"/>
        <v>0</v>
      </c>
      <c r="AQ59" s="11">
        <f t="shared" si="2"/>
        <v>0</v>
      </c>
      <c r="AR59" s="11">
        <f t="shared" si="3"/>
        <v>0</v>
      </c>
      <c r="AS59" s="11">
        <f t="shared" si="4"/>
        <v>0</v>
      </c>
      <c r="AT59" s="11">
        <f t="shared" si="5"/>
        <v>0</v>
      </c>
      <c r="AU59" s="11">
        <f t="shared" si="6"/>
        <v>1</v>
      </c>
      <c r="AV59" s="11">
        <f t="shared" si="7"/>
        <v>0</v>
      </c>
      <c r="AW59" s="11">
        <f t="shared" si="8"/>
        <v>0</v>
      </c>
    </row>
    <row r="60" spans="1:49">
      <c r="A60" s="11" t="s">
        <v>63</v>
      </c>
      <c r="B60" s="11">
        <v>175</v>
      </c>
      <c r="C60" s="6">
        <v>56</v>
      </c>
      <c r="D60" s="6">
        <v>55</v>
      </c>
      <c r="E60" s="6">
        <v>66</v>
      </c>
      <c r="F60" s="6">
        <v>63</v>
      </c>
      <c r="G60" s="6">
        <v>55</v>
      </c>
      <c r="H60" s="7">
        <f t="shared" si="0"/>
        <v>59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6">
        <v>0</v>
      </c>
      <c r="S60" s="11">
        <v>0</v>
      </c>
      <c r="U60" s="11" t="str">
        <f t="shared" si="9"/>
        <v>1</v>
      </c>
      <c r="V60" s="11" t="str">
        <f t="shared" si="10"/>
        <v>1</v>
      </c>
      <c r="W60" s="11" t="str">
        <f t="shared" si="11"/>
        <v>1</v>
      </c>
      <c r="X60" s="11" t="str">
        <f t="shared" si="12"/>
        <v>1</v>
      </c>
      <c r="Y60" s="11" t="str">
        <f t="shared" si="13"/>
        <v>1</v>
      </c>
      <c r="Z60" s="11" t="str">
        <f t="shared" si="14"/>
        <v>1</v>
      </c>
      <c r="AA60" s="11" t="str">
        <f t="shared" si="15"/>
        <v>1</v>
      </c>
      <c r="AB60" s="11" t="str">
        <f t="shared" si="16"/>
        <v>1</v>
      </c>
      <c r="AD60" s="11">
        <v>1</v>
      </c>
      <c r="AE60" s="11">
        <v>1</v>
      </c>
      <c r="AF60" s="11">
        <v>1</v>
      </c>
      <c r="AG60" s="11">
        <v>1</v>
      </c>
      <c r="AH60" s="11">
        <v>1</v>
      </c>
      <c r="AI60" s="11">
        <v>1</v>
      </c>
      <c r="AJ60" s="11">
        <v>1</v>
      </c>
      <c r="AK60" s="11">
        <v>1</v>
      </c>
      <c r="AM60" s="11">
        <v>1</v>
      </c>
      <c r="AP60" s="11">
        <f t="shared" si="1"/>
        <v>0</v>
      </c>
      <c r="AQ60" s="11">
        <f t="shared" si="2"/>
        <v>0</v>
      </c>
      <c r="AR60" s="11">
        <f t="shared" si="3"/>
        <v>0</v>
      </c>
      <c r="AS60" s="11">
        <f t="shared" si="4"/>
        <v>0</v>
      </c>
      <c r="AT60" s="11">
        <f t="shared" si="5"/>
        <v>0</v>
      </c>
      <c r="AU60" s="11">
        <f t="shared" si="6"/>
        <v>0</v>
      </c>
      <c r="AV60" s="11">
        <f t="shared" si="7"/>
        <v>0</v>
      </c>
      <c r="AW60" s="11">
        <f t="shared" si="8"/>
        <v>0</v>
      </c>
    </row>
    <row r="61" spans="1:49">
      <c r="A61" s="11" t="s">
        <v>43</v>
      </c>
      <c r="B61" s="11">
        <v>155</v>
      </c>
      <c r="C61" s="6">
        <v>58</v>
      </c>
      <c r="D61" s="6">
        <v>77</v>
      </c>
      <c r="E61" s="6">
        <v>61</v>
      </c>
      <c r="F61" s="6">
        <v>62</v>
      </c>
      <c r="G61" s="6">
        <v>66</v>
      </c>
      <c r="H61" s="7">
        <f t="shared" si="0"/>
        <v>64.8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1</v>
      </c>
      <c r="O61" s="11">
        <v>0</v>
      </c>
      <c r="P61" s="6">
        <v>0</v>
      </c>
      <c r="S61" s="11">
        <v>0</v>
      </c>
      <c r="U61" s="11" t="str">
        <f t="shared" si="9"/>
        <v>1</v>
      </c>
      <c r="V61" s="11" t="str">
        <f t="shared" si="10"/>
        <v>1</v>
      </c>
      <c r="W61" s="11" t="str">
        <f t="shared" si="11"/>
        <v>1</v>
      </c>
      <c r="X61" s="11" t="str">
        <f t="shared" si="12"/>
        <v>1</v>
      </c>
      <c r="Y61" s="11" t="str">
        <f t="shared" si="13"/>
        <v>1</v>
      </c>
      <c r="Z61" s="11" t="str">
        <f t="shared" si="14"/>
        <v>0</v>
      </c>
      <c r="AA61" s="11" t="str">
        <f t="shared" si="15"/>
        <v>1</v>
      </c>
      <c r="AB61" s="11" t="str">
        <f t="shared" si="16"/>
        <v>1</v>
      </c>
      <c r="AD61" s="11">
        <v>1</v>
      </c>
      <c r="AE61" s="11">
        <v>1</v>
      </c>
      <c r="AF61" s="11">
        <v>1</v>
      </c>
      <c r="AG61" s="11">
        <v>1</v>
      </c>
      <c r="AH61" s="11">
        <v>1</v>
      </c>
      <c r="AI61" s="11">
        <v>2</v>
      </c>
      <c r="AJ61" s="11">
        <v>1</v>
      </c>
      <c r="AK61" s="11">
        <v>1</v>
      </c>
      <c r="AM61" s="11">
        <v>1</v>
      </c>
      <c r="AP61" s="11">
        <f t="shared" si="1"/>
        <v>0</v>
      </c>
      <c r="AQ61" s="11">
        <f t="shared" si="2"/>
        <v>0</v>
      </c>
      <c r="AR61" s="11">
        <f t="shared" si="3"/>
        <v>0</v>
      </c>
      <c r="AS61" s="11">
        <f t="shared" si="4"/>
        <v>0</v>
      </c>
      <c r="AT61" s="11">
        <f t="shared" si="5"/>
        <v>0</v>
      </c>
      <c r="AU61" s="11">
        <f t="shared" si="6"/>
        <v>1</v>
      </c>
      <c r="AV61" s="11">
        <f t="shared" si="7"/>
        <v>0</v>
      </c>
      <c r="AW61" s="11">
        <f t="shared" si="8"/>
        <v>0</v>
      </c>
    </row>
    <row r="62" spans="1:49">
      <c r="A62" s="11" t="s">
        <v>52</v>
      </c>
      <c r="B62" s="11">
        <v>164</v>
      </c>
      <c r="C62" s="6">
        <v>59</v>
      </c>
      <c r="D62" s="6">
        <v>51</v>
      </c>
      <c r="E62" s="6">
        <v>53</v>
      </c>
      <c r="F62" s="6">
        <v>67</v>
      </c>
      <c r="G62" s="6">
        <v>74</v>
      </c>
      <c r="H62" s="7">
        <f t="shared" si="0"/>
        <v>60.8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1</v>
      </c>
      <c r="O62" s="11">
        <v>0</v>
      </c>
      <c r="P62" s="6">
        <v>0</v>
      </c>
      <c r="S62" s="11">
        <v>0</v>
      </c>
      <c r="U62" s="11" t="str">
        <f t="shared" si="9"/>
        <v>1</v>
      </c>
      <c r="V62" s="11" t="str">
        <f t="shared" si="10"/>
        <v>1</v>
      </c>
      <c r="W62" s="11" t="str">
        <f t="shared" si="11"/>
        <v>1</v>
      </c>
      <c r="X62" s="11" t="str">
        <f t="shared" si="12"/>
        <v>1</v>
      </c>
      <c r="Y62" s="11" t="str">
        <f t="shared" si="13"/>
        <v>1</v>
      </c>
      <c r="Z62" s="11" t="str">
        <f t="shared" si="14"/>
        <v>0</v>
      </c>
      <c r="AA62" s="11" t="str">
        <f t="shared" si="15"/>
        <v>1</v>
      </c>
      <c r="AB62" s="11" t="str">
        <f t="shared" si="16"/>
        <v>1</v>
      </c>
      <c r="AD62" s="11">
        <v>1</v>
      </c>
      <c r="AE62" s="11">
        <v>1</v>
      </c>
      <c r="AF62" s="11">
        <v>1</v>
      </c>
      <c r="AG62" s="11">
        <v>1</v>
      </c>
      <c r="AH62" s="11">
        <v>1</v>
      </c>
      <c r="AI62" s="11">
        <v>2</v>
      </c>
      <c r="AJ62" s="11">
        <v>1</v>
      </c>
      <c r="AK62" s="11">
        <v>1</v>
      </c>
      <c r="AM62" s="11">
        <v>1</v>
      </c>
      <c r="AP62" s="11">
        <f t="shared" si="1"/>
        <v>0</v>
      </c>
      <c r="AQ62" s="11">
        <f t="shared" si="2"/>
        <v>0</v>
      </c>
      <c r="AR62" s="11">
        <f t="shared" si="3"/>
        <v>0</v>
      </c>
      <c r="AS62" s="11">
        <f t="shared" si="4"/>
        <v>0</v>
      </c>
      <c r="AT62" s="11">
        <f t="shared" si="5"/>
        <v>0</v>
      </c>
      <c r="AU62" s="11">
        <f t="shared" si="6"/>
        <v>1</v>
      </c>
      <c r="AV62" s="11">
        <f t="shared" si="7"/>
        <v>0</v>
      </c>
      <c r="AW62" s="11">
        <f t="shared" si="8"/>
        <v>0</v>
      </c>
    </row>
    <row r="63" spans="1:49">
      <c r="A63" s="11" t="s">
        <v>57</v>
      </c>
      <c r="B63" s="11">
        <v>169</v>
      </c>
      <c r="C63" s="6">
        <v>62</v>
      </c>
      <c r="D63" s="6">
        <v>58</v>
      </c>
      <c r="E63" s="6">
        <v>50</v>
      </c>
      <c r="F63" s="6">
        <v>71</v>
      </c>
      <c r="G63" s="6">
        <v>63</v>
      </c>
      <c r="H63" s="7">
        <f t="shared" si="0"/>
        <v>60.8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1</v>
      </c>
      <c r="O63" s="11">
        <v>0</v>
      </c>
      <c r="P63" s="6">
        <v>0</v>
      </c>
      <c r="S63" s="11">
        <v>0</v>
      </c>
      <c r="U63" s="11" t="str">
        <f t="shared" si="9"/>
        <v>1</v>
      </c>
      <c r="V63" s="11" t="str">
        <f t="shared" si="10"/>
        <v>1</v>
      </c>
      <c r="W63" s="11" t="str">
        <f t="shared" si="11"/>
        <v>1</v>
      </c>
      <c r="X63" s="11" t="str">
        <f t="shared" si="12"/>
        <v>1</v>
      </c>
      <c r="Y63" s="11" t="str">
        <f t="shared" si="13"/>
        <v>1</v>
      </c>
      <c r="Z63" s="11" t="str">
        <f t="shared" si="14"/>
        <v>0</v>
      </c>
      <c r="AA63" s="11" t="str">
        <f t="shared" si="15"/>
        <v>1</v>
      </c>
      <c r="AB63" s="11" t="str">
        <f t="shared" si="16"/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v>2</v>
      </c>
      <c r="AJ63" s="11">
        <v>1</v>
      </c>
      <c r="AK63" s="11">
        <v>1</v>
      </c>
      <c r="AM63" s="11">
        <v>1</v>
      </c>
      <c r="AP63" s="11">
        <f t="shared" si="1"/>
        <v>0</v>
      </c>
      <c r="AQ63" s="11">
        <f t="shared" si="2"/>
        <v>0</v>
      </c>
      <c r="AR63" s="11">
        <f t="shared" si="3"/>
        <v>0</v>
      </c>
      <c r="AS63" s="11">
        <f t="shared" si="4"/>
        <v>0</v>
      </c>
      <c r="AT63" s="11">
        <f t="shared" si="5"/>
        <v>0</v>
      </c>
      <c r="AU63" s="11">
        <f t="shared" si="6"/>
        <v>1</v>
      </c>
      <c r="AV63" s="11">
        <f t="shared" si="7"/>
        <v>0</v>
      </c>
      <c r="AW63" s="11">
        <f t="shared" si="8"/>
        <v>0</v>
      </c>
    </row>
    <row r="64" spans="1:49">
      <c r="A64" s="11" t="s">
        <v>101</v>
      </c>
      <c r="B64" s="11">
        <v>213</v>
      </c>
      <c r="C64" s="6">
        <v>72</v>
      </c>
      <c r="D64" s="6">
        <v>61</v>
      </c>
      <c r="E64" s="6">
        <v>51</v>
      </c>
      <c r="F64" s="6">
        <v>94</v>
      </c>
      <c r="G64" s="6">
        <v>61</v>
      </c>
      <c r="H64" s="7">
        <f t="shared" si="0"/>
        <v>67.8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6">
        <v>0</v>
      </c>
      <c r="S64" s="11">
        <v>0</v>
      </c>
      <c r="U64" s="11" t="str">
        <f t="shared" si="9"/>
        <v>1</v>
      </c>
      <c r="V64" s="11" t="str">
        <f t="shared" si="10"/>
        <v>1</v>
      </c>
      <c r="W64" s="11" t="str">
        <f t="shared" si="11"/>
        <v>1</v>
      </c>
      <c r="X64" s="11" t="str">
        <f t="shared" si="12"/>
        <v>1</v>
      </c>
      <c r="Y64" s="11" t="str">
        <f t="shared" si="13"/>
        <v>1</v>
      </c>
      <c r="Z64" s="11" t="str">
        <f t="shared" si="14"/>
        <v>1</v>
      </c>
      <c r="AA64" s="11" t="str">
        <f t="shared" si="15"/>
        <v>1</v>
      </c>
      <c r="AB64" s="11" t="str">
        <f t="shared" si="16"/>
        <v>1</v>
      </c>
      <c r="AD64" s="11">
        <v>1</v>
      </c>
      <c r="AE64" s="11">
        <v>1</v>
      </c>
      <c r="AF64" s="11">
        <v>1</v>
      </c>
      <c r="AG64" s="11">
        <v>1</v>
      </c>
      <c r="AH64" s="11">
        <v>1</v>
      </c>
      <c r="AI64" s="11">
        <v>1</v>
      </c>
      <c r="AJ64" s="11">
        <v>1</v>
      </c>
      <c r="AK64" s="11">
        <v>1</v>
      </c>
      <c r="AM64" s="11">
        <v>1</v>
      </c>
      <c r="AP64" s="11">
        <f t="shared" si="1"/>
        <v>0</v>
      </c>
      <c r="AQ64" s="11">
        <f t="shared" si="2"/>
        <v>0</v>
      </c>
      <c r="AR64" s="11">
        <f t="shared" si="3"/>
        <v>0</v>
      </c>
      <c r="AS64" s="11">
        <f t="shared" si="4"/>
        <v>0</v>
      </c>
      <c r="AT64" s="11">
        <f t="shared" si="5"/>
        <v>0</v>
      </c>
      <c r="AU64" s="11">
        <f t="shared" si="6"/>
        <v>0</v>
      </c>
      <c r="AV64" s="11">
        <f t="shared" si="7"/>
        <v>0</v>
      </c>
      <c r="AW64" s="11">
        <f t="shared" si="8"/>
        <v>0</v>
      </c>
    </row>
    <row r="65" spans="1:49">
      <c r="A65" s="11" t="s">
        <v>32</v>
      </c>
      <c r="B65" s="11">
        <v>144</v>
      </c>
      <c r="C65" s="6">
        <v>61</v>
      </c>
      <c r="D65" s="6">
        <v>72</v>
      </c>
      <c r="E65" s="6">
        <v>83</v>
      </c>
      <c r="F65" s="6">
        <v>73</v>
      </c>
      <c r="G65" s="6">
        <v>53</v>
      </c>
      <c r="H65" s="7">
        <f t="shared" si="0"/>
        <v>68.400000000000006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6">
        <v>1</v>
      </c>
      <c r="S65" s="11">
        <v>0</v>
      </c>
      <c r="U65" s="11" t="str">
        <f t="shared" si="9"/>
        <v>1</v>
      </c>
      <c r="V65" s="11" t="str">
        <f t="shared" si="10"/>
        <v>1</v>
      </c>
      <c r="W65" s="11" t="str">
        <f t="shared" si="11"/>
        <v>1</v>
      </c>
      <c r="X65" s="11" t="str">
        <f t="shared" si="12"/>
        <v>1</v>
      </c>
      <c r="Y65" s="11" t="str">
        <f t="shared" si="13"/>
        <v>1</v>
      </c>
      <c r="Z65" s="11" t="str">
        <f t="shared" si="14"/>
        <v>1</v>
      </c>
      <c r="AA65" s="11" t="str">
        <f t="shared" si="15"/>
        <v>1</v>
      </c>
      <c r="AB65" s="11" t="str">
        <f t="shared" si="16"/>
        <v>0</v>
      </c>
      <c r="AD65" s="11">
        <v>1</v>
      </c>
      <c r="AE65" s="11">
        <v>1</v>
      </c>
      <c r="AF65" s="11">
        <v>1</v>
      </c>
      <c r="AG65" s="11">
        <v>1</v>
      </c>
      <c r="AH65" s="11">
        <v>1</v>
      </c>
      <c r="AI65" s="11">
        <v>1</v>
      </c>
      <c r="AJ65" s="11">
        <v>1</v>
      </c>
      <c r="AK65" s="11">
        <v>2</v>
      </c>
      <c r="AM65" s="11">
        <v>1</v>
      </c>
      <c r="AP65" s="11">
        <f t="shared" si="1"/>
        <v>0</v>
      </c>
      <c r="AQ65" s="11">
        <f t="shared" si="2"/>
        <v>0</v>
      </c>
      <c r="AR65" s="11">
        <f t="shared" si="3"/>
        <v>0</v>
      </c>
      <c r="AS65" s="11">
        <f t="shared" si="4"/>
        <v>0</v>
      </c>
      <c r="AT65" s="11">
        <f t="shared" si="5"/>
        <v>0</v>
      </c>
      <c r="AU65" s="11">
        <f t="shared" si="6"/>
        <v>0</v>
      </c>
      <c r="AV65" s="11">
        <f t="shared" si="7"/>
        <v>0</v>
      </c>
      <c r="AW65" s="11">
        <f t="shared" si="8"/>
        <v>1</v>
      </c>
    </row>
    <row r="66" spans="1:49">
      <c r="A66" s="11" t="s">
        <v>19</v>
      </c>
      <c r="B66" s="11">
        <v>131</v>
      </c>
      <c r="C66" s="6">
        <v>60</v>
      </c>
      <c r="D66" s="6">
        <v>75</v>
      </c>
      <c r="E66" s="6">
        <v>86</v>
      </c>
      <c r="F66" s="6">
        <v>61</v>
      </c>
      <c r="G66" s="6">
        <v>67</v>
      </c>
      <c r="H66" s="7">
        <f t="shared" ref="H66:H101" si="17">AVERAGE(C66:G66)</f>
        <v>69.8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6">
        <v>0</v>
      </c>
      <c r="S66" s="11">
        <v>0</v>
      </c>
      <c r="U66" s="11" t="str">
        <f t="shared" si="9"/>
        <v>1</v>
      </c>
      <c r="V66" s="11" t="str">
        <f t="shared" si="10"/>
        <v>1</v>
      </c>
      <c r="W66" s="11" t="str">
        <f t="shared" si="11"/>
        <v>1</v>
      </c>
      <c r="X66" s="11" t="str">
        <f t="shared" si="12"/>
        <v>1</v>
      </c>
      <c r="Y66" s="11" t="str">
        <f t="shared" si="13"/>
        <v>1</v>
      </c>
      <c r="Z66" s="11" t="str">
        <f t="shared" si="14"/>
        <v>1</v>
      </c>
      <c r="AA66" s="11" t="str">
        <f t="shared" si="15"/>
        <v>1</v>
      </c>
      <c r="AB66" s="11" t="str">
        <f t="shared" si="16"/>
        <v>1</v>
      </c>
      <c r="AD66" s="11">
        <v>1</v>
      </c>
      <c r="AE66" s="11">
        <v>1</v>
      </c>
      <c r="AF66" s="11">
        <v>1</v>
      </c>
      <c r="AG66" s="11">
        <v>1</v>
      </c>
      <c r="AH66" s="11">
        <v>1</v>
      </c>
      <c r="AI66" s="11">
        <v>1</v>
      </c>
      <c r="AJ66" s="11">
        <v>1</v>
      </c>
      <c r="AK66" s="11">
        <v>1</v>
      </c>
      <c r="AM66" s="11">
        <v>1</v>
      </c>
      <c r="AP66" s="11">
        <f t="shared" ref="AP66:AP101" si="18">AD66-AM66</f>
        <v>0</v>
      </c>
      <c r="AQ66" s="11">
        <f t="shared" ref="AQ66:AQ101" si="19">AE66-AM66</f>
        <v>0</v>
      </c>
      <c r="AR66" s="11">
        <f t="shared" ref="AR66:AR101" si="20">AF66-AM66</f>
        <v>0</v>
      </c>
      <c r="AS66" s="11">
        <f t="shared" ref="AS66:AS100" si="21">AG66-AM66</f>
        <v>0</v>
      </c>
      <c r="AT66" s="11">
        <f t="shared" ref="AT66:AT100" si="22">AH66-AM66</f>
        <v>0</v>
      </c>
      <c r="AU66" s="11">
        <f t="shared" ref="AU66:AU100" si="23">AI66-AM66</f>
        <v>0</v>
      </c>
      <c r="AV66" s="11">
        <f t="shared" ref="AV66:AV100" si="24">AJ66-AM66</f>
        <v>0</v>
      </c>
      <c r="AW66" s="11">
        <f t="shared" ref="AW66:AW100" si="25">AK66-AM66</f>
        <v>0</v>
      </c>
    </row>
    <row r="67" spans="1:49">
      <c r="A67" s="11" t="s">
        <v>12</v>
      </c>
      <c r="B67" s="11">
        <v>124</v>
      </c>
      <c r="C67" s="6">
        <v>82</v>
      </c>
      <c r="D67" s="6">
        <v>60</v>
      </c>
      <c r="E67" s="6">
        <v>59</v>
      </c>
      <c r="F67" s="6">
        <v>59</v>
      </c>
      <c r="G67" s="6">
        <v>79</v>
      </c>
      <c r="H67" s="7">
        <f t="shared" si="17"/>
        <v>67.8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6">
        <v>0</v>
      </c>
      <c r="S67" s="11">
        <v>0</v>
      </c>
      <c r="U67" s="11" t="str">
        <f t="shared" ref="U67:U101" si="26">IF(I67=S67,"1","0")</f>
        <v>1</v>
      </c>
      <c r="V67" s="11" t="str">
        <f t="shared" ref="V67:V101" si="27">IF(J67=S67,"1","0")</f>
        <v>1</v>
      </c>
      <c r="W67" s="11" t="str">
        <f t="shared" ref="W67:W101" si="28">IF(K67=S67,"1","0")</f>
        <v>1</v>
      </c>
      <c r="X67" s="11" t="str">
        <f t="shared" ref="X67:X101" si="29">IF(L67=S67,"1","0")</f>
        <v>1</v>
      </c>
      <c r="Y67" s="11" t="str">
        <f t="shared" ref="Y67:Y101" si="30">IF(M67=S67,"1","0")</f>
        <v>1</v>
      </c>
      <c r="Z67" s="11" t="str">
        <f t="shared" ref="Z67:Z101" si="31">IF(N67=S67,"1","0")</f>
        <v>1</v>
      </c>
      <c r="AA67" s="11" t="str">
        <f t="shared" ref="AA67:AA101" si="32">IF(O67=S67,"1","0")</f>
        <v>1</v>
      </c>
      <c r="AB67" s="11" t="str">
        <f t="shared" ref="AB67:AB101" si="33">IF(P67=S67,"1","0")</f>
        <v>1</v>
      </c>
      <c r="AD67" s="11">
        <v>1</v>
      </c>
      <c r="AE67" s="11">
        <v>1</v>
      </c>
      <c r="AF67" s="11">
        <v>1</v>
      </c>
      <c r="AG67" s="11">
        <v>1</v>
      </c>
      <c r="AH67" s="11">
        <v>1</v>
      </c>
      <c r="AI67" s="11">
        <v>1</v>
      </c>
      <c r="AJ67" s="11">
        <v>1</v>
      </c>
      <c r="AK67" s="11">
        <v>1</v>
      </c>
      <c r="AM67" s="11">
        <v>1</v>
      </c>
      <c r="AP67" s="11">
        <f t="shared" si="18"/>
        <v>0</v>
      </c>
      <c r="AQ67" s="11">
        <f t="shared" si="19"/>
        <v>0</v>
      </c>
      <c r="AR67" s="11">
        <f t="shared" si="20"/>
        <v>0</v>
      </c>
      <c r="AS67" s="11">
        <f t="shared" si="21"/>
        <v>0</v>
      </c>
      <c r="AT67" s="11">
        <f t="shared" si="22"/>
        <v>0</v>
      </c>
      <c r="AU67" s="11">
        <f t="shared" si="23"/>
        <v>0</v>
      </c>
      <c r="AV67" s="11">
        <f t="shared" si="24"/>
        <v>0</v>
      </c>
      <c r="AW67" s="11">
        <f t="shared" si="25"/>
        <v>0</v>
      </c>
    </row>
    <row r="68" spans="1:49">
      <c r="A68" s="11" t="s">
        <v>58</v>
      </c>
      <c r="B68" s="11">
        <v>170</v>
      </c>
      <c r="C68" s="6">
        <v>63</v>
      </c>
      <c r="D68" s="6">
        <v>57</v>
      </c>
      <c r="E68" s="6">
        <v>55</v>
      </c>
      <c r="F68" s="6">
        <v>57</v>
      </c>
      <c r="G68" s="6">
        <v>85</v>
      </c>
      <c r="H68" s="7">
        <f t="shared" si="17"/>
        <v>63.4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1</v>
      </c>
      <c r="O68" s="11">
        <v>1</v>
      </c>
      <c r="P68" s="6">
        <v>1</v>
      </c>
      <c r="S68" s="11">
        <v>0</v>
      </c>
      <c r="U68" s="11" t="str">
        <f t="shared" si="26"/>
        <v>1</v>
      </c>
      <c r="V68" s="11" t="str">
        <f t="shared" si="27"/>
        <v>1</v>
      </c>
      <c r="W68" s="11" t="str">
        <f t="shared" si="28"/>
        <v>1</v>
      </c>
      <c r="X68" s="11" t="str">
        <f t="shared" si="29"/>
        <v>1</v>
      </c>
      <c r="Y68" s="11" t="str">
        <f t="shared" si="30"/>
        <v>1</v>
      </c>
      <c r="Z68" s="11" t="str">
        <f t="shared" si="31"/>
        <v>0</v>
      </c>
      <c r="AA68" s="11" t="str">
        <f t="shared" si="32"/>
        <v>0</v>
      </c>
      <c r="AB68" s="11" t="str">
        <f t="shared" si="33"/>
        <v>0</v>
      </c>
      <c r="AD68" s="11">
        <v>1</v>
      </c>
      <c r="AE68" s="11">
        <v>1</v>
      </c>
      <c r="AF68" s="11">
        <v>1</v>
      </c>
      <c r="AG68" s="11">
        <v>1</v>
      </c>
      <c r="AH68" s="11">
        <v>1</v>
      </c>
      <c r="AI68" s="11">
        <v>2</v>
      </c>
      <c r="AJ68" s="11">
        <v>2</v>
      </c>
      <c r="AK68" s="11">
        <v>2</v>
      </c>
      <c r="AM68" s="11">
        <v>1</v>
      </c>
      <c r="AP68" s="11">
        <f t="shared" si="18"/>
        <v>0</v>
      </c>
      <c r="AQ68" s="11">
        <f t="shared" si="19"/>
        <v>0</v>
      </c>
      <c r="AR68" s="11">
        <f t="shared" si="20"/>
        <v>0</v>
      </c>
      <c r="AS68" s="11">
        <f t="shared" si="21"/>
        <v>0</v>
      </c>
      <c r="AT68" s="11">
        <f t="shared" si="22"/>
        <v>0</v>
      </c>
      <c r="AU68" s="11">
        <f t="shared" si="23"/>
        <v>1</v>
      </c>
      <c r="AV68" s="11">
        <f t="shared" si="24"/>
        <v>1</v>
      </c>
      <c r="AW68" s="11">
        <f t="shared" si="25"/>
        <v>1</v>
      </c>
    </row>
    <row r="69" spans="1:49">
      <c r="A69" s="11" t="s">
        <v>24</v>
      </c>
      <c r="B69" s="11">
        <v>136</v>
      </c>
      <c r="C69" s="6">
        <v>65</v>
      </c>
      <c r="D69" s="6">
        <v>64</v>
      </c>
      <c r="E69" s="6">
        <v>74</v>
      </c>
      <c r="F69" s="6">
        <v>74</v>
      </c>
      <c r="G69" s="6">
        <v>70</v>
      </c>
      <c r="H69" s="7">
        <f t="shared" si="17"/>
        <v>69.400000000000006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6">
        <v>0</v>
      </c>
      <c r="S69" s="11">
        <v>0</v>
      </c>
      <c r="U69" s="11" t="str">
        <f t="shared" si="26"/>
        <v>1</v>
      </c>
      <c r="V69" s="11" t="str">
        <f t="shared" si="27"/>
        <v>1</v>
      </c>
      <c r="W69" s="11" t="str">
        <f t="shared" si="28"/>
        <v>1</v>
      </c>
      <c r="X69" s="11" t="str">
        <f t="shared" si="29"/>
        <v>1</v>
      </c>
      <c r="Y69" s="11" t="str">
        <f t="shared" si="30"/>
        <v>1</v>
      </c>
      <c r="Z69" s="11" t="str">
        <f t="shared" si="31"/>
        <v>1</v>
      </c>
      <c r="AA69" s="11" t="str">
        <f t="shared" si="32"/>
        <v>1</v>
      </c>
      <c r="AB69" s="11" t="str">
        <f t="shared" si="33"/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  <c r="AJ69" s="11">
        <v>1</v>
      </c>
      <c r="AK69" s="11">
        <v>1</v>
      </c>
      <c r="AM69" s="11">
        <v>1</v>
      </c>
      <c r="AP69" s="11">
        <f t="shared" si="18"/>
        <v>0</v>
      </c>
      <c r="AQ69" s="11">
        <f t="shared" si="19"/>
        <v>0</v>
      </c>
      <c r="AR69" s="11">
        <f t="shared" si="20"/>
        <v>0</v>
      </c>
      <c r="AS69" s="11">
        <f t="shared" si="21"/>
        <v>0</v>
      </c>
      <c r="AT69" s="11">
        <f t="shared" si="22"/>
        <v>0</v>
      </c>
      <c r="AU69" s="11">
        <f t="shared" si="23"/>
        <v>0</v>
      </c>
      <c r="AV69" s="11">
        <f t="shared" si="24"/>
        <v>0</v>
      </c>
      <c r="AW69" s="11">
        <f t="shared" si="25"/>
        <v>0</v>
      </c>
    </row>
    <row r="70" spans="1:49">
      <c r="A70" s="11" t="s">
        <v>93</v>
      </c>
      <c r="B70" s="11">
        <v>205</v>
      </c>
      <c r="C70" s="6">
        <v>68</v>
      </c>
      <c r="D70" s="6">
        <v>69</v>
      </c>
      <c r="E70" s="6">
        <v>68</v>
      </c>
      <c r="F70" s="6">
        <v>82</v>
      </c>
      <c r="G70" s="6">
        <v>60</v>
      </c>
      <c r="H70" s="7">
        <f t="shared" si="17"/>
        <v>69.400000000000006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6">
        <v>0</v>
      </c>
      <c r="S70" s="11">
        <v>0</v>
      </c>
      <c r="U70" s="11" t="str">
        <f t="shared" si="26"/>
        <v>1</v>
      </c>
      <c r="V70" s="11" t="str">
        <f t="shared" si="27"/>
        <v>1</v>
      </c>
      <c r="W70" s="11" t="str">
        <f t="shared" si="28"/>
        <v>1</v>
      </c>
      <c r="X70" s="11" t="str">
        <f t="shared" si="29"/>
        <v>1</v>
      </c>
      <c r="Y70" s="11" t="str">
        <f t="shared" si="30"/>
        <v>1</v>
      </c>
      <c r="Z70" s="11" t="str">
        <f t="shared" si="31"/>
        <v>1</v>
      </c>
      <c r="AA70" s="11" t="str">
        <f t="shared" si="32"/>
        <v>1</v>
      </c>
      <c r="AB70" s="11" t="str">
        <f t="shared" si="33"/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v>1</v>
      </c>
      <c r="AJ70" s="11">
        <v>1</v>
      </c>
      <c r="AK70" s="11">
        <v>1</v>
      </c>
      <c r="AM70" s="11">
        <v>1</v>
      </c>
      <c r="AP70" s="11">
        <f t="shared" si="18"/>
        <v>0</v>
      </c>
      <c r="AQ70" s="11">
        <f t="shared" si="19"/>
        <v>0</v>
      </c>
      <c r="AR70" s="11">
        <f t="shared" si="20"/>
        <v>0</v>
      </c>
      <c r="AS70" s="11">
        <f t="shared" si="21"/>
        <v>0</v>
      </c>
      <c r="AT70" s="11">
        <f t="shared" si="22"/>
        <v>0</v>
      </c>
      <c r="AU70" s="11">
        <f t="shared" si="23"/>
        <v>0</v>
      </c>
      <c r="AV70" s="11">
        <f t="shared" si="24"/>
        <v>0</v>
      </c>
      <c r="AW70" s="11">
        <f t="shared" si="25"/>
        <v>0</v>
      </c>
    </row>
    <row r="71" spans="1:49">
      <c r="A71" s="11" t="s">
        <v>78</v>
      </c>
      <c r="B71" s="11">
        <v>190</v>
      </c>
      <c r="C71" s="6">
        <v>71</v>
      </c>
      <c r="D71" s="6">
        <v>78</v>
      </c>
      <c r="E71" s="6">
        <v>70</v>
      </c>
      <c r="F71" s="6">
        <v>83</v>
      </c>
      <c r="G71" s="6">
        <v>72</v>
      </c>
      <c r="H71" s="7">
        <f t="shared" si="17"/>
        <v>74.8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6">
        <v>0</v>
      </c>
      <c r="S71" s="11">
        <v>0</v>
      </c>
      <c r="U71" s="11" t="str">
        <f t="shared" si="26"/>
        <v>1</v>
      </c>
      <c r="V71" s="11" t="str">
        <f t="shared" si="27"/>
        <v>1</v>
      </c>
      <c r="W71" s="11" t="str">
        <f t="shared" si="28"/>
        <v>1</v>
      </c>
      <c r="X71" s="11" t="str">
        <f t="shared" si="29"/>
        <v>1</v>
      </c>
      <c r="Y71" s="11" t="str">
        <f t="shared" si="30"/>
        <v>1</v>
      </c>
      <c r="Z71" s="11" t="str">
        <f t="shared" si="31"/>
        <v>1</v>
      </c>
      <c r="AA71" s="11" t="str">
        <f t="shared" si="32"/>
        <v>1</v>
      </c>
      <c r="AB71" s="11" t="str">
        <f t="shared" si="33"/>
        <v>1</v>
      </c>
      <c r="AD71" s="11">
        <v>1</v>
      </c>
      <c r="AE71" s="11">
        <v>1</v>
      </c>
      <c r="AF71" s="11">
        <v>1</v>
      </c>
      <c r="AG71" s="11">
        <v>1</v>
      </c>
      <c r="AH71" s="11">
        <v>1</v>
      </c>
      <c r="AI71" s="11">
        <v>1</v>
      </c>
      <c r="AJ71" s="11">
        <v>1</v>
      </c>
      <c r="AK71" s="11">
        <v>1</v>
      </c>
      <c r="AM71" s="11">
        <v>1</v>
      </c>
      <c r="AP71" s="11">
        <f t="shared" si="18"/>
        <v>0</v>
      </c>
      <c r="AQ71" s="11">
        <f t="shared" si="19"/>
        <v>0</v>
      </c>
      <c r="AR71" s="11">
        <f t="shared" si="20"/>
        <v>0</v>
      </c>
      <c r="AS71" s="11">
        <f t="shared" si="21"/>
        <v>0</v>
      </c>
      <c r="AT71" s="11">
        <f t="shared" si="22"/>
        <v>0</v>
      </c>
      <c r="AU71" s="11">
        <f t="shared" si="23"/>
        <v>0</v>
      </c>
      <c r="AV71" s="11">
        <f t="shared" si="24"/>
        <v>0</v>
      </c>
      <c r="AW71" s="11">
        <f t="shared" si="25"/>
        <v>0</v>
      </c>
    </row>
    <row r="72" spans="1:49">
      <c r="A72" s="11" t="s">
        <v>71</v>
      </c>
      <c r="B72" s="11">
        <v>183</v>
      </c>
      <c r="C72" s="6">
        <v>69</v>
      </c>
      <c r="D72" s="6">
        <v>65</v>
      </c>
      <c r="E72" s="6">
        <v>72</v>
      </c>
      <c r="F72" s="6">
        <v>64</v>
      </c>
      <c r="G72" s="6">
        <v>78</v>
      </c>
      <c r="H72" s="7">
        <f t="shared" si="17"/>
        <v>69.599999999999994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6">
        <v>0</v>
      </c>
      <c r="S72" s="11">
        <v>0</v>
      </c>
      <c r="U72" s="11" t="str">
        <f t="shared" si="26"/>
        <v>1</v>
      </c>
      <c r="V72" s="11" t="str">
        <f t="shared" si="27"/>
        <v>1</v>
      </c>
      <c r="W72" s="11" t="str">
        <f t="shared" si="28"/>
        <v>1</v>
      </c>
      <c r="X72" s="11" t="str">
        <f t="shared" si="29"/>
        <v>1</v>
      </c>
      <c r="Y72" s="11" t="str">
        <f t="shared" si="30"/>
        <v>1</v>
      </c>
      <c r="Z72" s="11" t="str">
        <f t="shared" si="31"/>
        <v>1</v>
      </c>
      <c r="AA72" s="11" t="str">
        <f t="shared" si="32"/>
        <v>1</v>
      </c>
      <c r="AB72" s="11" t="str">
        <f t="shared" si="33"/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v>1</v>
      </c>
      <c r="AJ72" s="11">
        <v>1</v>
      </c>
      <c r="AK72" s="11">
        <v>1</v>
      </c>
      <c r="AM72" s="11">
        <v>1</v>
      </c>
      <c r="AP72" s="11">
        <f t="shared" si="18"/>
        <v>0</v>
      </c>
      <c r="AQ72" s="11">
        <f t="shared" si="19"/>
        <v>0</v>
      </c>
      <c r="AR72" s="11">
        <f t="shared" si="20"/>
        <v>0</v>
      </c>
      <c r="AS72" s="11">
        <f t="shared" si="21"/>
        <v>0</v>
      </c>
      <c r="AT72" s="11">
        <f t="shared" si="22"/>
        <v>0</v>
      </c>
      <c r="AU72" s="11">
        <f t="shared" si="23"/>
        <v>0</v>
      </c>
      <c r="AV72" s="11">
        <f t="shared" si="24"/>
        <v>0</v>
      </c>
      <c r="AW72" s="11">
        <f t="shared" si="25"/>
        <v>0</v>
      </c>
    </row>
    <row r="73" spans="1:49">
      <c r="A73" s="11" t="s">
        <v>26</v>
      </c>
      <c r="B73" s="11">
        <v>138</v>
      </c>
      <c r="C73" s="6">
        <v>64</v>
      </c>
      <c r="D73" s="6">
        <v>73</v>
      </c>
      <c r="E73" s="6">
        <v>84</v>
      </c>
      <c r="F73" s="6">
        <v>58</v>
      </c>
      <c r="G73" s="6">
        <v>71</v>
      </c>
      <c r="H73" s="7">
        <f t="shared" si="17"/>
        <v>70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6">
        <v>0</v>
      </c>
      <c r="S73" s="11">
        <v>0</v>
      </c>
      <c r="U73" s="11" t="str">
        <f t="shared" si="26"/>
        <v>1</v>
      </c>
      <c r="V73" s="11" t="str">
        <f t="shared" si="27"/>
        <v>1</v>
      </c>
      <c r="W73" s="11" t="str">
        <f t="shared" si="28"/>
        <v>1</v>
      </c>
      <c r="X73" s="11" t="str">
        <f t="shared" si="29"/>
        <v>1</v>
      </c>
      <c r="Y73" s="11" t="str">
        <f t="shared" si="30"/>
        <v>1</v>
      </c>
      <c r="Z73" s="11" t="str">
        <f t="shared" si="31"/>
        <v>1</v>
      </c>
      <c r="AA73" s="11" t="str">
        <f t="shared" si="32"/>
        <v>1</v>
      </c>
      <c r="AB73" s="11" t="str">
        <f t="shared" si="33"/>
        <v>1</v>
      </c>
      <c r="AD73" s="11">
        <v>1</v>
      </c>
      <c r="AE73" s="11">
        <v>1</v>
      </c>
      <c r="AF73" s="11">
        <v>1</v>
      </c>
      <c r="AG73" s="11">
        <v>1</v>
      </c>
      <c r="AH73" s="11">
        <v>1</v>
      </c>
      <c r="AI73" s="11">
        <v>1</v>
      </c>
      <c r="AJ73" s="11">
        <v>1</v>
      </c>
      <c r="AK73" s="11">
        <v>1</v>
      </c>
      <c r="AM73" s="11">
        <v>1</v>
      </c>
      <c r="AP73" s="11">
        <f t="shared" si="18"/>
        <v>0</v>
      </c>
      <c r="AQ73" s="11">
        <f t="shared" si="19"/>
        <v>0</v>
      </c>
      <c r="AR73" s="11">
        <f t="shared" si="20"/>
        <v>0</v>
      </c>
      <c r="AS73" s="11">
        <f t="shared" si="21"/>
        <v>0</v>
      </c>
      <c r="AT73" s="11">
        <f t="shared" si="22"/>
        <v>0</v>
      </c>
      <c r="AU73" s="11">
        <f t="shared" si="23"/>
        <v>0</v>
      </c>
      <c r="AV73" s="11">
        <f t="shared" si="24"/>
        <v>0</v>
      </c>
      <c r="AW73" s="11">
        <f t="shared" si="25"/>
        <v>0</v>
      </c>
    </row>
    <row r="74" spans="1:49">
      <c r="A74" s="11" t="s">
        <v>82</v>
      </c>
      <c r="B74" s="11">
        <v>194</v>
      </c>
      <c r="C74" s="6">
        <v>67</v>
      </c>
      <c r="D74" s="6">
        <v>80</v>
      </c>
      <c r="E74" s="6">
        <v>62</v>
      </c>
      <c r="F74" s="6">
        <v>96</v>
      </c>
      <c r="G74" s="6">
        <v>68</v>
      </c>
      <c r="H74" s="7">
        <f t="shared" si="17"/>
        <v>74.599999999999994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6">
        <v>0</v>
      </c>
      <c r="S74" s="11">
        <v>0</v>
      </c>
      <c r="U74" s="11" t="str">
        <f t="shared" si="26"/>
        <v>1</v>
      </c>
      <c r="V74" s="11" t="str">
        <f t="shared" si="27"/>
        <v>1</v>
      </c>
      <c r="W74" s="11" t="str">
        <f t="shared" si="28"/>
        <v>1</v>
      </c>
      <c r="X74" s="11" t="str">
        <f t="shared" si="29"/>
        <v>1</v>
      </c>
      <c r="Y74" s="11" t="str">
        <f t="shared" si="30"/>
        <v>1</v>
      </c>
      <c r="Z74" s="11" t="str">
        <f t="shared" si="31"/>
        <v>1</v>
      </c>
      <c r="AA74" s="11" t="str">
        <f t="shared" si="32"/>
        <v>1</v>
      </c>
      <c r="AB74" s="11" t="str">
        <f t="shared" si="33"/>
        <v>1</v>
      </c>
      <c r="AD74" s="11">
        <v>1</v>
      </c>
      <c r="AE74" s="11">
        <v>1</v>
      </c>
      <c r="AF74" s="11">
        <v>1</v>
      </c>
      <c r="AG74" s="11">
        <v>1</v>
      </c>
      <c r="AH74" s="11">
        <v>1</v>
      </c>
      <c r="AI74" s="11">
        <v>1</v>
      </c>
      <c r="AJ74" s="11">
        <v>1</v>
      </c>
      <c r="AK74" s="11">
        <v>1</v>
      </c>
      <c r="AM74" s="11">
        <v>1</v>
      </c>
      <c r="AP74" s="11">
        <f t="shared" si="18"/>
        <v>0</v>
      </c>
      <c r="AQ74" s="11">
        <f t="shared" si="19"/>
        <v>0</v>
      </c>
      <c r="AR74" s="11">
        <f t="shared" si="20"/>
        <v>0</v>
      </c>
      <c r="AS74" s="11">
        <f t="shared" si="21"/>
        <v>0</v>
      </c>
      <c r="AT74" s="11">
        <f t="shared" si="22"/>
        <v>0</v>
      </c>
      <c r="AU74" s="11">
        <f t="shared" si="23"/>
        <v>0</v>
      </c>
      <c r="AV74" s="11">
        <f t="shared" si="24"/>
        <v>0</v>
      </c>
      <c r="AW74" s="11">
        <f t="shared" si="25"/>
        <v>0</v>
      </c>
    </row>
    <row r="75" spans="1:49">
      <c r="A75" s="11" t="s">
        <v>96</v>
      </c>
      <c r="B75" s="11">
        <v>208</v>
      </c>
      <c r="C75" s="6">
        <v>80</v>
      </c>
      <c r="D75" s="6">
        <v>56</v>
      </c>
      <c r="E75" s="6">
        <v>82</v>
      </c>
      <c r="F75" s="6">
        <v>69</v>
      </c>
      <c r="G75" s="6">
        <v>82</v>
      </c>
      <c r="H75" s="7">
        <f t="shared" si="17"/>
        <v>73.8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6">
        <v>0</v>
      </c>
      <c r="S75" s="11">
        <v>0</v>
      </c>
      <c r="U75" s="11" t="str">
        <f t="shared" si="26"/>
        <v>1</v>
      </c>
      <c r="V75" s="11" t="str">
        <f t="shared" si="27"/>
        <v>1</v>
      </c>
      <c r="W75" s="11" t="str">
        <f t="shared" si="28"/>
        <v>1</v>
      </c>
      <c r="X75" s="11" t="str">
        <f t="shared" si="29"/>
        <v>1</v>
      </c>
      <c r="Y75" s="11" t="str">
        <f t="shared" si="30"/>
        <v>1</v>
      </c>
      <c r="Z75" s="11" t="str">
        <f t="shared" si="31"/>
        <v>1</v>
      </c>
      <c r="AA75" s="11" t="str">
        <f t="shared" si="32"/>
        <v>1</v>
      </c>
      <c r="AB75" s="11" t="str">
        <f t="shared" si="33"/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v>1</v>
      </c>
      <c r="AJ75" s="11">
        <v>1</v>
      </c>
      <c r="AK75" s="11">
        <v>1</v>
      </c>
      <c r="AM75" s="11">
        <v>1</v>
      </c>
      <c r="AP75" s="11">
        <f t="shared" si="18"/>
        <v>0</v>
      </c>
      <c r="AQ75" s="11">
        <f t="shared" si="19"/>
        <v>0</v>
      </c>
      <c r="AR75" s="11">
        <f t="shared" si="20"/>
        <v>0</v>
      </c>
      <c r="AS75" s="11">
        <f t="shared" si="21"/>
        <v>0</v>
      </c>
      <c r="AT75" s="11">
        <f t="shared" si="22"/>
        <v>0</v>
      </c>
      <c r="AU75" s="11">
        <f t="shared" si="23"/>
        <v>0</v>
      </c>
      <c r="AV75" s="11">
        <f t="shared" si="24"/>
        <v>0</v>
      </c>
      <c r="AW75" s="11">
        <f t="shared" si="25"/>
        <v>0</v>
      </c>
    </row>
    <row r="76" spans="1:49">
      <c r="A76" s="11" t="s">
        <v>21</v>
      </c>
      <c r="B76" s="11">
        <v>133</v>
      </c>
      <c r="C76" s="6">
        <v>85</v>
      </c>
      <c r="D76" s="6">
        <v>82</v>
      </c>
      <c r="E76" s="6">
        <v>56</v>
      </c>
      <c r="F76" s="6">
        <v>77</v>
      </c>
      <c r="G76" s="6">
        <v>83</v>
      </c>
      <c r="H76" s="7">
        <f t="shared" si="17"/>
        <v>76.599999999999994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6">
        <v>0</v>
      </c>
      <c r="S76" s="11">
        <v>0</v>
      </c>
      <c r="U76" s="11" t="str">
        <f t="shared" si="26"/>
        <v>1</v>
      </c>
      <c r="V76" s="11" t="str">
        <f t="shared" si="27"/>
        <v>1</v>
      </c>
      <c r="W76" s="11" t="str">
        <f t="shared" si="28"/>
        <v>1</v>
      </c>
      <c r="X76" s="11" t="str">
        <f t="shared" si="29"/>
        <v>1</v>
      </c>
      <c r="Y76" s="11" t="str">
        <f t="shared" si="30"/>
        <v>1</v>
      </c>
      <c r="Z76" s="11" t="str">
        <f t="shared" si="31"/>
        <v>1</v>
      </c>
      <c r="AA76" s="11" t="str">
        <f t="shared" si="32"/>
        <v>1</v>
      </c>
      <c r="AB76" s="11" t="str">
        <f t="shared" si="33"/>
        <v>1</v>
      </c>
      <c r="AD76" s="11">
        <v>1</v>
      </c>
      <c r="AE76" s="11">
        <v>1</v>
      </c>
      <c r="AF76" s="11">
        <v>1</v>
      </c>
      <c r="AG76" s="11">
        <v>1</v>
      </c>
      <c r="AH76" s="11">
        <v>1</v>
      </c>
      <c r="AI76" s="11">
        <v>1</v>
      </c>
      <c r="AJ76" s="11">
        <v>1</v>
      </c>
      <c r="AK76" s="11">
        <v>1</v>
      </c>
      <c r="AM76" s="11">
        <v>1</v>
      </c>
      <c r="AP76" s="11">
        <f t="shared" si="18"/>
        <v>0</v>
      </c>
      <c r="AQ76" s="11">
        <f t="shared" si="19"/>
        <v>0</v>
      </c>
      <c r="AR76" s="11">
        <f t="shared" si="20"/>
        <v>0</v>
      </c>
      <c r="AS76" s="11">
        <f t="shared" si="21"/>
        <v>0</v>
      </c>
      <c r="AT76" s="11">
        <f t="shared" si="22"/>
        <v>0</v>
      </c>
      <c r="AU76" s="11">
        <f t="shared" si="23"/>
        <v>0</v>
      </c>
      <c r="AV76" s="11">
        <f t="shared" si="24"/>
        <v>0</v>
      </c>
      <c r="AW76" s="11">
        <f t="shared" si="25"/>
        <v>0</v>
      </c>
    </row>
    <row r="77" spans="1:49">
      <c r="A77" s="11" t="s">
        <v>44</v>
      </c>
      <c r="B77" s="11">
        <v>156</v>
      </c>
      <c r="C77" s="6">
        <v>70</v>
      </c>
      <c r="D77" s="6">
        <v>86</v>
      </c>
      <c r="E77" s="6">
        <v>80</v>
      </c>
      <c r="F77" s="6">
        <v>85</v>
      </c>
      <c r="G77" s="6">
        <v>62</v>
      </c>
      <c r="H77" s="7">
        <f t="shared" si="17"/>
        <v>76.599999999999994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6">
        <v>0</v>
      </c>
      <c r="S77" s="11">
        <v>0</v>
      </c>
      <c r="U77" s="11" t="str">
        <f t="shared" si="26"/>
        <v>1</v>
      </c>
      <c r="V77" s="11" t="str">
        <f t="shared" si="27"/>
        <v>1</v>
      </c>
      <c r="W77" s="11" t="str">
        <f t="shared" si="28"/>
        <v>1</v>
      </c>
      <c r="X77" s="11" t="str">
        <f t="shared" si="29"/>
        <v>1</v>
      </c>
      <c r="Y77" s="11" t="str">
        <f t="shared" si="30"/>
        <v>1</v>
      </c>
      <c r="Z77" s="11" t="str">
        <f t="shared" si="31"/>
        <v>1</v>
      </c>
      <c r="AA77" s="11" t="str">
        <f t="shared" si="32"/>
        <v>1</v>
      </c>
      <c r="AB77" s="11" t="str">
        <f t="shared" si="33"/>
        <v>1</v>
      </c>
      <c r="AD77" s="11">
        <v>1</v>
      </c>
      <c r="AE77" s="11">
        <v>1</v>
      </c>
      <c r="AF77" s="11">
        <v>1</v>
      </c>
      <c r="AG77" s="11">
        <v>1</v>
      </c>
      <c r="AH77" s="11">
        <v>1</v>
      </c>
      <c r="AI77" s="11">
        <v>1</v>
      </c>
      <c r="AJ77" s="11">
        <v>1</v>
      </c>
      <c r="AK77" s="11">
        <v>1</v>
      </c>
      <c r="AM77" s="11">
        <v>1</v>
      </c>
      <c r="AP77" s="11">
        <f t="shared" si="18"/>
        <v>0</v>
      </c>
      <c r="AQ77" s="11">
        <f t="shared" si="19"/>
        <v>0</v>
      </c>
      <c r="AR77" s="11">
        <f t="shared" si="20"/>
        <v>0</v>
      </c>
      <c r="AS77" s="11">
        <f t="shared" si="21"/>
        <v>0</v>
      </c>
      <c r="AT77" s="11">
        <f t="shared" si="22"/>
        <v>0</v>
      </c>
      <c r="AU77" s="11">
        <f t="shared" si="23"/>
        <v>0</v>
      </c>
      <c r="AV77" s="11">
        <f t="shared" si="24"/>
        <v>0</v>
      </c>
      <c r="AW77" s="11">
        <f t="shared" si="25"/>
        <v>0</v>
      </c>
    </row>
    <row r="78" spans="1:49">
      <c r="A78" s="11" t="s">
        <v>72</v>
      </c>
      <c r="B78" s="11">
        <v>184</v>
      </c>
      <c r="C78" s="6">
        <v>76</v>
      </c>
      <c r="D78" s="6">
        <v>84</v>
      </c>
      <c r="E78" s="6">
        <v>88</v>
      </c>
      <c r="F78" s="6">
        <v>72</v>
      </c>
      <c r="G78" s="6">
        <v>75</v>
      </c>
      <c r="H78" s="7">
        <f t="shared" si="17"/>
        <v>79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1</v>
      </c>
      <c r="O78" s="11">
        <v>0</v>
      </c>
      <c r="P78" s="6">
        <v>0</v>
      </c>
      <c r="S78" s="11">
        <v>0</v>
      </c>
      <c r="U78" s="11" t="str">
        <f t="shared" si="26"/>
        <v>1</v>
      </c>
      <c r="V78" s="11" t="str">
        <f t="shared" si="27"/>
        <v>1</v>
      </c>
      <c r="W78" s="11" t="str">
        <f t="shared" si="28"/>
        <v>1</v>
      </c>
      <c r="X78" s="11" t="str">
        <f t="shared" si="29"/>
        <v>1</v>
      </c>
      <c r="Y78" s="11" t="str">
        <f t="shared" si="30"/>
        <v>1</v>
      </c>
      <c r="Z78" s="11" t="str">
        <f t="shared" si="31"/>
        <v>0</v>
      </c>
      <c r="AA78" s="11" t="str">
        <f t="shared" si="32"/>
        <v>1</v>
      </c>
      <c r="AB78" s="11" t="str">
        <f t="shared" si="33"/>
        <v>1</v>
      </c>
      <c r="AD78" s="11">
        <v>1</v>
      </c>
      <c r="AE78" s="11">
        <v>1</v>
      </c>
      <c r="AF78" s="11">
        <v>1</v>
      </c>
      <c r="AG78" s="11">
        <v>1</v>
      </c>
      <c r="AH78" s="11">
        <v>1</v>
      </c>
      <c r="AI78" s="11">
        <v>2</v>
      </c>
      <c r="AJ78" s="11">
        <v>1</v>
      </c>
      <c r="AK78" s="11">
        <v>1</v>
      </c>
      <c r="AM78" s="11">
        <v>1</v>
      </c>
      <c r="AP78" s="11">
        <f t="shared" si="18"/>
        <v>0</v>
      </c>
      <c r="AQ78" s="11">
        <f t="shared" si="19"/>
        <v>0</v>
      </c>
      <c r="AR78" s="11">
        <f t="shared" si="20"/>
        <v>0</v>
      </c>
      <c r="AS78" s="11">
        <f t="shared" si="21"/>
        <v>0</v>
      </c>
      <c r="AT78" s="11">
        <f t="shared" si="22"/>
        <v>0</v>
      </c>
      <c r="AU78" s="11">
        <f t="shared" si="23"/>
        <v>1</v>
      </c>
      <c r="AV78" s="11">
        <f t="shared" si="24"/>
        <v>0</v>
      </c>
      <c r="AW78" s="11">
        <f t="shared" si="25"/>
        <v>0</v>
      </c>
    </row>
    <row r="79" spans="1:49">
      <c r="A79" s="11" t="s">
        <v>40</v>
      </c>
      <c r="B79" s="11">
        <v>152</v>
      </c>
      <c r="C79" s="6">
        <v>79</v>
      </c>
      <c r="D79" s="6">
        <v>66</v>
      </c>
      <c r="E79" s="6">
        <v>97</v>
      </c>
      <c r="F79" s="6">
        <v>80</v>
      </c>
      <c r="G79" s="6">
        <v>57</v>
      </c>
      <c r="H79" s="7">
        <f t="shared" si="17"/>
        <v>75.8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6">
        <v>0</v>
      </c>
      <c r="S79" s="11">
        <v>0</v>
      </c>
      <c r="U79" s="11" t="str">
        <f t="shared" si="26"/>
        <v>1</v>
      </c>
      <c r="V79" s="11" t="str">
        <f t="shared" si="27"/>
        <v>1</v>
      </c>
      <c r="W79" s="11" t="str">
        <f t="shared" si="28"/>
        <v>1</v>
      </c>
      <c r="X79" s="11" t="str">
        <f t="shared" si="29"/>
        <v>1</v>
      </c>
      <c r="Y79" s="11" t="str">
        <f t="shared" si="30"/>
        <v>1</v>
      </c>
      <c r="Z79" s="11" t="str">
        <f t="shared" si="31"/>
        <v>1</v>
      </c>
      <c r="AA79" s="11" t="str">
        <f t="shared" si="32"/>
        <v>1</v>
      </c>
      <c r="AB79" s="11" t="str">
        <f t="shared" si="33"/>
        <v>1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v>1</v>
      </c>
      <c r="AJ79" s="11">
        <v>1</v>
      </c>
      <c r="AK79" s="11">
        <v>1</v>
      </c>
      <c r="AM79" s="11">
        <v>1</v>
      </c>
      <c r="AP79" s="11">
        <f t="shared" si="18"/>
        <v>0</v>
      </c>
      <c r="AQ79" s="11">
        <f t="shared" si="19"/>
        <v>0</v>
      </c>
      <c r="AR79" s="11">
        <f t="shared" si="20"/>
        <v>0</v>
      </c>
      <c r="AS79" s="11">
        <f t="shared" si="21"/>
        <v>0</v>
      </c>
      <c r="AT79" s="11">
        <f t="shared" si="22"/>
        <v>0</v>
      </c>
      <c r="AU79" s="11">
        <f t="shared" si="23"/>
        <v>0</v>
      </c>
      <c r="AV79" s="11">
        <f t="shared" si="24"/>
        <v>0</v>
      </c>
      <c r="AW79" s="11">
        <f t="shared" si="25"/>
        <v>0</v>
      </c>
    </row>
    <row r="80" spans="1:49">
      <c r="A80" s="11" t="s">
        <v>42</v>
      </c>
      <c r="B80" s="11">
        <v>154</v>
      </c>
      <c r="C80" s="6">
        <v>75</v>
      </c>
      <c r="D80" s="6">
        <v>71</v>
      </c>
      <c r="E80" s="6">
        <v>78</v>
      </c>
      <c r="F80" s="6">
        <v>68</v>
      </c>
      <c r="G80" s="6">
        <v>76</v>
      </c>
      <c r="H80" s="7">
        <f t="shared" si="17"/>
        <v>73.599999999999994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1</v>
      </c>
      <c r="O80" s="11">
        <v>0</v>
      </c>
      <c r="P80" s="6">
        <v>0</v>
      </c>
      <c r="S80" s="11">
        <v>0</v>
      </c>
      <c r="U80" s="11" t="str">
        <f t="shared" si="26"/>
        <v>1</v>
      </c>
      <c r="V80" s="11" t="str">
        <f t="shared" si="27"/>
        <v>1</v>
      </c>
      <c r="W80" s="11" t="str">
        <f t="shared" si="28"/>
        <v>1</v>
      </c>
      <c r="X80" s="11" t="str">
        <f t="shared" si="29"/>
        <v>1</v>
      </c>
      <c r="Y80" s="11" t="str">
        <f t="shared" si="30"/>
        <v>1</v>
      </c>
      <c r="Z80" s="11" t="str">
        <f t="shared" si="31"/>
        <v>0</v>
      </c>
      <c r="AA80" s="11" t="str">
        <f t="shared" si="32"/>
        <v>1</v>
      </c>
      <c r="AB80" s="11" t="str">
        <f t="shared" si="33"/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v>2</v>
      </c>
      <c r="AJ80" s="11">
        <v>1</v>
      </c>
      <c r="AK80" s="11">
        <v>1</v>
      </c>
      <c r="AM80" s="11">
        <v>1</v>
      </c>
      <c r="AP80" s="11">
        <f t="shared" si="18"/>
        <v>0</v>
      </c>
      <c r="AQ80" s="11">
        <f t="shared" si="19"/>
        <v>0</v>
      </c>
      <c r="AR80" s="11">
        <f t="shared" si="20"/>
        <v>0</v>
      </c>
      <c r="AS80" s="11">
        <f t="shared" si="21"/>
        <v>0</v>
      </c>
      <c r="AT80" s="11">
        <f t="shared" si="22"/>
        <v>0</v>
      </c>
      <c r="AU80" s="11">
        <f t="shared" si="23"/>
        <v>1</v>
      </c>
      <c r="AV80" s="11">
        <f t="shared" si="24"/>
        <v>0</v>
      </c>
      <c r="AW80" s="11">
        <f t="shared" si="25"/>
        <v>0</v>
      </c>
    </row>
    <row r="81" spans="1:49">
      <c r="A81" s="11" t="s">
        <v>107</v>
      </c>
      <c r="B81" s="11">
        <v>219</v>
      </c>
      <c r="C81" s="6">
        <v>81</v>
      </c>
      <c r="D81" s="6">
        <v>74</v>
      </c>
      <c r="E81" s="6">
        <v>71</v>
      </c>
      <c r="F81" s="6">
        <v>66</v>
      </c>
      <c r="G81" s="6">
        <v>81</v>
      </c>
      <c r="H81" s="7">
        <f t="shared" si="17"/>
        <v>74.599999999999994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6">
        <v>0</v>
      </c>
      <c r="S81" s="11">
        <v>0</v>
      </c>
      <c r="U81" s="11" t="str">
        <f t="shared" si="26"/>
        <v>1</v>
      </c>
      <c r="V81" s="11" t="str">
        <f t="shared" si="27"/>
        <v>1</v>
      </c>
      <c r="W81" s="11" t="str">
        <f t="shared" si="28"/>
        <v>1</v>
      </c>
      <c r="X81" s="11" t="str">
        <f t="shared" si="29"/>
        <v>1</v>
      </c>
      <c r="Y81" s="11" t="str">
        <f t="shared" si="30"/>
        <v>1</v>
      </c>
      <c r="Z81" s="11" t="str">
        <f t="shared" si="31"/>
        <v>1</v>
      </c>
      <c r="AA81" s="11" t="str">
        <f t="shared" si="32"/>
        <v>1</v>
      </c>
      <c r="AB81" s="11" t="str">
        <f t="shared" si="33"/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  <c r="AJ81" s="11">
        <v>1</v>
      </c>
      <c r="AK81" s="11">
        <v>1</v>
      </c>
      <c r="AM81" s="11">
        <v>1</v>
      </c>
      <c r="AP81" s="11">
        <f t="shared" si="18"/>
        <v>0</v>
      </c>
      <c r="AQ81" s="11">
        <f t="shared" si="19"/>
        <v>0</v>
      </c>
      <c r="AR81" s="11">
        <f t="shared" si="20"/>
        <v>0</v>
      </c>
      <c r="AS81" s="11">
        <f t="shared" si="21"/>
        <v>0</v>
      </c>
      <c r="AT81" s="11">
        <f t="shared" si="22"/>
        <v>0</v>
      </c>
      <c r="AU81" s="11">
        <f t="shared" si="23"/>
        <v>0</v>
      </c>
      <c r="AV81" s="11">
        <f t="shared" si="24"/>
        <v>0</v>
      </c>
      <c r="AW81" s="11">
        <f t="shared" si="25"/>
        <v>0</v>
      </c>
    </row>
    <row r="82" spans="1:49">
      <c r="A82" s="11" t="s">
        <v>64</v>
      </c>
      <c r="B82" s="11">
        <v>176</v>
      </c>
      <c r="C82" s="6">
        <v>74</v>
      </c>
      <c r="D82" s="6">
        <v>88</v>
      </c>
      <c r="E82" s="6">
        <v>81</v>
      </c>
      <c r="F82" s="6">
        <v>70</v>
      </c>
      <c r="G82" s="6">
        <v>84</v>
      </c>
      <c r="H82" s="7">
        <f t="shared" si="17"/>
        <v>79.400000000000006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6">
        <v>0</v>
      </c>
      <c r="S82" s="11">
        <v>0</v>
      </c>
      <c r="U82" s="11" t="str">
        <f t="shared" si="26"/>
        <v>1</v>
      </c>
      <c r="V82" s="11" t="str">
        <f t="shared" si="27"/>
        <v>1</v>
      </c>
      <c r="W82" s="11" t="str">
        <f t="shared" si="28"/>
        <v>1</v>
      </c>
      <c r="X82" s="11" t="str">
        <f t="shared" si="29"/>
        <v>1</v>
      </c>
      <c r="Y82" s="11" t="str">
        <f t="shared" si="30"/>
        <v>1</v>
      </c>
      <c r="Z82" s="11" t="str">
        <f t="shared" si="31"/>
        <v>1</v>
      </c>
      <c r="AA82" s="11" t="str">
        <f t="shared" si="32"/>
        <v>1</v>
      </c>
      <c r="AB82" s="11" t="str">
        <f t="shared" si="33"/>
        <v>1</v>
      </c>
      <c r="AD82" s="11">
        <v>1</v>
      </c>
      <c r="AE82" s="11">
        <v>1</v>
      </c>
      <c r="AF82" s="11">
        <v>1</v>
      </c>
      <c r="AG82" s="11">
        <v>1</v>
      </c>
      <c r="AH82" s="11">
        <v>1</v>
      </c>
      <c r="AI82" s="11">
        <v>1</v>
      </c>
      <c r="AJ82" s="11">
        <v>1</v>
      </c>
      <c r="AK82" s="11">
        <v>1</v>
      </c>
      <c r="AM82" s="11">
        <v>1</v>
      </c>
      <c r="AP82" s="11">
        <f t="shared" si="18"/>
        <v>0</v>
      </c>
      <c r="AQ82" s="11">
        <f t="shared" si="19"/>
        <v>0</v>
      </c>
      <c r="AR82" s="11">
        <f t="shared" si="20"/>
        <v>0</v>
      </c>
      <c r="AS82" s="11">
        <f t="shared" si="21"/>
        <v>0</v>
      </c>
      <c r="AT82" s="11">
        <f t="shared" si="22"/>
        <v>0</v>
      </c>
      <c r="AU82" s="11">
        <f t="shared" si="23"/>
        <v>0</v>
      </c>
      <c r="AV82" s="11">
        <f t="shared" si="24"/>
        <v>0</v>
      </c>
      <c r="AW82" s="11">
        <f t="shared" si="25"/>
        <v>0</v>
      </c>
    </row>
    <row r="83" spans="1:49">
      <c r="A83" s="11" t="s">
        <v>83</v>
      </c>
      <c r="B83" s="11">
        <v>195</v>
      </c>
      <c r="C83" s="6">
        <v>77</v>
      </c>
      <c r="D83" s="6">
        <v>89</v>
      </c>
      <c r="E83" s="6">
        <v>69</v>
      </c>
      <c r="F83" s="6">
        <v>84</v>
      </c>
      <c r="G83" s="6">
        <v>69</v>
      </c>
      <c r="H83" s="7">
        <f t="shared" si="17"/>
        <v>77.599999999999994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6">
        <v>1</v>
      </c>
      <c r="S83" s="11">
        <v>0</v>
      </c>
      <c r="U83" s="11" t="str">
        <f t="shared" si="26"/>
        <v>1</v>
      </c>
      <c r="V83" s="11" t="str">
        <f t="shared" si="27"/>
        <v>1</v>
      </c>
      <c r="W83" s="11" t="str">
        <f t="shared" si="28"/>
        <v>1</v>
      </c>
      <c r="X83" s="11" t="str">
        <f t="shared" si="29"/>
        <v>1</v>
      </c>
      <c r="Y83" s="11" t="str">
        <f t="shared" si="30"/>
        <v>1</v>
      </c>
      <c r="Z83" s="11" t="str">
        <f t="shared" si="31"/>
        <v>1</v>
      </c>
      <c r="AA83" s="11" t="str">
        <f t="shared" si="32"/>
        <v>1</v>
      </c>
      <c r="AB83" s="11" t="str">
        <f t="shared" si="33"/>
        <v>0</v>
      </c>
      <c r="AD83" s="11">
        <v>1</v>
      </c>
      <c r="AE83" s="11">
        <v>1</v>
      </c>
      <c r="AF83" s="11">
        <v>1</v>
      </c>
      <c r="AG83" s="11">
        <v>1</v>
      </c>
      <c r="AH83" s="11">
        <v>1</v>
      </c>
      <c r="AI83" s="11">
        <v>1</v>
      </c>
      <c r="AJ83" s="11">
        <v>1</v>
      </c>
      <c r="AK83" s="11">
        <v>2</v>
      </c>
      <c r="AM83" s="11">
        <v>1</v>
      </c>
      <c r="AP83" s="11">
        <f t="shared" si="18"/>
        <v>0</v>
      </c>
      <c r="AQ83" s="11">
        <f t="shared" si="19"/>
        <v>0</v>
      </c>
      <c r="AR83" s="11">
        <f t="shared" si="20"/>
        <v>0</v>
      </c>
      <c r="AS83" s="11">
        <f t="shared" si="21"/>
        <v>0</v>
      </c>
      <c r="AT83" s="11">
        <f t="shared" si="22"/>
        <v>0</v>
      </c>
      <c r="AU83" s="11">
        <f t="shared" si="23"/>
        <v>0</v>
      </c>
      <c r="AV83" s="11">
        <f t="shared" si="24"/>
        <v>0</v>
      </c>
      <c r="AW83" s="11">
        <f t="shared" si="25"/>
        <v>1</v>
      </c>
    </row>
    <row r="84" spans="1:49">
      <c r="A84" s="11" t="s">
        <v>73</v>
      </c>
      <c r="B84" s="11">
        <v>185</v>
      </c>
      <c r="C84" s="6">
        <v>83</v>
      </c>
      <c r="D84" s="6">
        <v>83</v>
      </c>
      <c r="E84" s="6">
        <v>77</v>
      </c>
      <c r="F84" s="6">
        <v>86</v>
      </c>
      <c r="G84" s="6">
        <v>80</v>
      </c>
      <c r="H84" s="7">
        <f t="shared" si="17"/>
        <v>81.8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6">
        <v>0</v>
      </c>
      <c r="S84" s="11">
        <v>0</v>
      </c>
      <c r="U84" s="11" t="str">
        <f t="shared" si="26"/>
        <v>1</v>
      </c>
      <c r="V84" s="11" t="str">
        <f t="shared" si="27"/>
        <v>1</v>
      </c>
      <c r="W84" s="11" t="str">
        <f t="shared" si="28"/>
        <v>1</v>
      </c>
      <c r="X84" s="11" t="str">
        <f t="shared" si="29"/>
        <v>1</v>
      </c>
      <c r="Y84" s="11" t="str">
        <f t="shared" si="30"/>
        <v>1</v>
      </c>
      <c r="Z84" s="11" t="str">
        <f t="shared" si="31"/>
        <v>0</v>
      </c>
      <c r="AA84" s="11" t="str">
        <f t="shared" si="32"/>
        <v>1</v>
      </c>
      <c r="AB84" s="11" t="str">
        <f t="shared" si="33"/>
        <v>1</v>
      </c>
      <c r="AD84" s="11">
        <v>1</v>
      </c>
      <c r="AE84" s="11">
        <v>1</v>
      </c>
      <c r="AF84" s="11">
        <v>1</v>
      </c>
      <c r="AG84" s="11">
        <v>1</v>
      </c>
      <c r="AH84" s="11">
        <v>1</v>
      </c>
      <c r="AI84" s="11">
        <v>2</v>
      </c>
      <c r="AJ84" s="11">
        <v>1</v>
      </c>
      <c r="AK84" s="11">
        <v>1</v>
      </c>
      <c r="AM84" s="11">
        <v>1</v>
      </c>
      <c r="AP84" s="11">
        <f t="shared" si="18"/>
        <v>0</v>
      </c>
      <c r="AQ84" s="11">
        <f t="shared" si="19"/>
        <v>0</v>
      </c>
      <c r="AR84" s="11">
        <f t="shared" si="20"/>
        <v>0</v>
      </c>
      <c r="AS84" s="11">
        <f t="shared" si="21"/>
        <v>0</v>
      </c>
      <c r="AT84" s="11">
        <f t="shared" si="22"/>
        <v>0</v>
      </c>
      <c r="AU84" s="11">
        <f t="shared" si="23"/>
        <v>1</v>
      </c>
      <c r="AV84" s="11">
        <f t="shared" si="24"/>
        <v>0</v>
      </c>
      <c r="AW84" s="11">
        <f t="shared" si="25"/>
        <v>0</v>
      </c>
    </row>
    <row r="85" spans="1:49">
      <c r="A85" s="11" t="s">
        <v>97</v>
      </c>
      <c r="B85" s="11">
        <v>209</v>
      </c>
      <c r="C85" s="6">
        <v>73</v>
      </c>
      <c r="D85" s="6">
        <v>62</v>
      </c>
      <c r="E85" s="6">
        <v>95</v>
      </c>
      <c r="F85" s="6">
        <v>78</v>
      </c>
      <c r="G85" s="6">
        <v>77</v>
      </c>
      <c r="H85" s="7">
        <f t="shared" si="17"/>
        <v>77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6">
        <v>0</v>
      </c>
      <c r="S85" s="11">
        <v>0</v>
      </c>
      <c r="U85" s="11" t="str">
        <f t="shared" si="26"/>
        <v>1</v>
      </c>
      <c r="V85" s="11" t="str">
        <f t="shared" si="27"/>
        <v>1</v>
      </c>
      <c r="W85" s="11" t="str">
        <f t="shared" si="28"/>
        <v>1</v>
      </c>
      <c r="X85" s="11" t="str">
        <f t="shared" si="29"/>
        <v>1</v>
      </c>
      <c r="Y85" s="11" t="str">
        <f t="shared" si="30"/>
        <v>1</v>
      </c>
      <c r="Z85" s="11" t="str">
        <f t="shared" si="31"/>
        <v>1</v>
      </c>
      <c r="AA85" s="11" t="str">
        <f t="shared" si="32"/>
        <v>1</v>
      </c>
      <c r="AB85" s="11" t="str">
        <f t="shared" si="33"/>
        <v>1</v>
      </c>
      <c r="AD85" s="11">
        <v>1</v>
      </c>
      <c r="AE85" s="11">
        <v>1</v>
      </c>
      <c r="AF85" s="11">
        <v>1</v>
      </c>
      <c r="AG85" s="11">
        <v>1</v>
      </c>
      <c r="AH85" s="11">
        <v>1</v>
      </c>
      <c r="AI85" s="11">
        <v>1</v>
      </c>
      <c r="AJ85" s="11">
        <v>1</v>
      </c>
      <c r="AK85" s="11">
        <v>1</v>
      </c>
      <c r="AM85" s="11">
        <v>1</v>
      </c>
      <c r="AP85" s="11">
        <f t="shared" si="18"/>
        <v>0</v>
      </c>
      <c r="AQ85" s="11">
        <f t="shared" si="19"/>
        <v>0</v>
      </c>
      <c r="AR85" s="11">
        <f t="shared" si="20"/>
        <v>0</v>
      </c>
      <c r="AS85" s="11">
        <f t="shared" si="21"/>
        <v>0</v>
      </c>
      <c r="AT85" s="11">
        <f t="shared" si="22"/>
        <v>0</v>
      </c>
      <c r="AU85" s="11">
        <f t="shared" si="23"/>
        <v>0</v>
      </c>
      <c r="AV85" s="11">
        <f t="shared" si="24"/>
        <v>0</v>
      </c>
      <c r="AW85" s="11">
        <f t="shared" si="25"/>
        <v>0</v>
      </c>
    </row>
    <row r="86" spans="1:49">
      <c r="A86" s="11" t="s">
        <v>48</v>
      </c>
      <c r="B86" s="11">
        <v>160</v>
      </c>
      <c r="C86" s="6">
        <v>93</v>
      </c>
      <c r="D86" s="6">
        <v>91</v>
      </c>
      <c r="E86" s="6">
        <v>65</v>
      </c>
      <c r="F86" s="6">
        <v>79</v>
      </c>
      <c r="G86" s="6">
        <v>87</v>
      </c>
      <c r="H86" s="7">
        <f t="shared" si="17"/>
        <v>83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6">
        <v>0</v>
      </c>
      <c r="S86" s="11">
        <v>0</v>
      </c>
      <c r="U86" s="11" t="str">
        <f t="shared" si="26"/>
        <v>1</v>
      </c>
      <c r="V86" s="11" t="str">
        <f t="shared" si="27"/>
        <v>1</v>
      </c>
      <c r="W86" s="11" t="str">
        <f t="shared" si="28"/>
        <v>1</v>
      </c>
      <c r="X86" s="11" t="str">
        <f t="shared" si="29"/>
        <v>1</v>
      </c>
      <c r="Y86" s="11" t="str">
        <f t="shared" si="30"/>
        <v>1</v>
      </c>
      <c r="Z86" s="11" t="str">
        <f t="shared" si="31"/>
        <v>1</v>
      </c>
      <c r="AA86" s="11" t="str">
        <f t="shared" si="32"/>
        <v>1</v>
      </c>
      <c r="AB86" s="11" t="str">
        <f t="shared" si="33"/>
        <v>1</v>
      </c>
      <c r="AD86" s="11">
        <v>1</v>
      </c>
      <c r="AE86" s="11">
        <v>1</v>
      </c>
      <c r="AF86" s="11">
        <v>1</v>
      </c>
      <c r="AG86" s="11">
        <v>1</v>
      </c>
      <c r="AH86" s="11">
        <v>1</v>
      </c>
      <c r="AI86" s="11">
        <v>1</v>
      </c>
      <c r="AJ86" s="11">
        <v>1</v>
      </c>
      <c r="AK86" s="11">
        <v>1</v>
      </c>
      <c r="AM86" s="11">
        <v>1</v>
      </c>
      <c r="AP86" s="11">
        <f t="shared" si="18"/>
        <v>0</v>
      </c>
      <c r="AQ86" s="11">
        <f t="shared" si="19"/>
        <v>0</v>
      </c>
      <c r="AR86" s="11">
        <f t="shared" si="20"/>
        <v>0</v>
      </c>
      <c r="AS86" s="11">
        <f t="shared" si="21"/>
        <v>0</v>
      </c>
      <c r="AT86" s="11">
        <f t="shared" si="22"/>
        <v>0</v>
      </c>
      <c r="AU86" s="11">
        <f t="shared" si="23"/>
        <v>0</v>
      </c>
      <c r="AV86" s="11">
        <f t="shared" si="24"/>
        <v>0</v>
      </c>
      <c r="AW86" s="11">
        <f t="shared" si="25"/>
        <v>0</v>
      </c>
    </row>
    <row r="87" spans="1:49">
      <c r="A87" s="11" t="s">
        <v>27</v>
      </c>
      <c r="B87" s="11">
        <v>139</v>
      </c>
      <c r="C87" s="6">
        <v>98</v>
      </c>
      <c r="D87" s="6">
        <v>92</v>
      </c>
      <c r="E87" s="6">
        <v>79</v>
      </c>
      <c r="F87" s="6">
        <v>88</v>
      </c>
      <c r="G87" s="6">
        <v>65</v>
      </c>
      <c r="H87" s="7">
        <f t="shared" si="17"/>
        <v>84.4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6">
        <v>0</v>
      </c>
      <c r="S87" s="11">
        <v>0</v>
      </c>
      <c r="U87" s="11" t="str">
        <f t="shared" si="26"/>
        <v>1</v>
      </c>
      <c r="V87" s="11" t="str">
        <f t="shared" si="27"/>
        <v>1</v>
      </c>
      <c r="W87" s="11" t="str">
        <f t="shared" si="28"/>
        <v>1</v>
      </c>
      <c r="X87" s="11" t="str">
        <f t="shared" si="29"/>
        <v>1</v>
      </c>
      <c r="Y87" s="11" t="str">
        <f t="shared" si="30"/>
        <v>1</v>
      </c>
      <c r="Z87" s="11" t="str">
        <f t="shared" si="31"/>
        <v>1</v>
      </c>
      <c r="AA87" s="11" t="str">
        <f t="shared" si="32"/>
        <v>1</v>
      </c>
      <c r="AB87" s="11" t="str">
        <f t="shared" si="33"/>
        <v>1</v>
      </c>
      <c r="AD87" s="11">
        <v>1</v>
      </c>
      <c r="AE87" s="11">
        <v>1</v>
      </c>
      <c r="AF87" s="11">
        <v>1</v>
      </c>
      <c r="AG87" s="11">
        <v>1</v>
      </c>
      <c r="AH87" s="11">
        <v>1</v>
      </c>
      <c r="AI87" s="11">
        <v>1</v>
      </c>
      <c r="AJ87" s="11">
        <v>1</v>
      </c>
      <c r="AK87" s="11">
        <v>1</v>
      </c>
      <c r="AM87" s="11">
        <v>1</v>
      </c>
      <c r="AP87" s="11">
        <f t="shared" si="18"/>
        <v>0</v>
      </c>
      <c r="AQ87" s="11">
        <f t="shared" si="19"/>
        <v>0</v>
      </c>
      <c r="AR87" s="11">
        <f t="shared" si="20"/>
        <v>0</v>
      </c>
      <c r="AS87" s="11">
        <f t="shared" si="21"/>
        <v>0</v>
      </c>
      <c r="AT87" s="11">
        <f t="shared" si="22"/>
        <v>0</v>
      </c>
      <c r="AU87" s="11">
        <f t="shared" si="23"/>
        <v>0</v>
      </c>
      <c r="AV87" s="11">
        <f t="shared" si="24"/>
        <v>0</v>
      </c>
      <c r="AW87" s="11">
        <f t="shared" si="25"/>
        <v>0</v>
      </c>
    </row>
    <row r="88" spans="1:49">
      <c r="A88" s="11" t="s">
        <v>86</v>
      </c>
      <c r="B88" s="11">
        <v>198</v>
      </c>
      <c r="C88" s="6">
        <v>96</v>
      </c>
      <c r="D88" s="6">
        <v>94</v>
      </c>
      <c r="E88" s="6">
        <v>73</v>
      </c>
      <c r="F88" s="6">
        <v>93</v>
      </c>
      <c r="G88" s="6">
        <v>90</v>
      </c>
      <c r="H88" s="7">
        <f t="shared" si="17"/>
        <v>89.2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6">
        <v>0</v>
      </c>
      <c r="S88" s="11">
        <v>0</v>
      </c>
      <c r="U88" s="11" t="str">
        <f t="shared" si="26"/>
        <v>1</v>
      </c>
      <c r="V88" s="11" t="str">
        <f t="shared" si="27"/>
        <v>1</v>
      </c>
      <c r="W88" s="11" t="str">
        <f t="shared" si="28"/>
        <v>1</v>
      </c>
      <c r="X88" s="11" t="str">
        <f t="shared" si="29"/>
        <v>1</v>
      </c>
      <c r="Y88" s="11" t="str">
        <f t="shared" si="30"/>
        <v>1</v>
      </c>
      <c r="Z88" s="11" t="str">
        <f t="shared" si="31"/>
        <v>1</v>
      </c>
      <c r="AA88" s="11" t="str">
        <f t="shared" si="32"/>
        <v>1</v>
      </c>
      <c r="AB88" s="11" t="str">
        <f t="shared" si="33"/>
        <v>1</v>
      </c>
      <c r="AD88" s="11">
        <v>1</v>
      </c>
      <c r="AE88" s="11">
        <v>1</v>
      </c>
      <c r="AF88" s="11">
        <v>1</v>
      </c>
      <c r="AG88" s="11">
        <v>1</v>
      </c>
      <c r="AH88" s="11">
        <v>1</v>
      </c>
      <c r="AI88" s="11">
        <v>1</v>
      </c>
      <c r="AJ88" s="11">
        <v>1</v>
      </c>
      <c r="AK88" s="11">
        <v>1</v>
      </c>
      <c r="AM88" s="11">
        <v>1</v>
      </c>
      <c r="AP88" s="11">
        <f t="shared" si="18"/>
        <v>0</v>
      </c>
      <c r="AQ88" s="11">
        <f t="shared" si="19"/>
        <v>0</v>
      </c>
      <c r="AR88" s="11">
        <f t="shared" si="20"/>
        <v>0</v>
      </c>
      <c r="AS88" s="11">
        <f t="shared" si="21"/>
        <v>0</v>
      </c>
      <c r="AT88" s="11">
        <f t="shared" si="22"/>
        <v>0</v>
      </c>
      <c r="AU88" s="11">
        <f t="shared" si="23"/>
        <v>0</v>
      </c>
      <c r="AV88" s="11">
        <f t="shared" si="24"/>
        <v>0</v>
      </c>
      <c r="AW88" s="11">
        <f t="shared" si="25"/>
        <v>0</v>
      </c>
    </row>
    <row r="89" spans="1:49">
      <c r="A89" s="11" t="s">
        <v>39</v>
      </c>
      <c r="B89" s="11">
        <v>151</v>
      </c>
      <c r="C89" s="6">
        <v>91</v>
      </c>
      <c r="D89" s="6">
        <v>97</v>
      </c>
      <c r="E89" s="6">
        <v>87</v>
      </c>
      <c r="F89" s="6">
        <v>75</v>
      </c>
      <c r="G89" s="6">
        <v>86</v>
      </c>
      <c r="H89" s="7">
        <f t="shared" si="17"/>
        <v>87.2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6">
        <v>0</v>
      </c>
      <c r="S89" s="11">
        <v>0</v>
      </c>
      <c r="U89" s="11" t="str">
        <f t="shared" si="26"/>
        <v>1</v>
      </c>
      <c r="V89" s="11" t="str">
        <f t="shared" si="27"/>
        <v>1</v>
      </c>
      <c r="W89" s="11" t="str">
        <f t="shared" si="28"/>
        <v>1</v>
      </c>
      <c r="X89" s="11" t="str">
        <f t="shared" si="29"/>
        <v>1</v>
      </c>
      <c r="Y89" s="11" t="str">
        <f t="shared" si="30"/>
        <v>1</v>
      </c>
      <c r="Z89" s="11" t="str">
        <f t="shared" si="31"/>
        <v>1</v>
      </c>
      <c r="AA89" s="11" t="str">
        <f t="shared" si="32"/>
        <v>1</v>
      </c>
      <c r="AB89" s="11" t="str">
        <f t="shared" si="33"/>
        <v>1</v>
      </c>
      <c r="AD89" s="11">
        <v>1</v>
      </c>
      <c r="AE89" s="11">
        <v>1</v>
      </c>
      <c r="AF89" s="11">
        <v>1</v>
      </c>
      <c r="AG89" s="11">
        <v>1</v>
      </c>
      <c r="AH89" s="11">
        <v>1</v>
      </c>
      <c r="AI89" s="11">
        <v>1</v>
      </c>
      <c r="AJ89" s="11">
        <v>1</v>
      </c>
      <c r="AK89" s="11">
        <v>1</v>
      </c>
      <c r="AM89" s="11">
        <v>1</v>
      </c>
      <c r="AP89" s="11">
        <f t="shared" si="18"/>
        <v>0</v>
      </c>
      <c r="AQ89" s="11">
        <f t="shared" si="19"/>
        <v>0</v>
      </c>
      <c r="AR89" s="11">
        <f t="shared" si="20"/>
        <v>0</v>
      </c>
      <c r="AS89" s="11">
        <f t="shared" si="21"/>
        <v>0</v>
      </c>
      <c r="AT89" s="11">
        <f t="shared" si="22"/>
        <v>0</v>
      </c>
      <c r="AU89" s="11">
        <f t="shared" si="23"/>
        <v>0</v>
      </c>
      <c r="AV89" s="11">
        <f t="shared" si="24"/>
        <v>0</v>
      </c>
      <c r="AW89" s="11">
        <f t="shared" si="25"/>
        <v>0</v>
      </c>
    </row>
    <row r="90" spans="1:49">
      <c r="A90" s="11" t="s">
        <v>16</v>
      </c>
      <c r="B90" s="11">
        <v>128</v>
      </c>
      <c r="C90" s="6">
        <v>99</v>
      </c>
      <c r="D90" s="6">
        <v>79</v>
      </c>
      <c r="E90" s="6">
        <v>75</v>
      </c>
      <c r="F90" s="6">
        <v>95</v>
      </c>
      <c r="G90" s="6">
        <v>96</v>
      </c>
      <c r="H90" s="7">
        <f t="shared" si="17"/>
        <v>88.8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6">
        <v>0</v>
      </c>
      <c r="S90" s="11">
        <v>0</v>
      </c>
      <c r="U90" s="11" t="str">
        <f t="shared" si="26"/>
        <v>1</v>
      </c>
      <c r="V90" s="11" t="str">
        <f t="shared" si="27"/>
        <v>1</v>
      </c>
      <c r="W90" s="11" t="str">
        <f t="shared" si="28"/>
        <v>1</v>
      </c>
      <c r="X90" s="11" t="str">
        <f t="shared" si="29"/>
        <v>1</v>
      </c>
      <c r="Y90" s="11" t="str">
        <f t="shared" si="30"/>
        <v>1</v>
      </c>
      <c r="Z90" s="11" t="str">
        <f t="shared" si="31"/>
        <v>1</v>
      </c>
      <c r="AA90" s="11" t="str">
        <f t="shared" si="32"/>
        <v>1</v>
      </c>
      <c r="AB90" s="11" t="str">
        <f t="shared" si="33"/>
        <v>1</v>
      </c>
      <c r="AD90" s="11">
        <v>1</v>
      </c>
      <c r="AE90" s="11">
        <v>1</v>
      </c>
      <c r="AF90" s="11">
        <v>1</v>
      </c>
      <c r="AG90" s="11">
        <v>1</v>
      </c>
      <c r="AH90" s="11">
        <v>1</v>
      </c>
      <c r="AI90" s="11">
        <v>1</v>
      </c>
      <c r="AJ90" s="11">
        <v>1</v>
      </c>
      <c r="AK90" s="11">
        <v>1</v>
      </c>
      <c r="AM90" s="11">
        <v>1</v>
      </c>
      <c r="AP90" s="11">
        <f t="shared" si="18"/>
        <v>0</v>
      </c>
      <c r="AQ90" s="11">
        <f t="shared" si="19"/>
        <v>0</v>
      </c>
      <c r="AR90" s="11">
        <f t="shared" si="20"/>
        <v>0</v>
      </c>
      <c r="AS90" s="11">
        <f t="shared" si="21"/>
        <v>0</v>
      </c>
      <c r="AT90" s="11">
        <f t="shared" si="22"/>
        <v>0</v>
      </c>
      <c r="AU90" s="11">
        <f t="shared" si="23"/>
        <v>0</v>
      </c>
      <c r="AV90" s="11">
        <f t="shared" si="24"/>
        <v>0</v>
      </c>
      <c r="AW90" s="11">
        <f t="shared" si="25"/>
        <v>0</v>
      </c>
    </row>
    <row r="91" spans="1:49">
      <c r="A91" s="11" t="s">
        <v>92</v>
      </c>
      <c r="B91" s="11">
        <v>204</v>
      </c>
      <c r="C91" s="6">
        <v>86</v>
      </c>
      <c r="D91" s="6">
        <v>85</v>
      </c>
      <c r="E91" s="6">
        <v>93</v>
      </c>
      <c r="F91" s="6">
        <v>76</v>
      </c>
      <c r="G91" s="6">
        <v>93</v>
      </c>
      <c r="H91" s="7">
        <f t="shared" si="17"/>
        <v>86.6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6">
        <v>0</v>
      </c>
      <c r="S91" s="11">
        <v>0</v>
      </c>
      <c r="U91" s="11" t="str">
        <f t="shared" si="26"/>
        <v>1</v>
      </c>
      <c r="V91" s="11" t="str">
        <f t="shared" si="27"/>
        <v>1</v>
      </c>
      <c r="W91" s="11" t="str">
        <f t="shared" si="28"/>
        <v>1</v>
      </c>
      <c r="X91" s="11" t="str">
        <f t="shared" si="29"/>
        <v>1</v>
      </c>
      <c r="Y91" s="11" t="str">
        <f t="shared" si="30"/>
        <v>1</v>
      </c>
      <c r="Z91" s="11" t="str">
        <f t="shared" si="31"/>
        <v>1</v>
      </c>
      <c r="AA91" s="11" t="str">
        <f t="shared" si="32"/>
        <v>1</v>
      </c>
      <c r="AB91" s="11" t="str">
        <f t="shared" si="33"/>
        <v>1</v>
      </c>
      <c r="AD91" s="11">
        <v>1</v>
      </c>
      <c r="AE91" s="11">
        <v>1</v>
      </c>
      <c r="AF91" s="11">
        <v>1</v>
      </c>
      <c r="AG91" s="11">
        <v>1</v>
      </c>
      <c r="AH91" s="11">
        <v>1</v>
      </c>
      <c r="AI91" s="11">
        <v>1</v>
      </c>
      <c r="AJ91" s="11">
        <v>1</v>
      </c>
      <c r="AK91" s="11">
        <v>1</v>
      </c>
      <c r="AM91" s="11">
        <v>1</v>
      </c>
      <c r="AP91" s="11">
        <f t="shared" si="18"/>
        <v>0</v>
      </c>
      <c r="AQ91" s="11">
        <f t="shared" si="19"/>
        <v>0</v>
      </c>
      <c r="AR91" s="11">
        <f t="shared" si="20"/>
        <v>0</v>
      </c>
      <c r="AS91" s="11">
        <f t="shared" si="21"/>
        <v>0</v>
      </c>
      <c r="AT91" s="11">
        <f t="shared" si="22"/>
        <v>0</v>
      </c>
      <c r="AU91" s="11">
        <f t="shared" si="23"/>
        <v>0</v>
      </c>
      <c r="AV91" s="11">
        <f t="shared" si="24"/>
        <v>0</v>
      </c>
      <c r="AW91" s="11">
        <f t="shared" si="25"/>
        <v>0</v>
      </c>
    </row>
    <row r="92" spans="1:49">
      <c r="A92" s="11" t="s">
        <v>66</v>
      </c>
      <c r="B92" s="11">
        <v>178</v>
      </c>
      <c r="C92" s="6">
        <v>89</v>
      </c>
      <c r="D92" s="6">
        <v>96</v>
      </c>
      <c r="E92" s="6">
        <v>96</v>
      </c>
      <c r="F92" s="6">
        <v>91</v>
      </c>
      <c r="G92" s="6">
        <v>89</v>
      </c>
      <c r="H92" s="7">
        <f t="shared" si="17"/>
        <v>92.2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6">
        <v>0</v>
      </c>
      <c r="S92" s="11">
        <v>0</v>
      </c>
      <c r="U92" s="11" t="str">
        <f t="shared" si="26"/>
        <v>1</v>
      </c>
      <c r="V92" s="11" t="str">
        <f t="shared" si="27"/>
        <v>1</v>
      </c>
      <c r="W92" s="11" t="str">
        <f t="shared" si="28"/>
        <v>1</v>
      </c>
      <c r="X92" s="11" t="str">
        <f t="shared" si="29"/>
        <v>1</v>
      </c>
      <c r="Y92" s="11" t="str">
        <f t="shared" si="30"/>
        <v>1</v>
      </c>
      <c r="Z92" s="11" t="str">
        <f t="shared" si="31"/>
        <v>1</v>
      </c>
      <c r="AA92" s="11" t="str">
        <f t="shared" si="32"/>
        <v>1</v>
      </c>
      <c r="AB92" s="11" t="str">
        <f t="shared" si="33"/>
        <v>1</v>
      </c>
      <c r="AD92" s="11">
        <v>1</v>
      </c>
      <c r="AE92" s="11">
        <v>1</v>
      </c>
      <c r="AF92" s="11">
        <v>1</v>
      </c>
      <c r="AG92" s="11">
        <v>1</v>
      </c>
      <c r="AH92" s="11">
        <v>1</v>
      </c>
      <c r="AI92" s="11">
        <v>1</v>
      </c>
      <c r="AJ92" s="11">
        <v>1</v>
      </c>
      <c r="AK92" s="11">
        <v>1</v>
      </c>
      <c r="AM92" s="11">
        <v>1</v>
      </c>
      <c r="AP92" s="11">
        <f t="shared" si="18"/>
        <v>0</v>
      </c>
      <c r="AQ92" s="11">
        <f t="shared" si="19"/>
        <v>0</v>
      </c>
      <c r="AR92" s="11">
        <f t="shared" si="20"/>
        <v>0</v>
      </c>
      <c r="AS92" s="11">
        <f t="shared" si="21"/>
        <v>0</v>
      </c>
      <c r="AT92" s="11">
        <f t="shared" si="22"/>
        <v>0</v>
      </c>
      <c r="AU92" s="11">
        <f t="shared" si="23"/>
        <v>0</v>
      </c>
      <c r="AV92" s="11">
        <f t="shared" si="24"/>
        <v>0</v>
      </c>
      <c r="AW92" s="11">
        <f t="shared" si="25"/>
        <v>0</v>
      </c>
    </row>
    <row r="93" spans="1:49">
      <c r="A93" s="11" t="s">
        <v>77</v>
      </c>
      <c r="B93" s="11">
        <v>189</v>
      </c>
      <c r="C93" s="6">
        <v>95</v>
      </c>
      <c r="D93" s="6">
        <v>100</v>
      </c>
      <c r="E93" s="6">
        <v>91</v>
      </c>
      <c r="F93" s="6">
        <v>100</v>
      </c>
      <c r="G93" s="6">
        <v>94</v>
      </c>
      <c r="H93" s="7">
        <f t="shared" si="17"/>
        <v>96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6">
        <v>0</v>
      </c>
      <c r="S93" s="11">
        <v>0</v>
      </c>
      <c r="U93" s="11" t="str">
        <f t="shared" si="26"/>
        <v>1</v>
      </c>
      <c r="V93" s="11" t="str">
        <f t="shared" si="27"/>
        <v>1</v>
      </c>
      <c r="W93" s="11" t="str">
        <f t="shared" si="28"/>
        <v>1</v>
      </c>
      <c r="X93" s="11" t="str">
        <f t="shared" si="29"/>
        <v>1</v>
      </c>
      <c r="Y93" s="11" t="str">
        <f t="shared" si="30"/>
        <v>1</v>
      </c>
      <c r="Z93" s="11" t="str">
        <f t="shared" si="31"/>
        <v>1</v>
      </c>
      <c r="AA93" s="11" t="str">
        <f t="shared" si="32"/>
        <v>1</v>
      </c>
      <c r="AB93" s="11" t="str">
        <f t="shared" si="33"/>
        <v>1</v>
      </c>
      <c r="AD93" s="11">
        <v>1</v>
      </c>
      <c r="AE93" s="11">
        <v>1</v>
      </c>
      <c r="AF93" s="11">
        <v>1</v>
      </c>
      <c r="AG93" s="11">
        <v>1</v>
      </c>
      <c r="AH93" s="11">
        <v>1</v>
      </c>
      <c r="AI93" s="11">
        <v>1</v>
      </c>
      <c r="AJ93" s="11">
        <v>1</v>
      </c>
      <c r="AK93" s="11">
        <v>1</v>
      </c>
      <c r="AM93" s="11">
        <v>1</v>
      </c>
      <c r="AP93" s="11">
        <f t="shared" si="18"/>
        <v>0</v>
      </c>
      <c r="AQ93" s="11">
        <f t="shared" si="19"/>
        <v>0</v>
      </c>
      <c r="AR93" s="11">
        <f t="shared" si="20"/>
        <v>0</v>
      </c>
      <c r="AS93" s="11">
        <f t="shared" si="21"/>
        <v>0</v>
      </c>
      <c r="AT93" s="11">
        <f t="shared" si="22"/>
        <v>0</v>
      </c>
      <c r="AU93" s="11">
        <f t="shared" si="23"/>
        <v>0</v>
      </c>
      <c r="AV93" s="11">
        <f t="shared" si="24"/>
        <v>0</v>
      </c>
      <c r="AW93" s="11">
        <f t="shared" si="25"/>
        <v>0</v>
      </c>
    </row>
    <row r="94" spans="1:49">
      <c r="A94" s="11" t="s">
        <v>67</v>
      </c>
      <c r="B94" s="11">
        <v>179</v>
      </c>
      <c r="C94" s="6">
        <v>84</v>
      </c>
      <c r="D94" s="6">
        <v>90</v>
      </c>
      <c r="E94" s="6">
        <v>100</v>
      </c>
      <c r="F94" s="6">
        <v>90</v>
      </c>
      <c r="G94" s="6">
        <v>88</v>
      </c>
      <c r="H94" s="7">
        <f t="shared" si="17"/>
        <v>90.4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6">
        <v>0</v>
      </c>
      <c r="S94" s="11">
        <v>0</v>
      </c>
      <c r="U94" s="11" t="str">
        <f t="shared" si="26"/>
        <v>1</v>
      </c>
      <c r="V94" s="11" t="str">
        <f t="shared" si="27"/>
        <v>1</v>
      </c>
      <c r="W94" s="11" t="str">
        <f t="shared" si="28"/>
        <v>1</v>
      </c>
      <c r="X94" s="11" t="str">
        <f t="shared" si="29"/>
        <v>1</v>
      </c>
      <c r="Y94" s="11" t="str">
        <f t="shared" si="30"/>
        <v>1</v>
      </c>
      <c r="Z94" s="11" t="str">
        <f t="shared" si="31"/>
        <v>1</v>
      </c>
      <c r="AA94" s="11" t="str">
        <f t="shared" si="32"/>
        <v>1</v>
      </c>
      <c r="AB94" s="11" t="str">
        <f t="shared" si="33"/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1</v>
      </c>
      <c r="AM94" s="11">
        <v>1</v>
      </c>
      <c r="AP94" s="11">
        <f t="shared" si="18"/>
        <v>0</v>
      </c>
      <c r="AQ94" s="11">
        <f t="shared" si="19"/>
        <v>0</v>
      </c>
      <c r="AR94" s="11">
        <f t="shared" si="20"/>
        <v>0</v>
      </c>
      <c r="AS94" s="11">
        <f t="shared" si="21"/>
        <v>0</v>
      </c>
      <c r="AT94" s="11">
        <f t="shared" si="22"/>
        <v>0</v>
      </c>
      <c r="AU94" s="11">
        <f t="shared" si="23"/>
        <v>0</v>
      </c>
      <c r="AV94" s="11">
        <f t="shared" si="24"/>
        <v>0</v>
      </c>
      <c r="AW94" s="11">
        <f t="shared" si="25"/>
        <v>0</v>
      </c>
    </row>
    <row r="95" spans="1:49">
      <c r="A95" s="11" t="s">
        <v>80</v>
      </c>
      <c r="B95" s="11">
        <v>192</v>
      </c>
      <c r="C95" s="6">
        <v>100</v>
      </c>
      <c r="D95" s="6">
        <v>93</v>
      </c>
      <c r="E95" s="6">
        <v>90</v>
      </c>
      <c r="F95" s="6">
        <v>81</v>
      </c>
      <c r="G95" s="6">
        <v>95</v>
      </c>
      <c r="H95" s="7">
        <f t="shared" si="17"/>
        <v>91.8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6">
        <v>0</v>
      </c>
      <c r="S95" s="11">
        <v>0</v>
      </c>
      <c r="U95" s="11" t="str">
        <f t="shared" si="26"/>
        <v>1</v>
      </c>
      <c r="V95" s="11" t="str">
        <f t="shared" si="27"/>
        <v>1</v>
      </c>
      <c r="W95" s="11" t="str">
        <f t="shared" si="28"/>
        <v>1</v>
      </c>
      <c r="X95" s="11" t="str">
        <f t="shared" si="29"/>
        <v>1</v>
      </c>
      <c r="Y95" s="11" t="str">
        <f t="shared" si="30"/>
        <v>1</v>
      </c>
      <c r="Z95" s="11" t="str">
        <f t="shared" si="31"/>
        <v>1</v>
      </c>
      <c r="AA95" s="11" t="str">
        <f t="shared" si="32"/>
        <v>1</v>
      </c>
      <c r="AB95" s="11" t="str">
        <f t="shared" si="33"/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1</v>
      </c>
      <c r="AM95" s="11">
        <v>1</v>
      </c>
      <c r="AP95" s="11">
        <f t="shared" si="18"/>
        <v>0</v>
      </c>
      <c r="AQ95" s="11">
        <f t="shared" si="19"/>
        <v>0</v>
      </c>
      <c r="AR95" s="11">
        <f t="shared" si="20"/>
        <v>0</v>
      </c>
      <c r="AS95" s="11">
        <f t="shared" si="21"/>
        <v>0</v>
      </c>
      <c r="AT95" s="11">
        <f t="shared" si="22"/>
        <v>0</v>
      </c>
      <c r="AU95" s="11">
        <f t="shared" si="23"/>
        <v>0</v>
      </c>
      <c r="AV95" s="11">
        <f t="shared" si="24"/>
        <v>0</v>
      </c>
      <c r="AW95" s="11">
        <f t="shared" si="25"/>
        <v>0</v>
      </c>
    </row>
    <row r="96" spans="1:49">
      <c r="A96" s="11" t="s">
        <v>54</v>
      </c>
      <c r="B96" s="11">
        <v>166</v>
      </c>
      <c r="C96" s="6">
        <v>94</v>
      </c>
      <c r="D96" s="6">
        <v>99</v>
      </c>
      <c r="E96" s="6">
        <v>85</v>
      </c>
      <c r="F96" s="6">
        <v>87</v>
      </c>
      <c r="G96" s="6">
        <v>100</v>
      </c>
      <c r="H96" s="7">
        <f t="shared" si="17"/>
        <v>93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1</v>
      </c>
      <c r="P96" s="6">
        <v>0</v>
      </c>
      <c r="S96" s="11">
        <v>0</v>
      </c>
      <c r="U96" s="11" t="str">
        <f t="shared" si="26"/>
        <v>1</v>
      </c>
      <c r="V96" s="11" t="str">
        <f t="shared" si="27"/>
        <v>1</v>
      </c>
      <c r="W96" s="11" t="str">
        <f t="shared" si="28"/>
        <v>1</v>
      </c>
      <c r="X96" s="11" t="str">
        <f t="shared" si="29"/>
        <v>1</v>
      </c>
      <c r="Y96" s="11" t="str">
        <f t="shared" si="30"/>
        <v>1</v>
      </c>
      <c r="Z96" s="11" t="str">
        <f t="shared" si="31"/>
        <v>1</v>
      </c>
      <c r="AA96" s="11" t="str">
        <f t="shared" si="32"/>
        <v>0</v>
      </c>
      <c r="AB96" s="11" t="str">
        <f t="shared" si="33"/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v>1</v>
      </c>
      <c r="AJ96" s="11">
        <v>2</v>
      </c>
      <c r="AK96" s="11">
        <v>1</v>
      </c>
      <c r="AM96" s="11">
        <v>1</v>
      </c>
      <c r="AP96" s="11">
        <f t="shared" si="18"/>
        <v>0</v>
      </c>
      <c r="AQ96" s="11">
        <f t="shared" si="19"/>
        <v>0</v>
      </c>
      <c r="AR96" s="11">
        <f t="shared" si="20"/>
        <v>0</v>
      </c>
      <c r="AS96" s="11">
        <f t="shared" si="21"/>
        <v>0</v>
      </c>
      <c r="AT96" s="11">
        <f t="shared" si="22"/>
        <v>0</v>
      </c>
      <c r="AU96" s="11">
        <f t="shared" si="23"/>
        <v>0</v>
      </c>
      <c r="AV96" s="11">
        <f t="shared" si="24"/>
        <v>1</v>
      </c>
      <c r="AW96" s="11">
        <f t="shared" si="25"/>
        <v>0</v>
      </c>
    </row>
    <row r="97" spans="1:49">
      <c r="A97" s="11" t="s">
        <v>90</v>
      </c>
      <c r="B97" s="11">
        <v>202</v>
      </c>
      <c r="C97" s="6">
        <v>88</v>
      </c>
      <c r="D97" s="6">
        <v>81</v>
      </c>
      <c r="E97" s="6">
        <v>98</v>
      </c>
      <c r="F97" s="6">
        <v>97</v>
      </c>
      <c r="G97" s="6">
        <v>92</v>
      </c>
      <c r="H97" s="7">
        <f t="shared" si="17"/>
        <v>91.2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6">
        <v>0</v>
      </c>
      <c r="S97" s="11">
        <v>0</v>
      </c>
      <c r="U97" s="11" t="str">
        <f t="shared" si="26"/>
        <v>1</v>
      </c>
      <c r="V97" s="11" t="str">
        <f t="shared" si="27"/>
        <v>1</v>
      </c>
      <c r="W97" s="11" t="str">
        <f t="shared" si="28"/>
        <v>1</v>
      </c>
      <c r="X97" s="11" t="str">
        <f t="shared" si="29"/>
        <v>1</v>
      </c>
      <c r="Y97" s="11" t="str">
        <f t="shared" si="30"/>
        <v>1</v>
      </c>
      <c r="Z97" s="11" t="str">
        <f t="shared" si="31"/>
        <v>1</v>
      </c>
      <c r="AA97" s="11" t="str">
        <f t="shared" si="32"/>
        <v>1</v>
      </c>
      <c r="AB97" s="11" t="str">
        <f t="shared" si="33"/>
        <v>1</v>
      </c>
      <c r="AD97" s="11">
        <v>1</v>
      </c>
      <c r="AE97" s="11">
        <v>1</v>
      </c>
      <c r="AF97" s="11">
        <v>1</v>
      </c>
      <c r="AG97" s="11">
        <v>1</v>
      </c>
      <c r="AH97" s="11">
        <v>1</v>
      </c>
      <c r="AI97" s="11">
        <v>1</v>
      </c>
      <c r="AJ97" s="11">
        <v>1</v>
      </c>
      <c r="AK97" s="11">
        <v>1</v>
      </c>
      <c r="AM97" s="11">
        <v>1</v>
      </c>
      <c r="AP97" s="11">
        <f t="shared" si="18"/>
        <v>0</v>
      </c>
      <c r="AQ97" s="11">
        <f t="shared" si="19"/>
        <v>0</v>
      </c>
      <c r="AR97" s="11">
        <f t="shared" si="20"/>
        <v>0</v>
      </c>
      <c r="AS97" s="11">
        <f t="shared" si="21"/>
        <v>0</v>
      </c>
      <c r="AT97" s="11">
        <f t="shared" si="22"/>
        <v>0</v>
      </c>
      <c r="AU97" s="11">
        <f t="shared" si="23"/>
        <v>0</v>
      </c>
      <c r="AV97" s="11">
        <f t="shared" si="24"/>
        <v>0</v>
      </c>
      <c r="AW97" s="11">
        <f t="shared" si="25"/>
        <v>0</v>
      </c>
    </row>
    <row r="98" spans="1:49">
      <c r="A98" s="11" t="s">
        <v>84</v>
      </c>
      <c r="B98" s="11">
        <v>196</v>
      </c>
      <c r="C98" s="6">
        <v>90</v>
      </c>
      <c r="D98" s="6">
        <v>76</v>
      </c>
      <c r="E98" s="6">
        <v>89</v>
      </c>
      <c r="F98" s="6">
        <v>98</v>
      </c>
      <c r="G98" s="6">
        <v>97</v>
      </c>
      <c r="H98" s="7">
        <f t="shared" si="17"/>
        <v>90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6">
        <v>0</v>
      </c>
      <c r="S98" s="11">
        <v>0</v>
      </c>
      <c r="U98" s="11" t="str">
        <f t="shared" si="26"/>
        <v>1</v>
      </c>
      <c r="V98" s="11" t="str">
        <f t="shared" si="27"/>
        <v>1</v>
      </c>
      <c r="W98" s="11" t="str">
        <f t="shared" si="28"/>
        <v>1</v>
      </c>
      <c r="X98" s="11" t="str">
        <f t="shared" si="29"/>
        <v>1</v>
      </c>
      <c r="Y98" s="11" t="str">
        <f t="shared" si="30"/>
        <v>1</v>
      </c>
      <c r="Z98" s="11" t="str">
        <f t="shared" si="31"/>
        <v>1</v>
      </c>
      <c r="AA98" s="11" t="str">
        <f t="shared" si="32"/>
        <v>1</v>
      </c>
      <c r="AB98" s="11" t="str">
        <f t="shared" si="33"/>
        <v>1</v>
      </c>
      <c r="AD98" s="11">
        <v>1</v>
      </c>
      <c r="AE98" s="11">
        <v>1</v>
      </c>
      <c r="AF98" s="11">
        <v>1</v>
      </c>
      <c r="AG98" s="11">
        <v>1</v>
      </c>
      <c r="AH98" s="11">
        <v>1</v>
      </c>
      <c r="AI98" s="11">
        <v>1</v>
      </c>
      <c r="AJ98" s="11">
        <v>1</v>
      </c>
      <c r="AK98" s="11">
        <v>1</v>
      </c>
      <c r="AM98" s="11">
        <v>1</v>
      </c>
      <c r="AP98" s="11">
        <f t="shared" si="18"/>
        <v>0</v>
      </c>
      <c r="AQ98" s="11">
        <f t="shared" si="19"/>
        <v>0</v>
      </c>
      <c r="AR98" s="11">
        <f t="shared" si="20"/>
        <v>0</v>
      </c>
      <c r="AS98" s="11">
        <f t="shared" si="21"/>
        <v>0</v>
      </c>
      <c r="AT98" s="11">
        <f t="shared" si="22"/>
        <v>0</v>
      </c>
      <c r="AU98" s="11">
        <f t="shared" si="23"/>
        <v>0</v>
      </c>
      <c r="AV98" s="11">
        <f t="shared" si="24"/>
        <v>0</v>
      </c>
      <c r="AW98" s="11">
        <f t="shared" si="25"/>
        <v>0</v>
      </c>
    </row>
    <row r="99" spans="1:49">
      <c r="A99" s="11" t="s">
        <v>23</v>
      </c>
      <c r="B99" s="11">
        <v>135</v>
      </c>
      <c r="C99" s="6">
        <v>97</v>
      </c>
      <c r="D99" s="6">
        <v>95</v>
      </c>
      <c r="E99" s="6">
        <v>92</v>
      </c>
      <c r="F99" s="6">
        <v>92</v>
      </c>
      <c r="G99" s="6">
        <v>91</v>
      </c>
      <c r="H99" s="7">
        <f t="shared" si="17"/>
        <v>93.4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6">
        <v>0</v>
      </c>
      <c r="S99" s="11">
        <v>0</v>
      </c>
      <c r="U99" s="11" t="str">
        <f t="shared" si="26"/>
        <v>1</v>
      </c>
      <c r="V99" s="11" t="str">
        <f t="shared" si="27"/>
        <v>1</v>
      </c>
      <c r="W99" s="11" t="str">
        <f t="shared" si="28"/>
        <v>1</v>
      </c>
      <c r="X99" s="11" t="str">
        <f t="shared" si="29"/>
        <v>1</v>
      </c>
      <c r="Y99" s="11" t="str">
        <f t="shared" si="30"/>
        <v>1</v>
      </c>
      <c r="Z99" s="11" t="str">
        <f t="shared" si="31"/>
        <v>1</v>
      </c>
      <c r="AA99" s="11" t="str">
        <f t="shared" si="32"/>
        <v>1</v>
      </c>
      <c r="AB99" s="11" t="str">
        <f t="shared" si="33"/>
        <v>1</v>
      </c>
      <c r="AD99" s="11">
        <v>1</v>
      </c>
      <c r="AE99" s="11">
        <v>1</v>
      </c>
      <c r="AF99" s="11">
        <v>1</v>
      </c>
      <c r="AG99" s="11">
        <v>1</v>
      </c>
      <c r="AH99" s="11">
        <v>1</v>
      </c>
      <c r="AI99" s="11">
        <v>1</v>
      </c>
      <c r="AJ99" s="11">
        <v>1</v>
      </c>
      <c r="AK99" s="11">
        <v>1</v>
      </c>
      <c r="AM99" s="11">
        <v>1</v>
      </c>
      <c r="AP99" s="11">
        <f t="shared" si="18"/>
        <v>0</v>
      </c>
      <c r="AQ99" s="11">
        <f t="shared" si="19"/>
        <v>0</v>
      </c>
      <c r="AR99" s="11">
        <f t="shared" si="20"/>
        <v>0</v>
      </c>
      <c r="AS99" s="11">
        <f t="shared" si="21"/>
        <v>0</v>
      </c>
      <c r="AT99" s="11">
        <f t="shared" si="22"/>
        <v>0</v>
      </c>
      <c r="AU99" s="11">
        <f t="shared" si="23"/>
        <v>0</v>
      </c>
      <c r="AV99" s="11">
        <f t="shared" si="24"/>
        <v>0</v>
      </c>
      <c r="AW99" s="11">
        <f t="shared" si="25"/>
        <v>0</v>
      </c>
    </row>
    <row r="100" spans="1:49">
      <c r="A100" s="11" t="s">
        <v>76</v>
      </c>
      <c r="B100" s="11">
        <v>188</v>
      </c>
      <c r="C100" s="6">
        <v>92</v>
      </c>
      <c r="D100" s="6">
        <v>98</v>
      </c>
      <c r="E100" s="6">
        <v>94</v>
      </c>
      <c r="F100" s="6">
        <v>99</v>
      </c>
      <c r="G100" s="6">
        <v>99</v>
      </c>
      <c r="H100" s="7">
        <f t="shared" si="17"/>
        <v>96.4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1</v>
      </c>
      <c r="O100" s="11">
        <v>0</v>
      </c>
      <c r="P100" s="6">
        <v>0</v>
      </c>
      <c r="S100" s="11">
        <v>0</v>
      </c>
      <c r="U100" s="11" t="str">
        <f t="shared" si="26"/>
        <v>1</v>
      </c>
      <c r="V100" s="11" t="str">
        <f t="shared" si="27"/>
        <v>1</v>
      </c>
      <c r="W100" s="11" t="str">
        <f t="shared" si="28"/>
        <v>1</v>
      </c>
      <c r="X100" s="11" t="str">
        <f t="shared" si="29"/>
        <v>1</v>
      </c>
      <c r="Y100" s="11" t="str">
        <f t="shared" si="30"/>
        <v>1</v>
      </c>
      <c r="Z100" s="11" t="str">
        <f t="shared" si="31"/>
        <v>0</v>
      </c>
      <c r="AA100" s="11" t="str">
        <f t="shared" si="32"/>
        <v>1</v>
      </c>
      <c r="AB100" s="11" t="str">
        <f t="shared" si="33"/>
        <v>1</v>
      </c>
      <c r="AD100" s="11">
        <v>1</v>
      </c>
      <c r="AE100" s="11">
        <v>1</v>
      </c>
      <c r="AF100" s="11">
        <v>1</v>
      </c>
      <c r="AG100" s="11">
        <v>1</v>
      </c>
      <c r="AH100" s="11">
        <v>1</v>
      </c>
      <c r="AI100" s="11">
        <v>2</v>
      </c>
      <c r="AJ100" s="11">
        <v>1</v>
      </c>
      <c r="AK100" s="11">
        <v>1</v>
      </c>
      <c r="AM100" s="11">
        <v>1</v>
      </c>
      <c r="AP100" s="11">
        <f t="shared" si="18"/>
        <v>0</v>
      </c>
      <c r="AQ100" s="11">
        <f t="shared" si="19"/>
        <v>0</v>
      </c>
      <c r="AR100" s="11">
        <f t="shared" si="20"/>
        <v>0</v>
      </c>
      <c r="AS100" s="11">
        <f t="shared" si="21"/>
        <v>0</v>
      </c>
      <c r="AT100" s="11">
        <f t="shared" si="22"/>
        <v>0</v>
      </c>
      <c r="AU100" s="11">
        <f t="shared" si="23"/>
        <v>1</v>
      </c>
      <c r="AV100" s="11">
        <f t="shared" si="24"/>
        <v>0</v>
      </c>
      <c r="AW100" s="11">
        <f t="shared" si="25"/>
        <v>0</v>
      </c>
    </row>
    <row r="101" spans="1:49">
      <c r="A101" s="11" t="s">
        <v>85</v>
      </c>
      <c r="B101" s="11">
        <v>197</v>
      </c>
      <c r="C101" s="6">
        <v>87</v>
      </c>
      <c r="D101" s="6">
        <v>87</v>
      </c>
      <c r="E101" s="6">
        <v>99</v>
      </c>
      <c r="F101" s="6">
        <v>89</v>
      </c>
      <c r="G101" s="6">
        <v>98</v>
      </c>
      <c r="H101" s="7">
        <f t="shared" si="17"/>
        <v>92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6">
        <v>0</v>
      </c>
      <c r="S101" s="11">
        <v>0</v>
      </c>
      <c r="U101" s="11" t="str">
        <f t="shared" si="26"/>
        <v>1</v>
      </c>
      <c r="V101" s="11" t="str">
        <f t="shared" si="27"/>
        <v>1</v>
      </c>
      <c r="W101" s="11" t="str">
        <f t="shared" si="28"/>
        <v>1</v>
      </c>
      <c r="X101" s="11" t="str">
        <f t="shared" si="29"/>
        <v>1</v>
      </c>
      <c r="Y101" s="11" t="str">
        <f t="shared" si="30"/>
        <v>1</v>
      </c>
      <c r="Z101" s="11" t="str">
        <f t="shared" si="31"/>
        <v>1</v>
      </c>
      <c r="AA101" s="11" t="str">
        <f t="shared" si="32"/>
        <v>1</v>
      </c>
      <c r="AB101" s="11" t="str">
        <f t="shared" si="33"/>
        <v>1</v>
      </c>
      <c r="AD101" s="11">
        <v>1</v>
      </c>
      <c r="AE101" s="11">
        <v>1</v>
      </c>
      <c r="AF101" s="11">
        <v>1</v>
      </c>
      <c r="AG101" s="11">
        <v>1</v>
      </c>
      <c r="AH101" s="11">
        <v>1</v>
      </c>
      <c r="AI101" s="11">
        <v>1</v>
      </c>
      <c r="AJ101" s="11">
        <v>1</v>
      </c>
      <c r="AK101" s="11">
        <v>1</v>
      </c>
      <c r="AM101" s="11">
        <v>1</v>
      </c>
      <c r="AP101" s="11">
        <f t="shared" si="18"/>
        <v>0</v>
      </c>
      <c r="AQ101" s="11">
        <f t="shared" si="19"/>
        <v>0</v>
      </c>
      <c r="AR101" s="11">
        <f t="shared" si="20"/>
        <v>0</v>
      </c>
    </row>
    <row r="103" spans="1:49">
      <c r="T103" s="11" t="s">
        <v>170</v>
      </c>
      <c r="U103" s="118">
        <f>COUNTIF(U2:U101,"1")</f>
        <v>81</v>
      </c>
      <c r="V103" s="119">
        <f t="shared" ref="V103:AB103" si="34">COUNTIF(V2:V101,"1")</f>
        <v>81</v>
      </c>
      <c r="W103" s="119">
        <f t="shared" si="34"/>
        <v>80</v>
      </c>
      <c r="X103" s="119">
        <f t="shared" si="34"/>
        <v>94</v>
      </c>
      <c r="Y103" s="119">
        <f t="shared" si="34"/>
        <v>90</v>
      </c>
      <c r="Z103" s="119">
        <f t="shared" si="34"/>
        <v>77</v>
      </c>
      <c r="AA103" s="119">
        <f t="shared" si="34"/>
        <v>83</v>
      </c>
      <c r="AB103" s="120">
        <f t="shared" si="34"/>
        <v>78</v>
      </c>
    </row>
    <row r="104" spans="1:49">
      <c r="I104" s="11">
        <f t="shared" ref="I104:P104" si="35">AVERAGE(I2:I101)</f>
        <v>0.42</v>
      </c>
      <c r="J104" s="11">
        <f t="shared" si="35"/>
        <v>0.44</v>
      </c>
      <c r="K104" s="11">
        <f t="shared" si="35"/>
        <v>0.47</v>
      </c>
      <c r="L104" s="11">
        <f t="shared" si="35"/>
        <v>0.67</v>
      </c>
      <c r="M104" s="11">
        <f t="shared" si="35"/>
        <v>0.69</v>
      </c>
      <c r="N104" s="11">
        <f t="shared" si="35"/>
        <v>0.84</v>
      </c>
      <c r="O104" s="11">
        <f t="shared" si="35"/>
        <v>0.78</v>
      </c>
      <c r="P104" s="6">
        <f t="shared" si="35"/>
        <v>0.83</v>
      </c>
      <c r="U104" s="11">
        <f>U103/100</f>
        <v>0.81</v>
      </c>
      <c r="V104" s="11">
        <f t="shared" ref="V104:AB104" si="36">V103/100</f>
        <v>0.81</v>
      </c>
      <c r="W104" s="11">
        <f t="shared" si="36"/>
        <v>0.8</v>
      </c>
      <c r="X104" s="11">
        <f t="shared" si="36"/>
        <v>0.94</v>
      </c>
      <c r="Y104" s="11">
        <f t="shared" si="36"/>
        <v>0.9</v>
      </c>
      <c r="Z104" s="11">
        <f t="shared" si="36"/>
        <v>0.77</v>
      </c>
      <c r="AA104" s="11">
        <f t="shared" si="36"/>
        <v>0.83</v>
      </c>
      <c r="AB104" s="11">
        <f t="shared" si="36"/>
        <v>0.78</v>
      </c>
      <c r="AC104" s="11" t="s">
        <v>145</v>
      </c>
      <c r="AD104" s="11">
        <v>1.43</v>
      </c>
      <c r="AE104" s="11">
        <v>1.44</v>
      </c>
      <c r="AF104" s="11">
        <v>1.47</v>
      </c>
      <c r="AG104" s="11">
        <v>1.67</v>
      </c>
      <c r="AH104" s="11">
        <v>1.69</v>
      </c>
      <c r="AI104" s="11">
        <v>1.84</v>
      </c>
      <c r="AJ104" s="11">
        <v>1.78</v>
      </c>
      <c r="AK104" s="11">
        <v>1.83</v>
      </c>
    </row>
    <row r="105" spans="1:49">
      <c r="AO105" s="11" t="s">
        <v>151</v>
      </c>
      <c r="AP105" s="11">
        <f>SUM(AP2:AP104)/100</f>
        <v>-0.19</v>
      </c>
      <c r="AQ105" s="11">
        <f t="shared" ref="AQ105:AW105" si="37">SUM(AQ2:AQ104)/100</f>
        <v>-0.17</v>
      </c>
      <c r="AR105" s="11">
        <f t="shared" si="37"/>
        <v>-0.14000000000000001</v>
      </c>
      <c r="AS105" s="11">
        <f t="shared" si="37"/>
        <v>0.06</v>
      </c>
      <c r="AT105" s="11">
        <f t="shared" si="37"/>
        <v>0.08</v>
      </c>
      <c r="AU105" s="11">
        <f t="shared" si="37"/>
        <v>0.23</v>
      </c>
      <c r="AV105" s="11">
        <f t="shared" si="37"/>
        <v>0.17</v>
      </c>
      <c r="AW105" s="11">
        <f t="shared" si="37"/>
        <v>0.22</v>
      </c>
    </row>
  </sheetData>
  <conditionalFormatting sqref="I1:O1048576">
    <cfRule type="colorScale" priority="7">
      <colorScale>
        <cfvo type="min"/>
        <cfvo type="max"/>
        <color theme="0" tint="-0.14999847407452621"/>
        <color theme="0" tint="-0.499984740745262"/>
      </colorScale>
    </cfRule>
  </conditionalFormatting>
  <conditionalFormatting sqref="P1:Q103 P105:Q1048576">
    <cfRule type="colorScale" priority="6">
      <colorScale>
        <cfvo type="min"/>
        <cfvo type="max"/>
        <color rgb="FF0000FF"/>
        <color rgb="FFFF0000"/>
      </colorScale>
    </cfRule>
  </conditionalFormatting>
  <conditionalFormatting sqref="P1:Q1048576">
    <cfRule type="colorScale" priority="5">
      <colorScale>
        <cfvo type="min"/>
        <cfvo type="max"/>
        <color theme="0" tint="-4.9989318521683403E-2"/>
        <color theme="0" tint="-0.499984740745262"/>
      </colorScale>
    </cfRule>
  </conditionalFormatting>
  <conditionalFormatting sqref="C1:H1048576">
    <cfRule type="colorScale" priority="8">
      <colorScale>
        <cfvo type="min"/>
        <cfvo type="max"/>
        <color rgb="FFFF0000"/>
        <color rgb="FF0000FF"/>
      </colorScale>
    </cfRule>
  </conditionalFormatting>
  <conditionalFormatting sqref="S1:S1048576">
    <cfRule type="colorScale" priority="9">
      <colorScale>
        <cfvo type="min"/>
        <cfvo type="max"/>
        <color theme="0" tint="-4.9989318521683403E-2"/>
        <color theme="0" tint="-0.499984740745262"/>
      </colorScale>
    </cfRule>
  </conditionalFormatting>
  <conditionalFormatting sqref="I105:O1048576 I1:O103 R1:S1048576">
    <cfRule type="colorScale" priority="10">
      <colorScale>
        <cfvo type="min"/>
        <cfvo type="max"/>
        <color rgb="FF0000FF"/>
        <color rgb="FFFF0000"/>
      </colorScale>
    </cfRule>
  </conditionalFormatting>
  <conditionalFormatting sqref="U1:AA1">
    <cfRule type="colorScale" priority="3">
      <colorScale>
        <cfvo type="min"/>
        <cfvo type="max"/>
        <color theme="0" tint="-0.14999847407452621"/>
        <color theme="0" tint="-0.499984740745262"/>
      </colorScale>
    </cfRule>
  </conditionalFormatting>
  <conditionalFormatting sqref="AB1">
    <cfRule type="colorScale" priority="2">
      <colorScale>
        <cfvo type="min"/>
        <cfvo type="max"/>
        <color rgb="FF0000FF"/>
        <color rgb="FFFF0000"/>
      </colorScale>
    </cfRule>
  </conditionalFormatting>
  <conditionalFormatting sqref="AB1">
    <cfRule type="colorScale" priority="1">
      <colorScale>
        <cfvo type="min"/>
        <cfvo type="max"/>
        <color theme="0" tint="-4.9989318521683403E-2"/>
        <color theme="0" tint="-0.499984740745262"/>
      </colorScale>
    </cfRule>
  </conditionalFormatting>
  <conditionalFormatting sqref="U1:AA1">
    <cfRule type="colorScale" priority="4">
      <colorScale>
        <cfvo type="min"/>
        <cfvo type="max"/>
        <color rgb="FF0000FF"/>
        <color rgb="FFFF0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activeCell="N1" sqref="N1:U1"/>
    </sheetView>
  </sheetViews>
  <sheetFormatPr baseColWidth="10" defaultRowHeight="15" x14ac:dyDescent="0"/>
  <cols>
    <col min="2" max="2" width="6" bestFit="1" customWidth="1"/>
    <col min="3" max="3" width="6.1640625" bestFit="1" customWidth="1"/>
    <col min="4" max="4" width="4.83203125" bestFit="1" customWidth="1"/>
    <col min="5" max="5" width="5" bestFit="1" customWidth="1"/>
    <col min="6" max="6" width="4.6640625" bestFit="1" customWidth="1"/>
    <col min="7" max="7" width="3.6640625" bestFit="1" customWidth="1"/>
    <col min="8" max="8" width="4" bestFit="1" customWidth="1"/>
    <col min="9" max="9" width="4.1640625" bestFit="1" customWidth="1"/>
    <col min="11" max="11" width="4.33203125" bestFit="1" customWidth="1"/>
    <col min="13" max="13" width="12" bestFit="1" customWidth="1"/>
  </cols>
  <sheetData>
    <row r="1" spans="1:31">
      <c r="A1" t="s">
        <v>171</v>
      </c>
      <c r="B1" t="s">
        <v>116</v>
      </c>
      <c r="C1" t="s">
        <v>115</v>
      </c>
      <c r="D1" t="s">
        <v>112</v>
      </c>
      <c r="E1" t="s">
        <v>3</v>
      </c>
      <c r="F1" t="s">
        <v>2</v>
      </c>
      <c r="G1" t="s">
        <v>110</v>
      </c>
      <c r="H1" t="s">
        <v>113</v>
      </c>
      <c r="I1" t="s">
        <v>117</v>
      </c>
      <c r="K1" t="s">
        <v>124</v>
      </c>
      <c r="N1" t="s">
        <v>116</v>
      </c>
      <c r="O1" t="s">
        <v>115</v>
      </c>
      <c r="P1" t="s">
        <v>112</v>
      </c>
      <c r="Q1" t="s">
        <v>3</v>
      </c>
      <c r="R1" t="s">
        <v>2</v>
      </c>
      <c r="S1" t="s">
        <v>110</v>
      </c>
      <c r="T1" t="s">
        <v>113</v>
      </c>
      <c r="U1" t="s">
        <v>117</v>
      </c>
      <c r="X1" t="s">
        <v>116</v>
      </c>
      <c r="Y1" t="s">
        <v>115</v>
      </c>
      <c r="Z1" t="s">
        <v>112</v>
      </c>
      <c r="AA1" t="s">
        <v>3</v>
      </c>
      <c r="AB1" t="s">
        <v>2</v>
      </c>
      <c r="AC1" t="s">
        <v>110</v>
      </c>
      <c r="AD1" t="s">
        <v>113</v>
      </c>
      <c r="AE1" t="s">
        <v>117</v>
      </c>
    </row>
    <row r="2" spans="1:31">
      <c r="A2" t="s">
        <v>172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K2">
        <v>3</v>
      </c>
      <c r="N2" t="str">
        <f>IF(B2=K2,"1","0")</f>
        <v>1</v>
      </c>
      <c r="O2" t="str">
        <f>IF(C2=K2,"1","0")</f>
        <v>1</v>
      </c>
      <c r="P2" t="str">
        <f>IF(D2=K2,"1","0")</f>
        <v>1</v>
      </c>
      <c r="Q2" t="str">
        <f>IF(E2=K2,"1","0")</f>
        <v>1</v>
      </c>
      <c r="R2" t="str">
        <f>IF(F2=K2,"1","0")</f>
        <v>1</v>
      </c>
      <c r="S2" t="str">
        <f>IF(G2=K2,"1","0")</f>
        <v>1</v>
      </c>
      <c r="T2" t="str">
        <f>IF(H2=K2,"1","0")</f>
        <v>1</v>
      </c>
      <c r="U2" t="str">
        <f>IF(I2=K2,"1","0")</f>
        <v>1</v>
      </c>
      <c r="X2">
        <f>B2-K2</f>
        <v>0</v>
      </c>
      <c r="Y2">
        <f>C2-K2</f>
        <v>0</v>
      </c>
      <c r="Z2">
        <f>D2-K2</f>
        <v>0</v>
      </c>
      <c r="AA2">
        <f>E2-K2</f>
        <v>0</v>
      </c>
      <c r="AB2">
        <f>F2-K2</f>
        <v>0</v>
      </c>
      <c r="AC2">
        <f>G2-K2</f>
        <v>0</v>
      </c>
      <c r="AD2">
        <f>H2-K2</f>
        <v>0</v>
      </c>
      <c r="AE2">
        <f>I2-K2</f>
        <v>0</v>
      </c>
    </row>
    <row r="3" spans="1:31">
      <c r="A3" t="s">
        <v>173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K3">
        <v>3</v>
      </c>
      <c r="N3" t="str">
        <f t="shared" ref="N3:N35" si="0">IF(B3=K3,"1","0")</f>
        <v>1</v>
      </c>
      <c r="O3" t="str">
        <f t="shared" ref="O3:O35" si="1">IF(C3=K3,"1","0")</f>
        <v>1</v>
      </c>
      <c r="P3" t="str">
        <f t="shared" ref="P3:P35" si="2">IF(D3=K3,"1","0")</f>
        <v>1</v>
      </c>
      <c r="Q3" t="str">
        <f t="shared" ref="Q3:Q35" si="3">IF(E3=K3,"1","0")</f>
        <v>1</v>
      </c>
      <c r="R3" t="str">
        <f t="shared" ref="R3:R35" si="4">IF(F3=K3,"1","0")</f>
        <v>1</v>
      </c>
      <c r="S3" t="str">
        <f t="shared" ref="S3:S35" si="5">IF(G3=K3,"1","0")</f>
        <v>1</v>
      </c>
      <c r="T3" t="str">
        <f t="shared" ref="T3:T35" si="6">IF(H3=K3,"1","0")</f>
        <v>1</v>
      </c>
      <c r="U3" t="str">
        <f t="shared" ref="U3:U35" si="7">IF(I3=K3,"1","0")</f>
        <v>1</v>
      </c>
      <c r="X3">
        <f t="shared" ref="X3:X35" si="8">B3-K3</f>
        <v>0</v>
      </c>
      <c r="Y3">
        <f t="shared" ref="Y3:Y35" si="9">C3-K3</f>
        <v>0</v>
      </c>
      <c r="Z3">
        <f t="shared" ref="Z3:Z35" si="10">D3-K3</f>
        <v>0</v>
      </c>
      <c r="AA3">
        <f t="shared" ref="AA3:AA35" si="11">E3-K3</f>
        <v>0</v>
      </c>
      <c r="AB3">
        <f t="shared" ref="AB3:AB35" si="12">F3-K3</f>
        <v>0</v>
      </c>
      <c r="AC3">
        <f t="shared" ref="AC3:AC35" si="13">G3-K3</f>
        <v>0</v>
      </c>
      <c r="AD3">
        <f t="shared" ref="AD3:AD35" si="14">H3-K3</f>
        <v>0</v>
      </c>
      <c r="AE3">
        <f t="shared" ref="AE3:AE35" si="15">I3-K3</f>
        <v>0</v>
      </c>
    </row>
    <row r="4" spans="1:31">
      <c r="A4" t="s">
        <v>174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K4">
        <v>3</v>
      </c>
      <c r="N4" t="str">
        <f t="shared" si="0"/>
        <v>0</v>
      </c>
      <c r="O4" t="str">
        <f t="shared" si="1"/>
        <v>1</v>
      </c>
      <c r="P4" t="str">
        <f t="shared" si="2"/>
        <v>1</v>
      </c>
      <c r="Q4" t="str">
        <f t="shared" si="3"/>
        <v>1</v>
      </c>
      <c r="R4" t="str">
        <f t="shared" si="4"/>
        <v>1</v>
      </c>
      <c r="S4" t="str">
        <f t="shared" si="5"/>
        <v>1</v>
      </c>
      <c r="T4" t="str">
        <f t="shared" si="6"/>
        <v>1</v>
      </c>
      <c r="U4" t="str">
        <f t="shared" si="7"/>
        <v>1</v>
      </c>
      <c r="X4">
        <f t="shared" si="8"/>
        <v>-1</v>
      </c>
      <c r="Y4">
        <f t="shared" si="9"/>
        <v>0</v>
      </c>
      <c r="Z4">
        <f t="shared" si="10"/>
        <v>0</v>
      </c>
      <c r="AA4">
        <f t="shared" si="11"/>
        <v>0</v>
      </c>
      <c r="AB4">
        <f t="shared" si="12"/>
        <v>0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1">
      <c r="A5" t="s">
        <v>175</v>
      </c>
      <c r="B5">
        <v>2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K5">
        <v>3</v>
      </c>
      <c r="N5" t="str">
        <f t="shared" si="0"/>
        <v>0</v>
      </c>
      <c r="O5" t="str">
        <f t="shared" si="1"/>
        <v>1</v>
      </c>
      <c r="P5" t="str">
        <f t="shared" si="2"/>
        <v>1</v>
      </c>
      <c r="Q5" t="str">
        <f t="shared" si="3"/>
        <v>1</v>
      </c>
      <c r="R5" t="str">
        <f t="shared" si="4"/>
        <v>1</v>
      </c>
      <c r="S5" t="str">
        <f t="shared" si="5"/>
        <v>1</v>
      </c>
      <c r="T5" t="str">
        <f t="shared" si="6"/>
        <v>1</v>
      </c>
      <c r="U5" t="str">
        <f t="shared" si="7"/>
        <v>1</v>
      </c>
      <c r="X5">
        <f t="shared" si="8"/>
        <v>-1</v>
      </c>
      <c r="Y5">
        <f t="shared" si="9"/>
        <v>0</v>
      </c>
      <c r="Z5">
        <f t="shared" si="10"/>
        <v>0</v>
      </c>
      <c r="AA5">
        <f t="shared" si="11"/>
        <v>0</v>
      </c>
      <c r="AB5">
        <f t="shared" si="12"/>
        <v>0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1">
      <c r="A6" t="s">
        <v>176</v>
      </c>
      <c r="B6">
        <v>3</v>
      </c>
      <c r="C6">
        <v>3</v>
      </c>
      <c r="D6">
        <v>2</v>
      </c>
      <c r="E6">
        <v>3</v>
      </c>
      <c r="F6">
        <v>3</v>
      </c>
      <c r="G6">
        <v>3</v>
      </c>
      <c r="H6">
        <v>3</v>
      </c>
      <c r="I6">
        <v>3</v>
      </c>
      <c r="K6">
        <v>3</v>
      </c>
      <c r="N6" t="str">
        <f t="shared" si="0"/>
        <v>1</v>
      </c>
      <c r="O6" t="str">
        <f t="shared" si="1"/>
        <v>1</v>
      </c>
      <c r="P6" t="str">
        <f t="shared" si="2"/>
        <v>0</v>
      </c>
      <c r="Q6" t="str">
        <f t="shared" si="3"/>
        <v>1</v>
      </c>
      <c r="R6" t="str">
        <f t="shared" si="4"/>
        <v>1</v>
      </c>
      <c r="S6" t="str">
        <f t="shared" si="5"/>
        <v>1</v>
      </c>
      <c r="T6" t="str">
        <f t="shared" si="6"/>
        <v>1</v>
      </c>
      <c r="U6" t="str">
        <f t="shared" si="7"/>
        <v>1</v>
      </c>
      <c r="X6">
        <f t="shared" si="8"/>
        <v>0</v>
      </c>
      <c r="Y6">
        <f t="shared" si="9"/>
        <v>0</v>
      </c>
      <c r="Z6">
        <f t="shared" si="10"/>
        <v>-1</v>
      </c>
      <c r="AA6">
        <f t="shared" si="11"/>
        <v>0</v>
      </c>
      <c r="AB6">
        <f t="shared" si="12"/>
        <v>0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1">
      <c r="A7" t="s">
        <v>177</v>
      </c>
      <c r="B7">
        <v>3</v>
      </c>
      <c r="C7">
        <v>3</v>
      </c>
      <c r="D7">
        <v>2</v>
      </c>
      <c r="E7">
        <v>3</v>
      </c>
      <c r="F7">
        <v>3</v>
      </c>
      <c r="G7">
        <v>3</v>
      </c>
      <c r="H7">
        <v>3</v>
      </c>
      <c r="I7">
        <v>3</v>
      </c>
      <c r="K7">
        <v>3</v>
      </c>
      <c r="N7" t="str">
        <f t="shared" si="0"/>
        <v>1</v>
      </c>
      <c r="O7" t="str">
        <f t="shared" si="1"/>
        <v>1</v>
      </c>
      <c r="P7" t="str">
        <f t="shared" si="2"/>
        <v>0</v>
      </c>
      <c r="Q7" t="str">
        <f t="shared" si="3"/>
        <v>1</v>
      </c>
      <c r="R7" t="str">
        <f t="shared" si="4"/>
        <v>1</v>
      </c>
      <c r="S7" t="str">
        <f t="shared" si="5"/>
        <v>1</v>
      </c>
      <c r="T7" t="str">
        <f t="shared" si="6"/>
        <v>1</v>
      </c>
      <c r="U7" t="str">
        <f t="shared" si="7"/>
        <v>1</v>
      </c>
      <c r="X7">
        <f t="shared" si="8"/>
        <v>0</v>
      </c>
      <c r="Y7">
        <f t="shared" si="9"/>
        <v>0</v>
      </c>
      <c r="Z7">
        <f t="shared" si="10"/>
        <v>-1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1">
      <c r="A8" t="s">
        <v>178</v>
      </c>
      <c r="B8">
        <v>3</v>
      </c>
      <c r="C8">
        <v>3</v>
      </c>
      <c r="D8">
        <v>2</v>
      </c>
      <c r="E8">
        <v>3</v>
      </c>
      <c r="F8">
        <v>3</v>
      </c>
      <c r="G8">
        <v>3</v>
      </c>
      <c r="H8">
        <v>3</v>
      </c>
      <c r="I8">
        <v>3</v>
      </c>
      <c r="K8">
        <v>3</v>
      </c>
      <c r="N8" t="str">
        <f t="shared" si="0"/>
        <v>1</v>
      </c>
      <c r="O8" t="str">
        <f t="shared" si="1"/>
        <v>1</v>
      </c>
      <c r="P8" t="str">
        <f t="shared" si="2"/>
        <v>0</v>
      </c>
      <c r="Q8" t="str">
        <f t="shared" si="3"/>
        <v>1</v>
      </c>
      <c r="R8" t="str">
        <f t="shared" si="4"/>
        <v>1</v>
      </c>
      <c r="S8" t="str">
        <f t="shared" si="5"/>
        <v>1</v>
      </c>
      <c r="T8" t="str">
        <f t="shared" si="6"/>
        <v>1</v>
      </c>
      <c r="U8" t="str">
        <f t="shared" si="7"/>
        <v>1</v>
      </c>
      <c r="X8">
        <f t="shared" si="8"/>
        <v>0</v>
      </c>
      <c r="Y8">
        <f t="shared" si="9"/>
        <v>0</v>
      </c>
      <c r="Z8">
        <f t="shared" si="10"/>
        <v>-1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1">
      <c r="A9" t="s">
        <v>179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K9">
        <v>3</v>
      </c>
      <c r="N9" t="str">
        <f t="shared" si="0"/>
        <v>0</v>
      </c>
      <c r="O9" t="str">
        <f t="shared" si="1"/>
        <v>1</v>
      </c>
      <c r="P9" t="str">
        <f t="shared" si="2"/>
        <v>1</v>
      </c>
      <c r="Q9" t="str">
        <f t="shared" si="3"/>
        <v>1</v>
      </c>
      <c r="R9" t="str">
        <f t="shared" si="4"/>
        <v>1</v>
      </c>
      <c r="S9" t="str">
        <f t="shared" si="5"/>
        <v>1</v>
      </c>
      <c r="T9" t="str">
        <f t="shared" si="6"/>
        <v>1</v>
      </c>
      <c r="U9" t="str">
        <f t="shared" si="7"/>
        <v>1</v>
      </c>
      <c r="X9">
        <f t="shared" si="8"/>
        <v>-1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1">
      <c r="A10" t="s">
        <v>180</v>
      </c>
      <c r="B10">
        <v>2</v>
      </c>
      <c r="C10">
        <v>3</v>
      </c>
      <c r="D10">
        <v>2</v>
      </c>
      <c r="E10">
        <v>3</v>
      </c>
      <c r="F10">
        <v>3</v>
      </c>
      <c r="G10">
        <v>3</v>
      </c>
      <c r="H10">
        <v>3</v>
      </c>
      <c r="I10">
        <v>3</v>
      </c>
      <c r="K10">
        <v>3</v>
      </c>
      <c r="N10" t="str">
        <f t="shared" si="0"/>
        <v>0</v>
      </c>
      <c r="O10" t="str">
        <f t="shared" si="1"/>
        <v>1</v>
      </c>
      <c r="P10" t="str">
        <f t="shared" si="2"/>
        <v>0</v>
      </c>
      <c r="Q10" t="str">
        <f t="shared" si="3"/>
        <v>1</v>
      </c>
      <c r="R10" t="str">
        <f t="shared" si="4"/>
        <v>1</v>
      </c>
      <c r="S10" t="str">
        <f t="shared" si="5"/>
        <v>1</v>
      </c>
      <c r="T10" t="str">
        <f t="shared" si="6"/>
        <v>1</v>
      </c>
      <c r="U10" t="str">
        <f t="shared" si="7"/>
        <v>1</v>
      </c>
      <c r="X10">
        <f t="shared" si="8"/>
        <v>-1</v>
      </c>
      <c r="Y10">
        <f t="shared" si="9"/>
        <v>0</v>
      </c>
      <c r="Z10">
        <f t="shared" si="10"/>
        <v>-1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1">
      <c r="A11" t="s">
        <v>181</v>
      </c>
      <c r="B11">
        <v>2</v>
      </c>
      <c r="C11">
        <v>3</v>
      </c>
      <c r="D11">
        <v>2</v>
      </c>
      <c r="E11">
        <v>3</v>
      </c>
      <c r="F11">
        <v>3</v>
      </c>
      <c r="G11">
        <v>3</v>
      </c>
      <c r="H11">
        <v>3</v>
      </c>
      <c r="I11">
        <v>3</v>
      </c>
      <c r="K11">
        <v>3</v>
      </c>
      <c r="N11" t="str">
        <f t="shared" si="0"/>
        <v>0</v>
      </c>
      <c r="O11" t="str">
        <f t="shared" si="1"/>
        <v>1</v>
      </c>
      <c r="P11" t="str">
        <f t="shared" si="2"/>
        <v>0</v>
      </c>
      <c r="Q11" t="str">
        <f t="shared" si="3"/>
        <v>1</v>
      </c>
      <c r="R11" t="str">
        <f t="shared" si="4"/>
        <v>1</v>
      </c>
      <c r="S11" t="str">
        <f t="shared" si="5"/>
        <v>1</v>
      </c>
      <c r="T11" t="str">
        <f t="shared" si="6"/>
        <v>1</v>
      </c>
      <c r="U11" t="str">
        <f t="shared" si="7"/>
        <v>1</v>
      </c>
      <c r="X11">
        <f t="shared" si="8"/>
        <v>-1</v>
      </c>
      <c r="Y11">
        <f t="shared" si="9"/>
        <v>0</v>
      </c>
      <c r="Z11">
        <f t="shared" si="10"/>
        <v>-1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1">
      <c r="A12" t="s">
        <v>182</v>
      </c>
      <c r="B12">
        <v>3</v>
      </c>
      <c r="C12">
        <v>3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K12">
        <v>3</v>
      </c>
      <c r="N12" t="str">
        <f t="shared" si="0"/>
        <v>1</v>
      </c>
      <c r="O12" t="str">
        <f t="shared" si="1"/>
        <v>1</v>
      </c>
      <c r="P12" t="str">
        <f t="shared" si="2"/>
        <v>0</v>
      </c>
      <c r="Q12" t="str">
        <f t="shared" si="3"/>
        <v>1</v>
      </c>
      <c r="R12" t="str">
        <f t="shared" si="4"/>
        <v>1</v>
      </c>
      <c r="S12" t="str">
        <f t="shared" si="5"/>
        <v>1</v>
      </c>
      <c r="T12" t="str">
        <f t="shared" si="6"/>
        <v>1</v>
      </c>
      <c r="U12" t="str">
        <f t="shared" si="7"/>
        <v>1</v>
      </c>
      <c r="X12">
        <f t="shared" si="8"/>
        <v>0</v>
      </c>
      <c r="Y12">
        <f t="shared" si="9"/>
        <v>0</v>
      </c>
      <c r="Z12">
        <f t="shared" si="10"/>
        <v>-2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1">
      <c r="A13" t="s">
        <v>183</v>
      </c>
      <c r="B13">
        <v>2</v>
      </c>
      <c r="C13">
        <v>2</v>
      </c>
      <c r="D13">
        <v>2</v>
      </c>
      <c r="E13">
        <v>3</v>
      </c>
      <c r="F13">
        <v>3</v>
      </c>
      <c r="G13">
        <v>3</v>
      </c>
      <c r="H13">
        <v>3</v>
      </c>
      <c r="I13">
        <v>3</v>
      </c>
      <c r="K13">
        <v>3</v>
      </c>
      <c r="N13" t="str">
        <f t="shared" si="0"/>
        <v>0</v>
      </c>
      <c r="O13" t="str">
        <f t="shared" si="1"/>
        <v>0</v>
      </c>
      <c r="P13" t="str">
        <f t="shared" si="2"/>
        <v>0</v>
      </c>
      <c r="Q13" t="str">
        <f t="shared" si="3"/>
        <v>1</v>
      </c>
      <c r="R13" t="str">
        <f t="shared" si="4"/>
        <v>1</v>
      </c>
      <c r="S13" t="str">
        <f t="shared" si="5"/>
        <v>1</v>
      </c>
      <c r="T13" t="str">
        <f t="shared" si="6"/>
        <v>1</v>
      </c>
      <c r="U13" t="str">
        <f t="shared" si="7"/>
        <v>1</v>
      </c>
      <c r="X13">
        <f t="shared" si="8"/>
        <v>-1</v>
      </c>
      <c r="Y13">
        <f t="shared" si="9"/>
        <v>-1</v>
      </c>
      <c r="Z13">
        <f t="shared" si="10"/>
        <v>-1</v>
      </c>
      <c r="AA13">
        <f t="shared" si="11"/>
        <v>0</v>
      </c>
      <c r="AB13">
        <f t="shared" si="12"/>
        <v>0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1">
      <c r="A14" t="s">
        <v>184</v>
      </c>
      <c r="B14">
        <v>2</v>
      </c>
      <c r="C14">
        <v>2</v>
      </c>
      <c r="D14">
        <v>2</v>
      </c>
      <c r="E14">
        <v>3</v>
      </c>
      <c r="F14">
        <v>3</v>
      </c>
      <c r="G14">
        <v>3</v>
      </c>
      <c r="H14">
        <v>3</v>
      </c>
      <c r="I14">
        <v>3</v>
      </c>
      <c r="K14">
        <v>3</v>
      </c>
      <c r="N14" t="str">
        <f t="shared" si="0"/>
        <v>0</v>
      </c>
      <c r="O14" t="str">
        <f t="shared" si="1"/>
        <v>0</v>
      </c>
      <c r="P14" t="str">
        <f t="shared" si="2"/>
        <v>0</v>
      </c>
      <c r="Q14" t="str">
        <f t="shared" si="3"/>
        <v>1</v>
      </c>
      <c r="R14" t="str">
        <f t="shared" si="4"/>
        <v>1</v>
      </c>
      <c r="S14" t="str">
        <f t="shared" si="5"/>
        <v>1</v>
      </c>
      <c r="T14" t="str">
        <f t="shared" si="6"/>
        <v>1</v>
      </c>
      <c r="U14" t="str">
        <f t="shared" si="7"/>
        <v>1</v>
      </c>
      <c r="X14">
        <f t="shared" si="8"/>
        <v>-1</v>
      </c>
      <c r="Y14">
        <f t="shared" si="9"/>
        <v>-1</v>
      </c>
      <c r="Z14">
        <f t="shared" si="10"/>
        <v>-1</v>
      </c>
      <c r="AA14">
        <f t="shared" si="11"/>
        <v>0</v>
      </c>
      <c r="AB14">
        <f t="shared" si="12"/>
        <v>0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1">
      <c r="A15" t="s">
        <v>185</v>
      </c>
      <c r="B15">
        <v>2</v>
      </c>
      <c r="C15">
        <v>2</v>
      </c>
      <c r="D15">
        <v>2</v>
      </c>
      <c r="E15">
        <v>3</v>
      </c>
      <c r="F15">
        <v>3</v>
      </c>
      <c r="G15">
        <v>3</v>
      </c>
      <c r="H15">
        <v>3</v>
      </c>
      <c r="I15">
        <v>3</v>
      </c>
      <c r="K15">
        <v>3</v>
      </c>
      <c r="N15" t="str">
        <f t="shared" si="0"/>
        <v>0</v>
      </c>
      <c r="O15" t="str">
        <f t="shared" si="1"/>
        <v>0</v>
      </c>
      <c r="P15" t="str">
        <f t="shared" si="2"/>
        <v>0</v>
      </c>
      <c r="Q15" t="str">
        <f t="shared" si="3"/>
        <v>1</v>
      </c>
      <c r="R15" t="str">
        <f t="shared" si="4"/>
        <v>1</v>
      </c>
      <c r="S15" t="str">
        <f t="shared" si="5"/>
        <v>1</v>
      </c>
      <c r="T15" t="str">
        <f t="shared" si="6"/>
        <v>1</v>
      </c>
      <c r="U15" t="str">
        <f t="shared" si="7"/>
        <v>1</v>
      </c>
      <c r="X15">
        <f t="shared" si="8"/>
        <v>-1</v>
      </c>
      <c r="Y15">
        <f t="shared" si="9"/>
        <v>-1</v>
      </c>
      <c r="Z15">
        <f t="shared" si="10"/>
        <v>-1</v>
      </c>
      <c r="AA15">
        <f t="shared" si="11"/>
        <v>0</v>
      </c>
      <c r="AB15">
        <f t="shared" si="12"/>
        <v>0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1">
      <c r="A16" t="s">
        <v>186</v>
      </c>
      <c r="B16">
        <v>2</v>
      </c>
      <c r="C16">
        <v>2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K16">
        <v>3</v>
      </c>
      <c r="N16" t="str">
        <f t="shared" si="0"/>
        <v>0</v>
      </c>
      <c r="O16" t="str">
        <f t="shared" si="1"/>
        <v>0</v>
      </c>
      <c r="P16" t="str">
        <f t="shared" si="2"/>
        <v>0</v>
      </c>
      <c r="Q16" t="str">
        <f t="shared" si="3"/>
        <v>1</v>
      </c>
      <c r="R16" t="str">
        <f t="shared" si="4"/>
        <v>1</v>
      </c>
      <c r="S16" t="str">
        <f t="shared" si="5"/>
        <v>1</v>
      </c>
      <c r="T16" t="str">
        <f t="shared" si="6"/>
        <v>1</v>
      </c>
      <c r="U16" t="str">
        <f t="shared" si="7"/>
        <v>1</v>
      </c>
      <c r="X16">
        <f t="shared" si="8"/>
        <v>-1</v>
      </c>
      <c r="Y16">
        <f t="shared" si="9"/>
        <v>-1</v>
      </c>
      <c r="Z16">
        <f t="shared" si="10"/>
        <v>-2</v>
      </c>
      <c r="AA16">
        <f t="shared" si="11"/>
        <v>0</v>
      </c>
      <c r="AB16">
        <f t="shared" si="12"/>
        <v>0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>
      <c r="A17" t="s">
        <v>187</v>
      </c>
      <c r="B17">
        <v>1</v>
      </c>
      <c r="C17">
        <v>2</v>
      </c>
      <c r="D17">
        <v>2</v>
      </c>
      <c r="E17">
        <v>3</v>
      </c>
      <c r="F17">
        <v>3</v>
      </c>
      <c r="G17">
        <v>3</v>
      </c>
      <c r="H17">
        <v>3</v>
      </c>
      <c r="I17">
        <v>3</v>
      </c>
      <c r="K17">
        <v>3</v>
      </c>
      <c r="N17" t="str">
        <f t="shared" si="0"/>
        <v>0</v>
      </c>
      <c r="O17" t="str">
        <f t="shared" si="1"/>
        <v>0</v>
      </c>
      <c r="P17" t="str">
        <f t="shared" si="2"/>
        <v>0</v>
      </c>
      <c r="Q17" t="str">
        <f t="shared" si="3"/>
        <v>1</v>
      </c>
      <c r="R17" t="str">
        <f t="shared" si="4"/>
        <v>1</v>
      </c>
      <c r="S17" t="str">
        <f t="shared" si="5"/>
        <v>1</v>
      </c>
      <c r="T17" t="str">
        <f t="shared" si="6"/>
        <v>1</v>
      </c>
      <c r="U17" t="str">
        <f t="shared" si="7"/>
        <v>1</v>
      </c>
      <c r="X17">
        <f t="shared" si="8"/>
        <v>-2</v>
      </c>
      <c r="Y17">
        <f t="shared" si="9"/>
        <v>-1</v>
      </c>
      <c r="Z17">
        <f t="shared" si="10"/>
        <v>-1</v>
      </c>
      <c r="AA17">
        <f t="shared" si="11"/>
        <v>0</v>
      </c>
      <c r="AB17">
        <f t="shared" si="12"/>
        <v>0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>
      <c r="A18" t="s">
        <v>188</v>
      </c>
      <c r="B18">
        <v>2</v>
      </c>
      <c r="C18">
        <v>2</v>
      </c>
      <c r="D18">
        <v>2</v>
      </c>
      <c r="E18">
        <v>3</v>
      </c>
      <c r="F18">
        <v>3</v>
      </c>
      <c r="G18">
        <v>2</v>
      </c>
      <c r="H18">
        <v>3</v>
      </c>
      <c r="I18">
        <v>3</v>
      </c>
      <c r="K18">
        <v>3</v>
      </c>
      <c r="N18" t="str">
        <f t="shared" si="0"/>
        <v>0</v>
      </c>
      <c r="O18" t="str">
        <f t="shared" si="1"/>
        <v>0</v>
      </c>
      <c r="P18" t="str">
        <f t="shared" si="2"/>
        <v>0</v>
      </c>
      <c r="Q18" t="str">
        <f t="shared" si="3"/>
        <v>1</v>
      </c>
      <c r="R18" t="str">
        <f t="shared" si="4"/>
        <v>1</v>
      </c>
      <c r="S18" t="str">
        <f t="shared" si="5"/>
        <v>0</v>
      </c>
      <c r="T18" t="str">
        <f t="shared" si="6"/>
        <v>1</v>
      </c>
      <c r="U18" t="str">
        <f t="shared" si="7"/>
        <v>1</v>
      </c>
      <c r="X18">
        <f t="shared" si="8"/>
        <v>-1</v>
      </c>
      <c r="Y18">
        <f t="shared" si="9"/>
        <v>-1</v>
      </c>
      <c r="Z18">
        <f t="shared" si="10"/>
        <v>-1</v>
      </c>
      <c r="AA18">
        <f t="shared" si="11"/>
        <v>0</v>
      </c>
      <c r="AB18">
        <f t="shared" si="12"/>
        <v>0</v>
      </c>
      <c r="AC18">
        <f t="shared" si="13"/>
        <v>-1</v>
      </c>
      <c r="AD18">
        <f t="shared" si="14"/>
        <v>0</v>
      </c>
      <c r="AE18">
        <f t="shared" si="15"/>
        <v>0</v>
      </c>
    </row>
    <row r="19" spans="1:31">
      <c r="A19" t="s">
        <v>189</v>
      </c>
      <c r="B19">
        <v>1</v>
      </c>
      <c r="C19">
        <v>2</v>
      </c>
      <c r="D19">
        <v>2</v>
      </c>
      <c r="E19">
        <v>3</v>
      </c>
      <c r="F19">
        <v>3</v>
      </c>
      <c r="G19">
        <v>3</v>
      </c>
      <c r="H19">
        <v>3</v>
      </c>
      <c r="I19">
        <v>3</v>
      </c>
      <c r="K19">
        <v>3</v>
      </c>
      <c r="N19" t="str">
        <f t="shared" si="0"/>
        <v>0</v>
      </c>
      <c r="O19" t="str">
        <f t="shared" si="1"/>
        <v>0</v>
      </c>
      <c r="P19" t="str">
        <f t="shared" si="2"/>
        <v>0</v>
      </c>
      <c r="Q19" t="str">
        <f t="shared" si="3"/>
        <v>1</v>
      </c>
      <c r="R19" t="str">
        <f t="shared" si="4"/>
        <v>1</v>
      </c>
      <c r="S19" t="str">
        <f t="shared" si="5"/>
        <v>1</v>
      </c>
      <c r="T19" t="str">
        <f t="shared" si="6"/>
        <v>1</v>
      </c>
      <c r="U19" t="str">
        <f t="shared" si="7"/>
        <v>1</v>
      </c>
      <c r="X19">
        <f t="shared" si="8"/>
        <v>-2</v>
      </c>
      <c r="Y19">
        <f t="shared" si="9"/>
        <v>-1</v>
      </c>
      <c r="Z19">
        <f t="shared" si="10"/>
        <v>-1</v>
      </c>
      <c r="AA19">
        <f t="shared" si="11"/>
        <v>0</v>
      </c>
      <c r="AB19">
        <f t="shared" si="12"/>
        <v>0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>
      <c r="A20" t="s">
        <v>190</v>
      </c>
      <c r="B20">
        <v>1</v>
      </c>
      <c r="C20">
        <v>1</v>
      </c>
      <c r="D20">
        <v>2</v>
      </c>
      <c r="E20">
        <v>2</v>
      </c>
      <c r="F20">
        <v>2</v>
      </c>
      <c r="G20">
        <v>3</v>
      </c>
      <c r="H20">
        <v>3</v>
      </c>
      <c r="I20">
        <v>3</v>
      </c>
      <c r="K20">
        <v>2</v>
      </c>
      <c r="N20" t="str">
        <f t="shared" si="0"/>
        <v>0</v>
      </c>
      <c r="O20" t="str">
        <f t="shared" si="1"/>
        <v>0</v>
      </c>
      <c r="P20" t="str">
        <f t="shared" si="2"/>
        <v>1</v>
      </c>
      <c r="Q20" t="str">
        <f t="shared" si="3"/>
        <v>1</v>
      </c>
      <c r="R20" t="str">
        <f t="shared" si="4"/>
        <v>1</v>
      </c>
      <c r="S20" t="str">
        <f t="shared" si="5"/>
        <v>0</v>
      </c>
      <c r="T20" t="str">
        <f t="shared" si="6"/>
        <v>0</v>
      </c>
      <c r="U20" t="str">
        <f t="shared" si="7"/>
        <v>0</v>
      </c>
      <c r="X20">
        <f t="shared" si="8"/>
        <v>-1</v>
      </c>
      <c r="Y20">
        <f t="shared" si="9"/>
        <v>-1</v>
      </c>
      <c r="Z20">
        <f t="shared" si="10"/>
        <v>0</v>
      </c>
      <c r="AA20">
        <f t="shared" si="11"/>
        <v>0</v>
      </c>
      <c r="AB20">
        <f t="shared" si="12"/>
        <v>0</v>
      </c>
      <c r="AC20">
        <f t="shared" si="13"/>
        <v>1</v>
      </c>
      <c r="AD20">
        <f t="shared" si="14"/>
        <v>1</v>
      </c>
      <c r="AE20">
        <f t="shared" si="15"/>
        <v>1</v>
      </c>
    </row>
    <row r="21" spans="1:31">
      <c r="A21" t="s">
        <v>191</v>
      </c>
      <c r="B21">
        <v>1</v>
      </c>
      <c r="C21">
        <v>2</v>
      </c>
      <c r="D21">
        <v>2</v>
      </c>
      <c r="E21">
        <v>3</v>
      </c>
      <c r="F21">
        <v>3</v>
      </c>
      <c r="G21">
        <v>3</v>
      </c>
      <c r="H21">
        <v>3</v>
      </c>
      <c r="I21">
        <v>3</v>
      </c>
      <c r="K21">
        <v>2</v>
      </c>
      <c r="N21" t="str">
        <f t="shared" si="0"/>
        <v>0</v>
      </c>
      <c r="O21" t="str">
        <f t="shared" si="1"/>
        <v>1</v>
      </c>
      <c r="P21" t="str">
        <f t="shared" si="2"/>
        <v>1</v>
      </c>
      <c r="Q21" t="str">
        <f t="shared" si="3"/>
        <v>0</v>
      </c>
      <c r="R21" t="str">
        <f t="shared" si="4"/>
        <v>0</v>
      </c>
      <c r="S21" t="str">
        <f t="shared" si="5"/>
        <v>0</v>
      </c>
      <c r="T21" t="str">
        <f t="shared" si="6"/>
        <v>0</v>
      </c>
      <c r="U21" t="str">
        <f t="shared" si="7"/>
        <v>0</v>
      </c>
      <c r="X21">
        <f t="shared" si="8"/>
        <v>-1</v>
      </c>
      <c r="Y21">
        <f t="shared" si="9"/>
        <v>0</v>
      </c>
      <c r="Z21">
        <f t="shared" si="10"/>
        <v>0</v>
      </c>
      <c r="AA21">
        <f t="shared" si="11"/>
        <v>1</v>
      </c>
      <c r="AB21">
        <f t="shared" si="12"/>
        <v>1</v>
      </c>
      <c r="AC21">
        <f t="shared" si="13"/>
        <v>1</v>
      </c>
      <c r="AD21">
        <f t="shared" si="14"/>
        <v>1</v>
      </c>
      <c r="AE21">
        <f t="shared" si="15"/>
        <v>1</v>
      </c>
    </row>
    <row r="22" spans="1:31">
      <c r="A22" t="s">
        <v>192</v>
      </c>
      <c r="B22">
        <v>2</v>
      </c>
      <c r="C22">
        <v>2</v>
      </c>
      <c r="D22">
        <v>2</v>
      </c>
      <c r="E22">
        <v>2</v>
      </c>
      <c r="F22">
        <v>3</v>
      </c>
      <c r="G22">
        <v>3</v>
      </c>
      <c r="H22">
        <v>3</v>
      </c>
      <c r="I22">
        <v>3</v>
      </c>
      <c r="K22">
        <v>2</v>
      </c>
      <c r="N22" t="str">
        <f t="shared" si="0"/>
        <v>1</v>
      </c>
      <c r="O22" t="str">
        <f t="shared" si="1"/>
        <v>1</v>
      </c>
      <c r="P22" t="str">
        <f t="shared" si="2"/>
        <v>1</v>
      </c>
      <c r="Q22" t="str">
        <f t="shared" si="3"/>
        <v>1</v>
      </c>
      <c r="R22" t="str">
        <f t="shared" si="4"/>
        <v>0</v>
      </c>
      <c r="S22" t="str">
        <f t="shared" si="5"/>
        <v>0</v>
      </c>
      <c r="T22" t="str">
        <f t="shared" si="6"/>
        <v>0</v>
      </c>
      <c r="U22" t="str">
        <f t="shared" si="7"/>
        <v>0</v>
      </c>
      <c r="X22">
        <f t="shared" si="8"/>
        <v>0</v>
      </c>
      <c r="Y22">
        <f t="shared" si="9"/>
        <v>0</v>
      </c>
      <c r="Z22">
        <f t="shared" si="10"/>
        <v>0</v>
      </c>
      <c r="AA22">
        <f t="shared" si="11"/>
        <v>0</v>
      </c>
      <c r="AB22">
        <f t="shared" si="12"/>
        <v>1</v>
      </c>
      <c r="AC22">
        <f t="shared" si="13"/>
        <v>1</v>
      </c>
      <c r="AD22">
        <f t="shared" si="14"/>
        <v>1</v>
      </c>
      <c r="AE22">
        <f t="shared" si="15"/>
        <v>1</v>
      </c>
    </row>
    <row r="23" spans="1:31">
      <c r="A23" t="s">
        <v>193</v>
      </c>
      <c r="B23">
        <v>2</v>
      </c>
      <c r="C23">
        <v>1</v>
      </c>
      <c r="D23">
        <v>2</v>
      </c>
      <c r="E23">
        <v>3</v>
      </c>
      <c r="F23">
        <v>2</v>
      </c>
      <c r="G23">
        <v>3</v>
      </c>
      <c r="H23">
        <v>3</v>
      </c>
      <c r="I23">
        <v>3</v>
      </c>
      <c r="K23">
        <v>3</v>
      </c>
      <c r="N23" t="str">
        <f t="shared" si="0"/>
        <v>0</v>
      </c>
      <c r="O23" t="str">
        <f t="shared" si="1"/>
        <v>0</v>
      </c>
      <c r="P23" t="str">
        <f t="shared" si="2"/>
        <v>0</v>
      </c>
      <c r="Q23" t="str">
        <f t="shared" si="3"/>
        <v>1</v>
      </c>
      <c r="R23" t="str">
        <f t="shared" si="4"/>
        <v>0</v>
      </c>
      <c r="S23" t="str">
        <f t="shared" si="5"/>
        <v>1</v>
      </c>
      <c r="T23" t="str">
        <f t="shared" si="6"/>
        <v>1</v>
      </c>
      <c r="U23" t="str">
        <f t="shared" si="7"/>
        <v>1</v>
      </c>
      <c r="X23">
        <f t="shared" si="8"/>
        <v>-1</v>
      </c>
      <c r="Y23">
        <f t="shared" si="9"/>
        <v>-2</v>
      </c>
      <c r="Z23">
        <f t="shared" si="10"/>
        <v>-1</v>
      </c>
      <c r="AA23">
        <f t="shared" si="11"/>
        <v>0</v>
      </c>
      <c r="AB23">
        <f t="shared" si="12"/>
        <v>-1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>
      <c r="A24" t="s">
        <v>194</v>
      </c>
      <c r="B24">
        <v>2</v>
      </c>
      <c r="C24">
        <v>2</v>
      </c>
      <c r="D24">
        <v>2</v>
      </c>
      <c r="E24">
        <v>2</v>
      </c>
      <c r="F24">
        <v>2</v>
      </c>
      <c r="G24">
        <v>3</v>
      </c>
      <c r="H24">
        <v>2</v>
      </c>
      <c r="I24">
        <v>3</v>
      </c>
      <c r="K24">
        <v>2</v>
      </c>
      <c r="N24" t="str">
        <f t="shared" si="0"/>
        <v>1</v>
      </c>
      <c r="O24" t="str">
        <f t="shared" si="1"/>
        <v>1</v>
      </c>
      <c r="P24" t="str">
        <f t="shared" si="2"/>
        <v>1</v>
      </c>
      <c r="Q24" t="str">
        <f t="shared" si="3"/>
        <v>1</v>
      </c>
      <c r="R24" t="str">
        <f t="shared" si="4"/>
        <v>1</v>
      </c>
      <c r="S24" t="str">
        <f t="shared" si="5"/>
        <v>0</v>
      </c>
      <c r="T24" t="str">
        <f t="shared" si="6"/>
        <v>1</v>
      </c>
      <c r="U24" t="str">
        <f t="shared" si="7"/>
        <v>0</v>
      </c>
      <c r="X24">
        <f t="shared" si="8"/>
        <v>0</v>
      </c>
      <c r="Y24">
        <f t="shared" si="9"/>
        <v>0</v>
      </c>
      <c r="Z24">
        <f t="shared" si="10"/>
        <v>0</v>
      </c>
      <c r="AA24">
        <f t="shared" si="11"/>
        <v>0</v>
      </c>
      <c r="AB24">
        <f t="shared" si="12"/>
        <v>0</v>
      </c>
      <c r="AC24">
        <f t="shared" si="13"/>
        <v>1</v>
      </c>
      <c r="AD24">
        <f t="shared" si="14"/>
        <v>0</v>
      </c>
      <c r="AE24">
        <f t="shared" si="15"/>
        <v>1</v>
      </c>
    </row>
    <row r="25" spans="1:31">
      <c r="A25" t="s">
        <v>195</v>
      </c>
      <c r="B25">
        <v>1</v>
      </c>
      <c r="C25">
        <v>2</v>
      </c>
      <c r="D25">
        <v>2</v>
      </c>
      <c r="E25">
        <v>3</v>
      </c>
      <c r="F25">
        <v>3</v>
      </c>
      <c r="G25">
        <v>3</v>
      </c>
      <c r="H25">
        <v>3</v>
      </c>
      <c r="I25">
        <v>3</v>
      </c>
      <c r="K25">
        <v>3</v>
      </c>
      <c r="N25" t="str">
        <f t="shared" si="0"/>
        <v>0</v>
      </c>
      <c r="O25" t="str">
        <f t="shared" si="1"/>
        <v>0</v>
      </c>
      <c r="P25" t="str">
        <f t="shared" si="2"/>
        <v>0</v>
      </c>
      <c r="Q25" t="str">
        <f t="shared" si="3"/>
        <v>1</v>
      </c>
      <c r="R25" t="str">
        <f t="shared" si="4"/>
        <v>1</v>
      </c>
      <c r="S25" t="str">
        <f t="shared" si="5"/>
        <v>1</v>
      </c>
      <c r="T25" t="str">
        <f t="shared" si="6"/>
        <v>1</v>
      </c>
      <c r="U25" t="str">
        <f t="shared" si="7"/>
        <v>1</v>
      </c>
      <c r="X25">
        <f t="shared" si="8"/>
        <v>-2</v>
      </c>
      <c r="Y25">
        <f t="shared" si="9"/>
        <v>-1</v>
      </c>
      <c r="Z25">
        <f t="shared" si="10"/>
        <v>-1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>
      <c r="A26" t="s">
        <v>196</v>
      </c>
      <c r="B26">
        <v>1</v>
      </c>
      <c r="C26">
        <v>2</v>
      </c>
      <c r="D26">
        <v>2</v>
      </c>
      <c r="E26">
        <v>2</v>
      </c>
      <c r="F26">
        <v>3</v>
      </c>
      <c r="G26">
        <v>3</v>
      </c>
      <c r="H26">
        <v>3</v>
      </c>
      <c r="I26">
        <v>3</v>
      </c>
      <c r="K26">
        <v>2</v>
      </c>
      <c r="N26" t="str">
        <f t="shared" si="0"/>
        <v>0</v>
      </c>
      <c r="O26" t="str">
        <f t="shared" si="1"/>
        <v>1</v>
      </c>
      <c r="P26" t="str">
        <f t="shared" si="2"/>
        <v>1</v>
      </c>
      <c r="Q26" t="str">
        <f t="shared" si="3"/>
        <v>1</v>
      </c>
      <c r="R26" t="str">
        <f t="shared" si="4"/>
        <v>0</v>
      </c>
      <c r="S26" t="str">
        <f t="shared" si="5"/>
        <v>0</v>
      </c>
      <c r="T26" t="str">
        <f t="shared" si="6"/>
        <v>0</v>
      </c>
      <c r="U26" t="str">
        <f t="shared" si="7"/>
        <v>0</v>
      </c>
      <c r="X26">
        <f t="shared" si="8"/>
        <v>-1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1</v>
      </c>
      <c r="AC26">
        <f t="shared" si="13"/>
        <v>1</v>
      </c>
      <c r="AD26">
        <f t="shared" si="14"/>
        <v>1</v>
      </c>
      <c r="AE26">
        <f t="shared" si="15"/>
        <v>1</v>
      </c>
    </row>
    <row r="27" spans="1:31">
      <c r="A27" t="s">
        <v>197</v>
      </c>
      <c r="B27">
        <v>2</v>
      </c>
      <c r="C27">
        <v>2</v>
      </c>
      <c r="D27">
        <v>1</v>
      </c>
      <c r="E27">
        <v>2</v>
      </c>
      <c r="F27">
        <v>2</v>
      </c>
      <c r="G27">
        <v>2</v>
      </c>
      <c r="H27">
        <v>2</v>
      </c>
      <c r="I27">
        <v>3</v>
      </c>
      <c r="K27">
        <v>2</v>
      </c>
      <c r="N27" t="str">
        <f t="shared" si="0"/>
        <v>1</v>
      </c>
      <c r="O27" t="str">
        <f t="shared" si="1"/>
        <v>1</v>
      </c>
      <c r="P27" t="str">
        <f t="shared" si="2"/>
        <v>0</v>
      </c>
      <c r="Q27" t="str">
        <f t="shared" si="3"/>
        <v>1</v>
      </c>
      <c r="R27" t="str">
        <f t="shared" si="4"/>
        <v>1</v>
      </c>
      <c r="S27" t="str">
        <f t="shared" si="5"/>
        <v>1</v>
      </c>
      <c r="T27" t="str">
        <f t="shared" si="6"/>
        <v>1</v>
      </c>
      <c r="U27" t="str">
        <f t="shared" si="7"/>
        <v>0</v>
      </c>
      <c r="X27">
        <f t="shared" si="8"/>
        <v>0</v>
      </c>
      <c r="Y27">
        <f t="shared" si="9"/>
        <v>0</v>
      </c>
      <c r="Z27">
        <f t="shared" si="10"/>
        <v>-1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1</v>
      </c>
    </row>
    <row r="28" spans="1:31">
      <c r="A28" t="s">
        <v>198</v>
      </c>
      <c r="B28">
        <v>1</v>
      </c>
      <c r="C28">
        <v>2</v>
      </c>
      <c r="D28">
        <v>2</v>
      </c>
      <c r="E28">
        <v>2</v>
      </c>
      <c r="F28">
        <v>3</v>
      </c>
      <c r="G28">
        <v>3</v>
      </c>
      <c r="H28">
        <v>2</v>
      </c>
      <c r="I28">
        <v>3</v>
      </c>
      <c r="K28">
        <v>2</v>
      </c>
      <c r="N28" t="str">
        <f t="shared" si="0"/>
        <v>0</v>
      </c>
      <c r="O28" t="str">
        <f t="shared" si="1"/>
        <v>1</v>
      </c>
      <c r="P28" t="str">
        <f t="shared" si="2"/>
        <v>1</v>
      </c>
      <c r="Q28" t="str">
        <f t="shared" si="3"/>
        <v>1</v>
      </c>
      <c r="R28" t="str">
        <f t="shared" si="4"/>
        <v>0</v>
      </c>
      <c r="S28" t="str">
        <f t="shared" si="5"/>
        <v>0</v>
      </c>
      <c r="T28" t="str">
        <f t="shared" si="6"/>
        <v>1</v>
      </c>
      <c r="U28" t="str">
        <f t="shared" si="7"/>
        <v>0</v>
      </c>
      <c r="X28">
        <f t="shared" si="8"/>
        <v>-1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1</v>
      </c>
      <c r="AC28">
        <f t="shared" si="13"/>
        <v>1</v>
      </c>
      <c r="AD28">
        <f t="shared" si="14"/>
        <v>0</v>
      </c>
      <c r="AE28">
        <f t="shared" si="15"/>
        <v>1</v>
      </c>
    </row>
    <row r="29" spans="1:31">
      <c r="A29" t="s">
        <v>199</v>
      </c>
      <c r="B29">
        <v>1</v>
      </c>
      <c r="C29">
        <v>2</v>
      </c>
      <c r="D29">
        <v>2</v>
      </c>
      <c r="E29">
        <v>2</v>
      </c>
      <c r="F29">
        <v>3</v>
      </c>
      <c r="G29">
        <v>3</v>
      </c>
      <c r="H29">
        <v>2</v>
      </c>
      <c r="I29">
        <v>3</v>
      </c>
      <c r="K29">
        <v>2</v>
      </c>
      <c r="N29" t="str">
        <f t="shared" si="0"/>
        <v>0</v>
      </c>
      <c r="O29" t="str">
        <f t="shared" si="1"/>
        <v>1</v>
      </c>
      <c r="P29" t="str">
        <f t="shared" si="2"/>
        <v>1</v>
      </c>
      <c r="Q29" t="str">
        <f t="shared" si="3"/>
        <v>1</v>
      </c>
      <c r="R29" t="str">
        <f t="shared" si="4"/>
        <v>0</v>
      </c>
      <c r="S29" t="str">
        <f t="shared" si="5"/>
        <v>0</v>
      </c>
      <c r="T29" t="str">
        <f t="shared" si="6"/>
        <v>1</v>
      </c>
      <c r="U29" t="str">
        <f t="shared" si="7"/>
        <v>0</v>
      </c>
      <c r="X29">
        <f t="shared" si="8"/>
        <v>-1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1</v>
      </c>
      <c r="AC29">
        <f t="shared" si="13"/>
        <v>1</v>
      </c>
      <c r="AD29">
        <f t="shared" si="14"/>
        <v>0</v>
      </c>
      <c r="AE29">
        <f t="shared" si="15"/>
        <v>1</v>
      </c>
    </row>
    <row r="30" spans="1:31">
      <c r="A30" t="s">
        <v>200</v>
      </c>
      <c r="B30">
        <v>1</v>
      </c>
      <c r="C30">
        <v>2</v>
      </c>
      <c r="D30">
        <v>2</v>
      </c>
      <c r="E30">
        <v>2</v>
      </c>
      <c r="F30">
        <v>2</v>
      </c>
      <c r="G30">
        <v>3</v>
      </c>
      <c r="H30">
        <v>2</v>
      </c>
      <c r="I30">
        <v>2</v>
      </c>
      <c r="K30">
        <v>2</v>
      </c>
      <c r="N30" t="str">
        <f t="shared" si="0"/>
        <v>0</v>
      </c>
      <c r="O30" t="str">
        <f t="shared" si="1"/>
        <v>1</v>
      </c>
      <c r="P30" t="str">
        <f t="shared" si="2"/>
        <v>1</v>
      </c>
      <c r="Q30" t="str">
        <f t="shared" si="3"/>
        <v>1</v>
      </c>
      <c r="R30" t="str">
        <f t="shared" si="4"/>
        <v>1</v>
      </c>
      <c r="S30" t="str">
        <f t="shared" si="5"/>
        <v>0</v>
      </c>
      <c r="T30" t="str">
        <f t="shared" si="6"/>
        <v>1</v>
      </c>
      <c r="U30" t="str">
        <f t="shared" si="7"/>
        <v>1</v>
      </c>
      <c r="X30">
        <f t="shared" si="8"/>
        <v>-1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1</v>
      </c>
      <c r="AD30">
        <f t="shared" si="14"/>
        <v>0</v>
      </c>
      <c r="AE30">
        <f t="shared" si="15"/>
        <v>0</v>
      </c>
    </row>
    <row r="31" spans="1:31">
      <c r="A31" t="s">
        <v>201</v>
      </c>
      <c r="B31">
        <v>1</v>
      </c>
      <c r="C31">
        <v>2</v>
      </c>
      <c r="D31">
        <v>1</v>
      </c>
      <c r="E31">
        <v>2</v>
      </c>
      <c r="F31">
        <v>2</v>
      </c>
      <c r="G31">
        <v>3</v>
      </c>
      <c r="H31">
        <v>2</v>
      </c>
      <c r="I31">
        <v>2</v>
      </c>
      <c r="K31">
        <v>2</v>
      </c>
      <c r="N31" t="str">
        <f t="shared" si="0"/>
        <v>0</v>
      </c>
      <c r="O31" t="str">
        <f t="shared" si="1"/>
        <v>1</v>
      </c>
      <c r="P31" t="str">
        <f t="shared" si="2"/>
        <v>0</v>
      </c>
      <c r="Q31" t="str">
        <f t="shared" si="3"/>
        <v>1</v>
      </c>
      <c r="R31" t="str">
        <f t="shared" si="4"/>
        <v>1</v>
      </c>
      <c r="S31" t="str">
        <f t="shared" si="5"/>
        <v>0</v>
      </c>
      <c r="T31" t="str">
        <f t="shared" si="6"/>
        <v>1</v>
      </c>
      <c r="U31" t="str">
        <f t="shared" si="7"/>
        <v>1</v>
      </c>
      <c r="X31">
        <f t="shared" si="8"/>
        <v>-1</v>
      </c>
      <c r="Y31">
        <f t="shared" si="9"/>
        <v>0</v>
      </c>
      <c r="Z31">
        <f t="shared" si="10"/>
        <v>-1</v>
      </c>
      <c r="AA31">
        <f t="shared" si="11"/>
        <v>0</v>
      </c>
      <c r="AB31">
        <f t="shared" si="12"/>
        <v>0</v>
      </c>
      <c r="AC31">
        <f t="shared" si="13"/>
        <v>1</v>
      </c>
      <c r="AD31">
        <f t="shared" si="14"/>
        <v>0</v>
      </c>
      <c r="AE31">
        <f t="shared" si="15"/>
        <v>0</v>
      </c>
    </row>
    <row r="32" spans="1:31">
      <c r="A32" t="s">
        <v>202</v>
      </c>
      <c r="B32">
        <v>1</v>
      </c>
      <c r="C32">
        <v>1</v>
      </c>
      <c r="D32">
        <v>1</v>
      </c>
      <c r="E32">
        <v>2</v>
      </c>
      <c r="F32">
        <v>2</v>
      </c>
      <c r="G32">
        <v>2</v>
      </c>
      <c r="H32">
        <v>2</v>
      </c>
      <c r="I32">
        <v>3</v>
      </c>
      <c r="K32">
        <v>2</v>
      </c>
      <c r="N32" t="str">
        <f t="shared" si="0"/>
        <v>0</v>
      </c>
      <c r="O32" t="str">
        <f t="shared" si="1"/>
        <v>0</v>
      </c>
      <c r="P32" t="str">
        <f t="shared" si="2"/>
        <v>0</v>
      </c>
      <c r="Q32" t="str">
        <f t="shared" si="3"/>
        <v>1</v>
      </c>
      <c r="R32" t="str">
        <f t="shared" si="4"/>
        <v>1</v>
      </c>
      <c r="S32" t="str">
        <f t="shared" si="5"/>
        <v>1</v>
      </c>
      <c r="T32" t="str">
        <f t="shared" si="6"/>
        <v>1</v>
      </c>
      <c r="U32" t="str">
        <f t="shared" si="7"/>
        <v>0</v>
      </c>
      <c r="X32">
        <f t="shared" si="8"/>
        <v>-1</v>
      </c>
      <c r="Y32">
        <f t="shared" si="9"/>
        <v>-1</v>
      </c>
      <c r="Z32">
        <f t="shared" si="10"/>
        <v>-1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1</v>
      </c>
    </row>
    <row r="33" spans="1:31">
      <c r="A33" t="s">
        <v>203</v>
      </c>
      <c r="B33">
        <v>1</v>
      </c>
      <c r="C33">
        <v>1</v>
      </c>
      <c r="D33">
        <v>1</v>
      </c>
      <c r="E33">
        <v>2</v>
      </c>
      <c r="F33">
        <v>2</v>
      </c>
      <c r="G33">
        <v>2</v>
      </c>
      <c r="H33">
        <v>2</v>
      </c>
      <c r="I33">
        <v>2</v>
      </c>
      <c r="K33">
        <v>2</v>
      </c>
      <c r="N33" t="str">
        <f t="shared" si="0"/>
        <v>0</v>
      </c>
      <c r="O33" t="str">
        <f t="shared" si="1"/>
        <v>0</v>
      </c>
      <c r="P33" t="str">
        <f t="shared" si="2"/>
        <v>0</v>
      </c>
      <c r="Q33" t="str">
        <f t="shared" si="3"/>
        <v>1</v>
      </c>
      <c r="R33" t="str">
        <f t="shared" si="4"/>
        <v>1</v>
      </c>
      <c r="S33" t="str">
        <f t="shared" si="5"/>
        <v>1</v>
      </c>
      <c r="T33" t="str">
        <f t="shared" si="6"/>
        <v>1</v>
      </c>
      <c r="U33" t="str">
        <f t="shared" si="7"/>
        <v>1</v>
      </c>
      <c r="X33">
        <f t="shared" si="8"/>
        <v>-1</v>
      </c>
      <c r="Y33">
        <f t="shared" si="9"/>
        <v>-1</v>
      </c>
      <c r="Z33">
        <f t="shared" si="10"/>
        <v>-1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:31">
      <c r="A34" t="s">
        <v>204</v>
      </c>
      <c r="B34">
        <v>1</v>
      </c>
      <c r="C34">
        <v>1</v>
      </c>
      <c r="D34">
        <v>2</v>
      </c>
      <c r="E34">
        <v>2</v>
      </c>
      <c r="F34">
        <v>2</v>
      </c>
      <c r="G34">
        <v>2</v>
      </c>
      <c r="H34">
        <v>2</v>
      </c>
      <c r="I34">
        <v>3</v>
      </c>
      <c r="K34">
        <v>1</v>
      </c>
      <c r="N34" t="str">
        <f t="shared" si="0"/>
        <v>1</v>
      </c>
      <c r="O34" t="str">
        <f t="shared" si="1"/>
        <v>1</v>
      </c>
      <c r="P34" t="str">
        <f t="shared" si="2"/>
        <v>0</v>
      </c>
      <c r="Q34" t="str">
        <f t="shared" si="3"/>
        <v>0</v>
      </c>
      <c r="R34" t="str">
        <f t="shared" si="4"/>
        <v>0</v>
      </c>
      <c r="S34" t="str">
        <f t="shared" si="5"/>
        <v>0</v>
      </c>
      <c r="T34" t="str">
        <f t="shared" si="6"/>
        <v>0</v>
      </c>
      <c r="U34" t="str">
        <f t="shared" si="7"/>
        <v>0</v>
      </c>
      <c r="X34">
        <f t="shared" si="8"/>
        <v>0</v>
      </c>
      <c r="Y34">
        <f t="shared" si="9"/>
        <v>0</v>
      </c>
      <c r="Z34">
        <f t="shared" si="10"/>
        <v>1</v>
      </c>
      <c r="AA34">
        <f t="shared" si="11"/>
        <v>1</v>
      </c>
      <c r="AB34">
        <f t="shared" si="12"/>
        <v>1</v>
      </c>
      <c r="AC34">
        <f t="shared" si="13"/>
        <v>1</v>
      </c>
      <c r="AD34">
        <f t="shared" si="14"/>
        <v>1</v>
      </c>
      <c r="AE34">
        <f t="shared" si="15"/>
        <v>2</v>
      </c>
    </row>
    <row r="35" spans="1:31">
      <c r="A35" t="s">
        <v>205</v>
      </c>
      <c r="B35">
        <v>1</v>
      </c>
      <c r="C35">
        <v>1</v>
      </c>
      <c r="D35">
        <v>1</v>
      </c>
      <c r="E35">
        <v>1</v>
      </c>
      <c r="F35">
        <v>2</v>
      </c>
      <c r="G35">
        <v>2</v>
      </c>
      <c r="H35">
        <v>2</v>
      </c>
      <c r="I35">
        <v>2</v>
      </c>
      <c r="K35">
        <v>2</v>
      </c>
      <c r="N35" t="str">
        <f t="shared" si="0"/>
        <v>0</v>
      </c>
      <c r="O35" t="str">
        <f t="shared" si="1"/>
        <v>0</v>
      </c>
      <c r="P35" t="str">
        <f t="shared" si="2"/>
        <v>0</v>
      </c>
      <c r="Q35" t="str">
        <f t="shared" si="3"/>
        <v>0</v>
      </c>
      <c r="R35" t="str">
        <f t="shared" si="4"/>
        <v>1</v>
      </c>
      <c r="S35" t="str">
        <f t="shared" si="5"/>
        <v>1</v>
      </c>
      <c r="T35" t="str">
        <f t="shared" si="6"/>
        <v>1</v>
      </c>
      <c r="U35" t="str">
        <f t="shared" si="7"/>
        <v>1</v>
      </c>
      <c r="X35">
        <f t="shared" si="8"/>
        <v>-1</v>
      </c>
      <c r="Y35">
        <f t="shared" si="9"/>
        <v>-1</v>
      </c>
      <c r="Z35">
        <f t="shared" si="10"/>
        <v>-1</v>
      </c>
      <c r="AA35">
        <f t="shared" si="11"/>
        <v>-1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7" spans="1:31">
      <c r="A37" t="s">
        <v>145</v>
      </c>
      <c r="B37" s="90">
        <f>AVERAGE(B2:B35)</f>
        <v>1.7647058823529411</v>
      </c>
      <c r="C37" s="90">
        <f t="shared" ref="C37:I37" si="16">AVERAGE(C2:C35)</f>
        <v>2.1470588235294117</v>
      </c>
      <c r="D37" s="90">
        <f t="shared" si="16"/>
        <v>1.9411764705882353</v>
      </c>
      <c r="E37" s="90">
        <f t="shared" si="16"/>
        <v>2.5882352941176472</v>
      </c>
      <c r="F37" s="90">
        <f t="shared" si="16"/>
        <v>2.7058823529411766</v>
      </c>
      <c r="G37" s="90">
        <f>AVERAGE(G2:G35)</f>
        <v>2.8235294117647061</v>
      </c>
      <c r="H37" s="90">
        <f t="shared" si="16"/>
        <v>2.7058823529411766</v>
      </c>
      <c r="I37" s="90">
        <f t="shared" si="16"/>
        <v>2.8823529411764706</v>
      </c>
      <c r="N37">
        <f>COUNTIF(N2:N35,"1")</f>
        <v>10</v>
      </c>
      <c r="O37">
        <f t="shared" ref="O37:U37" si="17">COUNTIF(O2:O35,"1")</f>
        <v>21</v>
      </c>
      <c r="P37">
        <f t="shared" si="17"/>
        <v>13</v>
      </c>
      <c r="Q37">
        <f t="shared" si="17"/>
        <v>31</v>
      </c>
      <c r="R37">
        <f t="shared" si="17"/>
        <v>27</v>
      </c>
      <c r="S37">
        <f t="shared" si="17"/>
        <v>23</v>
      </c>
      <c r="T37">
        <f t="shared" si="17"/>
        <v>29</v>
      </c>
      <c r="U37">
        <f t="shared" si="17"/>
        <v>24</v>
      </c>
    </row>
    <row r="38" spans="1:31">
      <c r="M38" t="s">
        <v>170</v>
      </c>
      <c r="N38" s="121">
        <f>(N37/34)*100</f>
        <v>29.411764705882355</v>
      </c>
      <c r="O38" s="122">
        <f t="shared" ref="O38:U38" si="18">(O37/34)*100</f>
        <v>61.764705882352942</v>
      </c>
      <c r="P38" s="122">
        <f t="shared" si="18"/>
        <v>38.235294117647058</v>
      </c>
      <c r="Q38" s="122">
        <f t="shared" si="18"/>
        <v>91.17647058823529</v>
      </c>
      <c r="R38" s="122">
        <f t="shared" si="18"/>
        <v>79.411764705882348</v>
      </c>
      <c r="S38" s="122">
        <f t="shared" si="18"/>
        <v>67.64705882352942</v>
      </c>
      <c r="T38" s="122">
        <f t="shared" si="18"/>
        <v>85.294117647058826</v>
      </c>
      <c r="U38" s="123">
        <f t="shared" si="18"/>
        <v>70.588235294117652</v>
      </c>
    </row>
    <row r="39" spans="1:31">
      <c r="N39">
        <f>N38/100</f>
        <v>0.29411764705882354</v>
      </c>
      <c r="O39">
        <f t="shared" ref="O39:U39" si="19">O38/100</f>
        <v>0.61764705882352944</v>
      </c>
      <c r="P39">
        <f t="shared" si="19"/>
        <v>0.38235294117647056</v>
      </c>
      <c r="Q39">
        <f t="shared" si="19"/>
        <v>0.91176470588235292</v>
      </c>
      <c r="R39">
        <f t="shared" si="19"/>
        <v>0.79411764705882348</v>
      </c>
      <c r="S39">
        <f t="shared" si="19"/>
        <v>0.67647058823529416</v>
      </c>
      <c r="T39">
        <f t="shared" si="19"/>
        <v>0.85294117647058831</v>
      </c>
      <c r="U39">
        <f t="shared" si="19"/>
        <v>0.70588235294117652</v>
      </c>
      <c r="W39" t="s">
        <v>151</v>
      </c>
      <c r="X39">
        <f>SUM(X2:X35)/34</f>
        <v>-0.79411764705882348</v>
      </c>
      <c r="Y39">
        <f t="shared" ref="Y39:AE39" si="20">SUM(Y2:Y35)/34</f>
        <v>-0.41176470588235292</v>
      </c>
      <c r="Z39">
        <f t="shared" si="20"/>
        <v>-0.61764705882352944</v>
      </c>
      <c r="AA39">
        <f t="shared" si="20"/>
        <v>2.9411764705882353E-2</v>
      </c>
      <c r="AB39">
        <f t="shared" si="20"/>
        <v>0.14705882352941177</v>
      </c>
      <c r="AC39">
        <f t="shared" si="20"/>
        <v>0.26470588235294118</v>
      </c>
      <c r="AD39">
        <f t="shared" si="20"/>
        <v>0.14705882352941177</v>
      </c>
      <c r="AE39">
        <f t="shared" si="20"/>
        <v>0.3235294117647059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Graphs</vt:lpstr>
      <vt:lpstr>Tables</vt:lpstr>
      <vt:lpstr>Set of 34</vt:lpstr>
      <vt:lpstr>Table 1</vt:lpstr>
      <vt:lpstr>Sheet2</vt:lpstr>
      <vt:lpstr>raw data</vt:lpstr>
      <vt:lpstr>34 data</vt:lpstr>
      <vt:lpstr>Table Calculations (100)</vt:lpstr>
      <vt:lpstr>Table Calculations (34)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Campbell</dc:creator>
  <cp:lastModifiedBy>Jayashree Kalpathy-Cramer</cp:lastModifiedBy>
  <cp:lastPrinted>2016-03-08T22:05:38Z</cp:lastPrinted>
  <dcterms:created xsi:type="dcterms:W3CDTF">2016-02-05T00:09:14Z</dcterms:created>
  <dcterms:modified xsi:type="dcterms:W3CDTF">2016-04-30T16:03:27Z</dcterms:modified>
</cp:coreProperties>
</file>