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0" yWindow="0" windowWidth="19318" windowHeight="9890"/>
  </bookViews>
  <sheets>
    <sheet name="版权声明" sheetId="2" r:id="rId1"/>
    <sheet name="员工工资表" sheetId="1" r:id="rId2"/>
  </sheets>
  <definedNames>
    <definedName name="_xlnm._FilterDatabase" localSheetId="1" hidden="1">员工工资表!$D$2:$D$17</definedName>
    <definedName name="_xlnm.Extract" localSheetId="1">员工工资表!$M$2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H5" i="1"/>
  <c r="K5" i="1" s="1"/>
  <c r="I5" i="1"/>
  <c r="H3" i="1"/>
  <c r="I3" i="1"/>
  <c r="H4" i="1"/>
  <c r="I4" i="1"/>
  <c r="H6" i="1"/>
  <c r="I6" i="1"/>
  <c r="H7" i="1"/>
  <c r="I7" i="1"/>
  <c r="H8" i="1"/>
  <c r="I8" i="1"/>
  <c r="H9" i="1"/>
  <c r="I9" i="1"/>
  <c r="K9" i="1" s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K14" i="1" l="1"/>
  <c r="K11" i="1"/>
  <c r="K10" i="1"/>
  <c r="O5" i="1" s="1"/>
  <c r="K13" i="1"/>
  <c r="K15" i="1"/>
  <c r="K6" i="1"/>
  <c r="K4" i="1"/>
  <c r="K8" i="1"/>
  <c r="K7" i="1"/>
  <c r="K17" i="1"/>
  <c r="K12" i="1"/>
  <c r="O4" i="1" s="1"/>
  <c r="K3" i="1"/>
  <c r="K16" i="1"/>
  <c r="O6" i="1" s="1"/>
  <c r="O3" i="1" l="1"/>
  <c r="P4" i="1"/>
  <c r="P6" i="1"/>
  <c r="P3" i="1"/>
  <c r="P5" i="1"/>
</calcChain>
</file>

<file path=xl/sharedStrings.xml><?xml version="1.0" encoding="utf-8"?>
<sst xmlns="http://schemas.openxmlformats.org/spreadsheetml/2006/main" count="53" uniqueCount="38">
  <si>
    <t>月份</t>
  </si>
  <si>
    <t>姓名</t>
  </si>
  <si>
    <t>部门</t>
  </si>
  <si>
    <t>基本工资</t>
  </si>
  <si>
    <t>住房补贴</t>
  </si>
  <si>
    <t>奖金</t>
  </si>
  <si>
    <t>应发工资</t>
  </si>
  <si>
    <t>保险扣款</t>
  </si>
  <si>
    <t>其他扣款</t>
  </si>
  <si>
    <t>实发工资</t>
  </si>
  <si>
    <t>企划</t>
  </si>
  <si>
    <t>销售</t>
  </si>
  <si>
    <t>设计</t>
  </si>
  <si>
    <t>生产</t>
  </si>
  <si>
    <t>李元锴</t>
  </si>
  <si>
    <t>孙春红</t>
  </si>
  <si>
    <t>王娜</t>
  </si>
  <si>
    <t>陈碧佳</t>
  </si>
  <si>
    <t>张亦非</t>
  </si>
  <si>
    <t>周琳琳</t>
  </si>
  <si>
    <t>刘超</t>
  </si>
  <si>
    <t>魏宏明</t>
  </si>
  <si>
    <t>员工号</t>
    <phoneticPr fontId="4" type="noConversion"/>
  </si>
  <si>
    <t>李青青</t>
    <phoneticPr fontId="4" type="noConversion"/>
  </si>
  <si>
    <t>李晓萌</t>
    <phoneticPr fontId="4" type="noConversion"/>
  </si>
  <si>
    <t>王明浩</t>
    <phoneticPr fontId="4" type="noConversion"/>
  </si>
  <si>
    <t>李靖松</t>
    <phoneticPr fontId="4" type="noConversion"/>
  </si>
  <si>
    <t>赵人杰</t>
    <phoneticPr fontId="4" type="noConversion"/>
  </si>
  <si>
    <t>姓</t>
    <phoneticPr fontId="4" type="noConversion"/>
  </si>
  <si>
    <t>李</t>
    <phoneticPr fontId="4" type="noConversion"/>
  </si>
  <si>
    <t>销售</t>
    <phoneticPr fontId="4" type="noConversion"/>
  </si>
  <si>
    <t>王</t>
    <phoneticPr fontId="4" type="noConversion"/>
  </si>
  <si>
    <t>周建平</t>
    <phoneticPr fontId="4" type="noConversion"/>
  </si>
  <si>
    <t>周</t>
    <phoneticPr fontId="4" type="noConversion"/>
  </si>
  <si>
    <t>刘洋洋</t>
    <phoneticPr fontId="4" type="noConversion"/>
  </si>
  <si>
    <t>刘</t>
    <phoneticPr fontId="4" type="noConversion"/>
  </si>
  <si>
    <t>SUMIFS汇总</t>
    <phoneticPr fontId="4" type="noConversion"/>
  </si>
  <si>
    <t>SUMPRODUCT汇总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</si>
</sst>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.mm"/>
    <numFmt numFmtId="177" formatCode="#,##0.00_ "/>
  </numFmts>
  <fonts count="8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7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vertical="center"/>
    </xf>
    <xf numFmtId="2" fontId="1" fillId="0" borderId="0" xfId="0" applyNumberFormat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0" xfId="1" applyFill="1">
      <alignment vertical="center"/>
    </xf>
    <xf numFmtId="0" fontId="7" fillId="4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44" formatCode="yyyy&quot;年&quot;m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8742</xdr:colOff>
      <xdr:row>0</xdr:row>
      <xdr:rowOff>0</xdr:rowOff>
    </xdr:from>
    <xdr:ext cx="3392467" cy="431400"/>
    <xdr:sp macro="" textlink="">
      <xdr:nvSpPr>
        <xdr:cNvPr id="3" name="矩形 2"/>
        <xdr:cNvSpPr/>
      </xdr:nvSpPr>
      <xdr:spPr>
        <a:xfrm>
          <a:off x="1894692" y="0"/>
          <a:ext cx="3392467" cy="43140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2010</a:t>
          </a:r>
          <a:r>
            <a:rPr lang="zh-CN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年单位员工工资明细表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K17" totalsRowShown="0" headerRowDxfId="12" dataDxfId="11">
  <tableColumns count="11">
    <tableColumn id="1" name="员工号" dataDxfId="10">
      <calculatedColumnFormula>ROW()-2</calculatedColumnFormula>
    </tableColumn>
    <tableColumn id="2" name="月份" dataDxfId="9"/>
    <tableColumn id="3" name="姓名" dataDxfId="8"/>
    <tableColumn id="4" name="部门" dataDxfId="7"/>
    <tableColumn id="5" name="基本工资" dataDxfId="6"/>
    <tableColumn id="6" name="住房补贴" dataDxfId="5"/>
    <tableColumn id="7" name="奖金" dataDxfId="4"/>
    <tableColumn id="8" name="应发工资" dataDxfId="3">
      <calculatedColumnFormula>SUM(E3:G3)</calculatedColumnFormula>
    </tableColumn>
    <tableColumn id="9" name="保险扣款" dataDxfId="2">
      <calculatedColumnFormula>E3*0.095</calculatedColumnFormula>
    </tableColumn>
    <tableColumn id="10" name="其他扣款" dataDxfId="1"/>
    <tableColumn id="11" name="实发工资" dataDxfId="0">
      <calculatedColumnFormula>H3-J3-I3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ySplit="2" topLeftCell="A3" activePane="bottomLeft" state="frozenSplit"/>
      <selection pane="bottomLeft" activeCell="O17" sqref="O17"/>
    </sheetView>
  </sheetViews>
  <sheetFormatPr defaultColWidth="9" defaultRowHeight="16.3" x14ac:dyDescent="0.25"/>
  <cols>
    <col min="1" max="1" width="5.6640625" style="1" customWidth="1"/>
    <col min="2" max="2" width="9.44140625" style="1" customWidth="1"/>
    <col min="3" max="4" width="7.21875" style="1" customWidth="1"/>
    <col min="5" max="5" width="7.88671875" style="2" customWidth="1"/>
    <col min="6" max="6" width="9.77734375" style="2" customWidth="1"/>
    <col min="7" max="7" width="6.21875" style="2" customWidth="1"/>
    <col min="8" max="8" width="9.77734375" style="2" customWidth="1"/>
    <col min="9" max="10" width="8" style="2" customWidth="1"/>
    <col min="11" max="11" width="9.77734375" style="2" customWidth="1"/>
    <col min="12" max="12" width="4.6640625" customWidth="1"/>
    <col min="13" max="13" width="8" style="3" customWidth="1"/>
    <col min="14" max="14" width="6.77734375" bestFit="1" customWidth="1"/>
    <col min="15" max="15" width="11.109375" bestFit="1" customWidth="1"/>
    <col min="16" max="16" width="15.44140625" bestFit="1" customWidth="1"/>
  </cols>
  <sheetData>
    <row r="1" spans="1:16" ht="32.950000000000003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 s="4" customFormat="1" ht="21.1" customHeight="1" x14ac:dyDescent="0.25">
      <c r="A2" s="5" t="s">
        <v>22</v>
      </c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7"/>
      <c r="M2" s="14" t="s">
        <v>2</v>
      </c>
      <c r="N2" s="14" t="s">
        <v>28</v>
      </c>
      <c r="O2" s="14" t="s">
        <v>36</v>
      </c>
      <c r="P2" s="14" t="s">
        <v>37</v>
      </c>
    </row>
    <row r="3" spans="1:16" x14ac:dyDescent="0.25">
      <c r="A3" s="1">
        <f>ROW()-2</f>
        <v>1</v>
      </c>
      <c r="B3" s="8">
        <v>40391</v>
      </c>
      <c r="C3" s="1" t="s">
        <v>14</v>
      </c>
      <c r="D3" s="1" t="s">
        <v>10</v>
      </c>
      <c r="E3" s="2">
        <v>800</v>
      </c>
      <c r="F3" s="2">
        <v>300</v>
      </c>
      <c r="G3" s="2">
        <v>100</v>
      </c>
      <c r="H3" s="2">
        <f t="shared" ref="H3:H17" si="0">SUM(E3:G3)</f>
        <v>1200</v>
      </c>
      <c r="I3" s="2">
        <f t="shared" ref="I3:I17" si="1">E3*0.095</f>
        <v>76</v>
      </c>
      <c r="J3" s="2">
        <v>80</v>
      </c>
      <c r="K3" s="13">
        <f t="shared" ref="K3:K17" si="2">H3-J3-I3</f>
        <v>1044</v>
      </c>
      <c r="M3" s="11" t="s">
        <v>10</v>
      </c>
      <c r="N3" s="11" t="s">
        <v>29</v>
      </c>
      <c r="O3" s="12">
        <f>SUMIFS($K$3:$K$17,$D$3:$D$17,$M3,$C$3:$C$17,$N3&amp;"*")</f>
        <v>3205.75</v>
      </c>
      <c r="P3" s="12">
        <f>SUMPRODUCT($K$3:$K$17,($D$3:$D$17=$M3)*(LEFT($C$3:$C$17,LEN($N3))=$N3))</f>
        <v>3205.75</v>
      </c>
    </row>
    <row r="4" spans="1:16" x14ac:dyDescent="0.25">
      <c r="A4" s="1">
        <f t="shared" ref="A4:A17" si="3">ROW()-2</f>
        <v>2</v>
      </c>
      <c r="B4" s="8">
        <v>40391</v>
      </c>
      <c r="C4" s="1" t="s">
        <v>15</v>
      </c>
      <c r="D4" s="1" t="s">
        <v>11</v>
      </c>
      <c r="E4" s="2">
        <v>600</v>
      </c>
      <c r="F4" s="2">
        <v>300</v>
      </c>
      <c r="G4" s="2">
        <v>200</v>
      </c>
      <c r="H4" s="2">
        <f t="shared" si="0"/>
        <v>1100</v>
      </c>
      <c r="I4" s="2">
        <f t="shared" si="1"/>
        <v>57</v>
      </c>
      <c r="J4" s="2">
        <v>60</v>
      </c>
      <c r="K4" s="13">
        <f t="shared" si="2"/>
        <v>983</v>
      </c>
      <c r="M4" s="11" t="s">
        <v>11</v>
      </c>
      <c r="N4" s="11" t="s">
        <v>31</v>
      </c>
      <c r="O4" s="12">
        <f t="shared" ref="O4:O6" si="4">SUMIFS($K$3:$K$17,$D$3:$D$17,$M4,$C$3:$C$17,$N4&amp;"*")</f>
        <v>1876</v>
      </c>
      <c r="P4" s="12">
        <f t="shared" ref="P4:P6" si="5">SUMPRODUCT($K$3:$K$17,($D$3:$D$17=$M4)*(LEFT($C$3:$C$17,LEN($N4))=$N4))</f>
        <v>1876</v>
      </c>
    </row>
    <row r="5" spans="1:16" x14ac:dyDescent="0.25">
      <c r="A5" s="1">
        <f t="shared" si="3"/>
        <v>3</v>
      </c>
      <c r="B5" s="8">
        <v>40391</v>
      </c>
      <c r="C5" s="1" t="s">
        <v>16</v>
      </c>
      <c r="D5" s="1" t="s">
        <v>11</v>
      </c>
      <c r="E5" s="2">
        <v>600</v>
      </c>
      <c r="F5" s="2">
        <v>200</v>
      </c>
      <c r="G5" s="2">
        <v>300</v>
      </c>
      <c r="H5" s="2">
        <f t="shared" si="0"/>
        <v>1100</v>
      </c>
      <c r="I5" s="2">
        <f t="shared" si="1"/>
        <v>57</v>
      </c>
      <c r="J5" s="2">
        <v>50</v>
      </c>
      <c r="K5" s="13">
        <f t="shared" si="2"/>
        <v>993</v>
      </c>
      <c r="M5" s="11" t="s">
        <v>13</v>
      </c>
      <c r="N5" s="11" t="s">
        <v>33</v>
      </c>
      <c r="O5" s="12">
        <f t="shared" si="4"/>
        <v>1053.5</v>
      </c>
      <c r="P5" s="12">
        <f t="shared" si="5"/>
        <v>1053.5</v>
      </c>
    </row>
    <row r="6" spans="1:16" x14ac:dyDescent="0.25">
      <c r="A6" s="1">
        <f t="shared" si="3"/>
        <v>4</v>
      </c>
      <c r="B6" s="8">
        <v>40391</v>
      </c>
      <c r="C6" s="1" t="s">
        <v>17</v>
      </c>
      <c r="D6" s="9" t="s">
        <v>12</v>
      </c>
      <c r="E6" s="2">
        <v>600</v>
      </c>
      <c r="F6" s="2">
        <v>220</v>
      </c>
      <c r="G6" s="2">
        <v>250</v>
      </c>
      <c r="H6" s="2">
        <f t="shared" si="0"/>
        <v>1070</v>
      </c>
      <c r="I6" s="2">
        <f t="shared" si="1"/>
        <v>57</v>
      </c>
      <c r="J6" s="2">
        <v>60</v>
      </c>
      <c r="K6" s="13">
        <f t="shared" si="2"/>
        <v>953</v>
      </c>
      <c r="M6" s="11" t="s">
        <v>12</v>
      </c>
      <c r="N6" s="11" t="s">
        <v>35</v>
      </c>
      <c r="O6" s="12">
        <f t="shared" si="4"/>
        <v>1635.5</v>
      </c>
      <c r="P6" s="12">
        <f t="shared" si="5"/>
        <v>1635.5</v>
      </c>
    </row>
    <row r="7" spans="1:16" x14ac:dyDescent="0.25">
      <c r="A7" s="1">
        <f t="shared" si="3"/>
        <v>5</v>
      </c>
      <c r="B7" s="8">
        <v>40391</v>
      </c>
      <c r="C7" s="1" t="s">
        <v>32</v>
      </c>
      <c r="D7" s="1" t="s">
        <v>11</v>
      </c>
      <c r="E7" s="2">
        <v>650</v>
      </c>
      <c r="F7" s="2">
        <v>200</v>
      </c>
      <c r="G7" s="2">
        <v>200</v>
      </c>
      <c r="H7" s="2">
        <f t="shared" si="0"/>
        <v>1050</v>
      </c>
      <c r="I7" s="2">
        <f t="shared" si="1"/>
        <v>61.75</v>
      </c>
      <c r="J7" s="2">
        <v>30</v>
      </c>
      <c r="K7" s="13">
        <f t="shared" si="2"/>
        <v>958.25</v>
      </c>
      <c r="M7" s="10"/>
      <c r="N7" s="2"/>
      <c r="O7" s="2"/>
    </row>
    <row r="8" spans="1:16" x14ac:dyDescent="0.25">
      <c r="A8" s="1">
        <f t="shared" si="3"/>
        <v>6</v>
      </c>
      <c r="B8" s="8">
        <v>40391</v>
      </c>
      <c r="C8" s="1" t="s">
        <v>23</v>
      </c>
      <c r="D8" s="1" t="s">
        <v>10</v>
      </c>
      <c r="E8" s="2">
        <v>800</v>
      </c>
      <c r="F8" s="2">
        <v>220</v>
      </c>
      <c r="G8" s="2">
        <v>300</v>
      </c>
      <c r="H8" s="2">
        <f t="shared" si="0"/>
        <v>1320</v>
      </c>
      <c r="I8" s="2">
        <f t="shared" si="1"/>
        <v>76</v>
      </c>
      <c r="J8" s="2">
        <v>60</v>
      </c>
      <c r="K8" s="13">
        <f t="shared" si="2"/>
        <v>1184</v>
      </c>
      <c r="M8" s="10"/>
      <c r="N8" s="2"/>
      <c r="O8" s="2"/>
    </row>
    <row r="9" spans="1:16" x14ac:dyDescent="0.25">
      <c r="A9" s="1">
        <f t="shared" si="3"/>
        <v>7</v>
      </c>
      <c r="B9" s="8">
        <v>40391</v>
      </c>
      <c r="C9" s="1" t="s">
        <v>18</v>
      </c>
      <c r="D9" s="1" t="s">
        <v>13</v>
      </c>
      <c r="E9" s="2">
        <v>750</v>
      </c>
      <c r="F9" s="2">
        <v>180</v>
      </c>
      <c r="G9" s="2">
        <v>200</v>
      </c>
      <c r="H9" s="2">
        <f t="shared" si="0"/>
        <v>1130</v>
      </c>
      <c r="I9" s="2">
        <f t="shared" si="1"/>
        <v>71.25</v>
      </c>
      <c r="J9" s="2">
        <v>60</v>
      </c>
      <c r="K9" s="13">
        <f t="shared" si="2"/>
        <v>998.75</v>
      </c>
      <c r="M9" s="10"/>
      <c r="N9" s="2"/>
      <c r="O9" s="2"/>
    </row>
    <row r="10" spans="1:16" x14ac:dyDescent="0.25">
      <c r="A10" s="1">
        <f t="shared" si="3"/>
        <v>8</v>
      </c>
      <c r="B10" s="8">
        <v>40391</v>
      </c>
      <c r="C10" s="1" t="s">
        <v>24</v>
      </c>
      <c r="D10" s="1" t="s">
        <v>13</v>
      </c>
      <c r="E10" s="2">
        <v>600</v>
      </c>
      <c r="F10" s="2">
        <v>220</v>
      </c>
      <c r="G10" s="2">
        <v>150</v>
      </c>
      <c r="H10" s="2">
        <f t="shared" si="0"/>
        <v>970</v>
      </c>
      <c r="I10" s="2">
        <f t="shared" si="1"/>
        <v>57</v>
      </c>
      <c r="J10" s="2">
        <v>60</v>
      </c>
      <c r="K10" s="13">
        <f t="shared" si="2"/>
        <v>853</v>
      </c>
      <c r="M10" s="10"/>
      <c r="N10" s="2"/>
      <c r="O10" s="2"/>
    </row>
    <row r="11" spans="1:16" x14ac:dyDescent="0.25">
      <c r="A11" s="1">
        <f t="shared" si="3"/>
        <v>9</v>
      </c>
      <c r="B11" s="8">
        <v>40391</v>
      </c>
      <c r="C11" s="1" t="s">
        <v>19</v>
      </c>
      <c r="D11" s="1" t="s">
        <v>13</v>
      </c>
      <c r="E11" s="2">
        <v>700</v>
      </c>
      <c r="F11" s="2">
        <v>300</v>
      </c>
      <c r="G11" s="2">
        <v>200</v>
      </c>
      <c r="H11" s="2">
        <f t="shared" si="0"/>
        <v>1200</v>
      </c>
      <c r="I11" s="2">
        <f t="shared" si="1"/>
        <v>66.5</v>
      </c>
      <c r="J11" s="2">
        <v>80</v>
      </c>
      <c r="K11" s="13">
        <f t="shared" si="2"/>
        <v>1053.5</v>
      </c>
      <c r="M11" s="10"/>
      <c r="N11" s="2"/>
      <c r="O11" s="2"/>
    </row>
    <row r="12" spans="1:16" x14ac:dyDescent="0.25">
      <c r="A12" s="1">
        <f t="shared" si="3"/>
        <v>10</v>
      </c>
      <c r="B12" s="8">
        <v>40391</v>
      </c>
      <c r="C12" s="1" t="s">
        <v>25</v>
      </c>
      <c r="D12" s="1" t="s">
        <v>30</v>
      </c>
      <c r="E12" s="2">
        <v>600</v>
      </c>
      <c r="F12" s="2">
        <v>200</v>
      </c>
      <c r="G12" s="2">
        <v>200</v>
      </c>
      <c r="H12" s="2">
        <f t="shared" si="0"/>
        <v>1000</v>
      </c>
      <c r="I12" s="2">
        <f t="shared" si="1"/>
        <v>57</v>
      </c>
      <c r="J12" s="2">
        <v>60</v>
      </c>
      <c r="K12" s="13">
        <f t="shared" si="2"/>
        <v>883</v>
      </c>
      <c r="M12" s="10"/>
      <c r="N12" s="2"/>
      <c r="O12" s="2"/>
    </row>
    <row r="13" spans="1:16" x14ac:dyDescent="0.25">
      <c r="A13" s="1">
        <f t="shared" si="3"/>
        <v>11</v>
      </c>
      <c r="B13" s="8">
        <v>40391</v>
      </c>
      <c r="C13" s="1" t="s">
        <v>20</v>
      </c>
      <c r="D13" s="1" t="s">
        <v>12</v>
      </c>
      <c r="E13" s="2">
        <v>600</v>
      </c>
      <c r="F13" s="2">
        <v>220</v>
      </c>
      <c r="G13" s="2">
        <v>150</v>
      </c>
      <c r="H13" s="2">
        <f t="shared" si="0"/>
        <v>970</v>
      </c>
      <c r="I13" s="2">
        <f t="shared" si="1"/>
        <v>57</v>
      </c>
      <c r="J13" s="2">
        <v>60</v>
      </c>
      <c r="K13" s="13">
        <f t="shared" si="2"/>
        <v>853</v>
      </c>
      <c r="M13" s="10"/>
      <c r="N13" s="2"/>
      <c r="O13" s="2"/>
    </row>
    <row r="14" spans="1:16" x14ac:dyDescent="0.25">
      <c r="A14" s="1">
        <f t="shared" si="3"/>
        <v>12</v>
      </c>
      <c r="B14" s="8">
        <v>40391</v>
      </c>
      <c r="C14" s="1" t="s">
        <v>26</v>
      </c>
      <c r="D14" s="1" t="s">
        <v>10</v>
      </c>
      <c r="E14" s="2">
        <v>550</v>
      </c>
      <c r="F14" s="2">
        <v>300</v>
      </c>
      <c r="G14" s="2">
        <v>200</v>
      </c>
      <c r="H14" s="2">
        <f t="shared" si="0"/>
        <v>1050</v>
      </c>
      <c r="I14" s="2">
        <f t="shared" si="1"/>
        <v>52.25</v>
      </c>
      <c r="J14" s="2">
        <v>20</v>
      </c>
      <c r="K14" s="13">
        <f t="shared" si="2"/>
        <v>977.75</v>
      </c>
      <c r="M14" s="10"/>
      <c r="N14" s="2"/>
      <c r="O14" s="2"/>
    </row>
    <row r="15" spans="1:16" x14ac:dyDescent="0.25">
      <c r="A15" s="1">
        <f t="shared" si="3"/>
        <v>13</v>
      </c>
      <c r="B15" s="8">
        <v>40391</v>
      </c>
      <c r="C15" s="1" t="s">
        <v>21</v>
      </c>
      <c r="D15" s="1" t="s">
        <v>12</v>
      </c>
      <c r="E15" s="2">
        <v>600</v>
      </c>
      <c r="F15" s="2">
        <v>200</v>
      </c>
      <c r="G15" s="2">
        <v>200</v>
      </c>
      <c r="H15" s="2">
        <f t="shared" si="0"/>
        <v>1000</v>
      </c>
      <c r="I15" s="2">
        <f t="shared" si="1"/>
        <v>57</v>
      </c>
      <c r="J15" s="2">
        <v>60</v>
      </c>
      <c r="K15" s="13">
        <f t="shared" si="2"/>
        <v>883</v>
      </c>
      <c r="M15" s="10"/>
      <c r="N15" s="2"/>
      <c r="O15" s="2"/>
    </row>
    <row r="16" spans="1:16" x14ac:dyDescent="0.25">
      <c r="A16" s="1">
        <f t="shared" si="3"/>
        <v>14</v>
      </c>
      <c r="B16" s="8">
        <v>40391</v>
      </c>
      <c r="C16" s="1" t="s">
        <v>34</v>
      </c>
      <c r="D16" s="9" t="s">
        <v>12</v>
      </c>
      <c r="E16" s="2">
        <v>500</v>
      </c>
      <c r="F16" s="2">
        <v>220</v>
      </c>
      <c r="G16" s="2">
        <v>180</v>
      </c>
      <c r="H16" s="2">
        <f t="shared" si="0"/>
        <v>900</v>
      </c>
      <c r="I16" s="2">
        <f t="shared" si="1"/>
        <v>47.5</v>
      </c>
      <c r="J16" s="2">
        <v>70</v>
      </c>
      <c r="K16" s="13">
        <f t="shared" si="2"/>
        <v>782.5</v>
      </c>
      <c r="M16" s="10"/>
      <c r="N16" s="2"/>
      <c r="O16" s="2"/>
    </row>
    <row r="17" spans="1:15" x14ac:dyDescent="0.25">
      <c r="A17" s="1">
        <f t="shared" si="3"/>
        <v>15</v>
      </c>
      <c r="B17" s="8">
        <v>40391</v>
      </c>
      <c r="C17" s="1" t="s">
        <v>27</v>
      </c>
      <c r="D17" s="1" t="s">
        <v>12</v>
      </c>
      <c r="E17" s="2">
        <v>900</v>
      </c>
      <c r="F17" s="2">
        <v>300</v>
      </c>
      <c r="G17" s="2">
        <v>200</v>
      </c>
      <c r="H17" s="2">
        <f t="shared" si="0"/>
        <v>1400</v>
      </c>
      <c r="I17" s="2">
        <f t="shared" si="1"/>
        <v>85.5</v>
      </c>
      <c r="J17" s="2">
        <v>60</v>
      </c>
      <c r="K17" s="13">
        <f t="shared" si="2"/>
        <v>1254.5</v>
      </c>
      <c r="M17" s="10"/>
      <c r="N17" s="2"/>
      <c r="O17" s="2"/>
    </row>
  </sheetData>
  <mergeCells count="1">
    <mergeCell ref="A1:K1"/>
  </mergeCells>
  <phoneticPr fontId="4" type="noConversion"/>
  <pageMargins left="0.75" right="0.75" top="1" bottom="1" header="0.5" footer="0.5"/>
  <pageSetup paperSize="9" orientation="portrait" useFirstPageNumber="1" errors="NA" verticalDpi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员工工资表</vt:lpstr>
      <vt:lpstr>员工工资表!提取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17.3 多条件统计员工工资表数据.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1899-12-30T00:00:00Z</dcterms:created>
  <dcterms:modified xsi:type="dcterms:W3CDTF">2015-03-08T01:48:35Z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2052-6.3.0.1760</vt:lpwstr>
  </property>
</Properties>
</file>