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1\"/>
    </mc:Choice>
  </mc:AlternateContent>
  <bookViews>
    <workbookView xWindow="122" yWindow="14" windowWidth="14957" windowHeight="8898"/>
  </bookViews>
  <sheets>
    <sheet name="版权声明" sheetId="3" r:id="rId1"/>
    <sheet name="跳水比较评分" sheetId="2" r:id="rId2"/>
  </sheets>
  <definedNames>
    <definedName name="Score">ROUND(MMULT(SUBTOTAL({9,4,5},OFFSET(跳水比较评分!$B$2:$I$2,ROW(跳水比较评分!$3:$8)-2,)),{1;-1;-1})/6,3)</definedName>
  </definedNames>
  <calcPr calcId="152511"/>
</workbook>
</file>

<file path=xl/calcChain.xml><?xml version="1.0" encoding="utf-8"?>
<calcChain xmlns="http://schemas.openxmlformats.org/spreadsheetml/2006/main">
  <c r="G13" i="2" l="1" a="1"/>
  <c r="G13" i="2" s="1"/>
  <c r="H13" i="2" s="1"/>
  <c r="G14" i="2" a="1"/>
  <c r="G14" i="2" s="1"/>
  <c r="H14" i="2" s="1"/>
  <c r="G15" i="2" a="1"/>
  <c r="G15" i="2" s="1"/>
  <c r="H15" i="2" s="1"/>
  <c r="G16" i="2" a="1"/>
  <c r="G16" i="2" s="1"/>
  <c r="H16" i="2" s="1"/>
  <c r="G17" i="2" a="1"/>
  <c r="G17" i="2" s="1"/>
  <c r="H17" i="2" s="1"/>
  <c r="G12" i="2" a="1"/>
  <c r="G12" i="2"/>
  <c r="H12" i="2" s="1"/>
  <c r="J8" i="2"/>
  <c r="J4" i="2"/>
  <c r="J5" i="2"/>
  <c r="J6" i="2"/>
  <c r="J7" i="2"/>
  <c r="J3" i="2"/>
  <c r="C12" i="2" l="1"/>
  <c r="B12" i="2" s="1" a="1"/>
  <c r="B12" i="2" s="1"/>
  <c r="C16" i="2"/>
  <c r="C14" i="2"/>
  <c r="C13" i="2"/>
  <c r="C17" i="2"/>
  <c r="C15" i="2"/>
  <c r="B15" i="2" l="1" a="1"/>
  <c r="B15" i="2" s="1"/>
  <c r="B13" i="2" a="1"/>
  <c r="B13" i="2" s="1"/>
  <c r="B17" i="2" a="1"/>
  <c r="B17" i="2" s="1"/>
  <c r="B14" i="2" a="1"/>
  <c r="B14" i="2" s="1"/>
  <c r="B16" i="2" a="1"/>
  <c r="B16" i="2" s="1"/>
</calcChain>
</file>

<file path=xl/sharedStrings.xml><?xml version="1.0" encoding="utf-8"?>
<sst xmlns="http://schemas.openxmlformats.org/spreadsheetml/2006/main" count="23" uniqueCount="21">
  <si>
    <t>选手A</t>
    <phoneticPr fontId="1" type="noConversion"/>
  </si>
  <si>
    <t>选手B</t>
    <phoneticPr fontId="1" type="noConversion"/>
  </si>
  <si>
    <t>选手C</t>
    <phoneticPr fontId="1" type="noConversion"/>
  </si>
  <si>
    <t>选手D</t>
    <phoneticPr fontId="1" type="noConversion"/>
  </si>
  <si>
    <t>选手E</t>
    <phoneticPr fontId="1" type="noConversion"/>
  </si>
  <si>
    <t>选手F</t>
    <phoneticPr fontId="1" type="noConversion"/>
  </si>
  <si>
    <t>计算去除最高分和最低分后的平均分</t>
    <phoneticPr fontId="1" type="noConversion"/>
  </si>
  <si>
    <t>参赛选手</t>
    <phoneticPr fontId="1" type="noConversion"/>
  </si>
  <si>
    <t>美国</t>
    <phoneticPr fontId="1" type="noConversion"/>
  </si>
  <si>
    <t>俄罗斯</t>
    <phoneticPr fontId="1" type="noConversion"/>
  </si>
  <si>
    <t>日本</t>
    <phoneticPr fontId="1" type="noConversion"/>
  </si>
  <si>
    <t>中国</t>
    <phoneticPr fontId="1" type="noConversion"/>
  </si>
  <si>
    <t>法国</t>
    <phoneticPr fontId="1" type="noConversion"/>
  </si>
  <si>
    <t>英国</t>
    <phoneticPr fontId="1" type="noConversion"/>
  </si>
  <si>
    <t>加拿大</t>
    <phoneticPr fontId="1" type="noConversion"/>
  </si>
  <si>
    <t>澳大利亚</t>
    <phoneticPr fontId="1" type="noConversion"/>
  </si>
  <si>
    <t>实际得分</t>
    <phoneticPr fontId="1" type="noConversion"/>
  </si>
  <si>
    <t>参赛选手</t>
    <phoneticPr fontId="1" type="noConversion"/>
  </si>
  <si>
    <t>得分</t>
    <phoneticPr fontId="1" type="noConversion"/>
  </si>
  <si>
    <t>普通公式法</t>
    <phoneticPr fontId="1" type="noConversion"/>
  </si>
  <si>
    <t>三维引用法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</si>
</sst>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00_ 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theme="0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7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</cellXfs>
  <cellStyles count="2">
    <cellStyle name="常规" xfId="0" builtinId="0"/>
    <cellStyle name="常规 2" xfId="1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176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2:J8" totalsRowShown="0" headerRowDxfId="14" dataDxfId="12" headerRowBorderDxfId="13" tableBorderDxfId="11" totalsRowBorderDxfId="10">
  <autoFilter ref="A2:J8"/>
  <tableColumns count="10">
    <tableColumn id="1" name="参赛选手" dataDxfId="9"/>
    <tableColumn id="2" name="俄罗斯" dataDxfId="8"/>
    <tableColumn id="3" name="法国" dataDxfId="7"/>
    <tableColumn id="4" name="英国" dataDxfId="6"/>
    <tableColumn id="5" name="加拿大" dataDxfId="5"/>
    <tableColumn id="6" name="澳大利亚" dataDxfId="4"/>
    <tableColumn id="7" name="美国" dataDxfId="3"/>
    <tableColumn id="8" name="日本" dataDxfId="2"/>
    <tableColumn id="9" name="中国" dataDxfId="1"/>
    <tableColumn id="10" name="实际得分" dataDxfId="0">
      <calculatedColumnFormula>TRIMMEAN($B3:$I3,2/8)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0"/>
  </cols>
  <sheetData>
    <row r="1" spans="1:12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workbookViewId="0">
      <selection activeCell="G12" sqref="G12"/>
    </sheetView>
  </sheetViews>
  <sheetFormatPr defaultRowHeight="16.3" x14ac:dyDescent="0.25"/>
  <cols>
    <col min="1" max="1" width="9.21875" style="1" customWidth="1"/>
    <col min="2" max="2" width="7.6640625" style="1" customWidth="1"/>
    <col min="3" max="4" width="7.109375" style="1" customWidth="1"/>
    <col min="5" max="5" width="7.6640625" style="1" customWidth="1"/>
    <col min="6" max="6" width="9.21875" style="1" customWidth="1"/>
    <col min="7" max="9" width="7.109375" style="1" customWidth="1"/>
    <col min="10" max="10" width="12" style="1" bestFit="1" customWidth="1"/>
    <col min="11" max="13" width="9" style="1"/>
  </cols>
  <sheetData>
    <row r="1" spans="1:11" ht="25.5" customHeight="1" thickBot="1" x14ac:dyDescent="0.3">
      <c r="A1" s="18" t="s">
        <v>6</v>
      </c>
      <c r="B1" s="18"/>
      <c r="C1" s="18"/>
      <c r="D1" s="18"/>
    </row>
    <row r="2" spans="1:11" ht="21.1" customHeight="1" x14ac:dyDescent="0.25">
      <c r="A2" s="10" t="s">
        <v>7</v>
      </c>
      <c r="B2" s="11" t="s">
        <v>9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8</v>
      </c>
      <c r="H2" s="11" t="s">
        <v>10</v>
      </c>
      <c r="I2" s="11" t="s">
        <v>11</v>
      </c>
      <c r="J2" s="12" t="s">
        <v>16</v>
      </c>
    </row>
    <row r="3" spans="1:11" x14ac:dyDescent="0.25">
      <c r="A3" s="8" t="s">
        <v>0</v>
      </c>
      <c r="B3" s="7">
        <v>9</v>
      </c>
      <c r="C3" s="7">
        <v>9</v>
      </c>
      <c r="D3" s="7">
        <v>9.5</v>
      </c>
      <c r="E3" s="7">
        <v>9.5</v>
      </c>
      <c r="F3" s="7">
        <v>9.5</v>
      </c>
      <c r="G3" s="7">
        <v>9.5</v>
      </c>
      <c r="H3" s="7">
        <v>7</v>
      </c>
      <c r="I3" s="7">
        <v>9</v>
      </c>
      <c r="J3" s="9">
        <f t="shared" ref="J3:J8" si="0">TRIMMEAN($B3:$I3,2/8)</f>
        <v>9.25</v>
      </c>
      <c r="K3" s="3"/>
    </row>
    <row r="4" spans="1:11" x14ac:dyDescent="0.25">
      <c r="A4" s="8" t="s">
        <v>1</v>
      </c>
      <c r="B4" s="7">
        <v>6.5</v>
      </c>
      <c r="C4" s="7">
        <v>6.5</v>
      </c>
      <c r="D4" s="7">
        <v>7</v>
      </c>
      <c r="E4" s="7">
        <v>7.5</v>
      </c>
      <c r="F4" s="7">
        <v>6.5</v>
      </c>
      <c r="G4" s="7">
        <v>6.5</v>
      </c>
      <c r="H4" s="7">
        <v>7.5</v>
      </c>
      <c r="I4" s="7">
        <v>7</v>
      </c>
      <c r="J4" s="9">
        <f t="shared" si="0"/>
        <v>6.833333333333333</v>
      </c>
      <c r="K4" s="3"/>
    </row>
    <row r="5" spans="1:11" x14ac:dyDescent="0.25">
      <c r="A5" s="8" t="s">
        <v>2</v>
      </c>
      <c r="B5" s="7">
        <v>9.5</v>
      </c>
      <c r="C5" s="7">
        <v>9.5</v>
      </c>
      <c r="D5" s="7">
        <v>8.5</v>
      </c>
      <c r="E5" s="7">
        <v>9.5</v>
      </c>
      <c r="F5" s="7">
        <v>8.5</v>
      </c>
      <c r="G5" s="7">
        <v>9.5</v>
      </c>
      <c r="H5" s="7">
        <v>8</v>
      </c>
      <c r="I5" s="7">
        <v>9</v>
      </c>
      <c r="J5" s="9">
        <f t="shared" si="0"/>
        <v>9.0833333333333339</v>
      </c>
      <c r="K5" s="3"/>
    </row>
    <row r="6" spans="1:11" x14ac:dyDescent="0.25">
      <c r="A6" s="8" t="s">
        <v>3</v>
      </c>
      <c r="B6" s="7">
        <v>9.5</v>
      </c>
      <c r="C6" s="7">
        <v>8</v>
      </c>
      <c r="D6" s="7">
        <v>9.5</v>
      </c>
      <c r="E6" s="7">
        <v>9</v>
      </c>
      <c r="F6" s="7">
        <v>7</v>
      </c>
      <c r="G6" s="7">
        <v>8</v>
      </c>
      <c r="H6" s="7">
        <v>9.5</v>
      </c>
      <c r="I6" s="7">
        <v>9</v>
      </c>
      <c r="J6" s="9">
        <f t="shared" si="0"/>
        <v>8.8333333333333339</v>
      </c>
      <c r="K6" s="3"/>
    </row>
    <row r="7" spans="1:11" x14ac:dyDescent="0.25">
      <c r="A7" s="8" t="s">
        <v>4</v>
      </c>
      <c r="B7" s="7">
        <v>9.5</v>
      </c>
      <c r="C7" s="7">
        <v>9</v>
      </c>
      <c r="D7" s="7">
        <v>8</v>
      </c>
      <c r="E7" s="7">
        <v>8.5</v>
      </c>
      <c r="F7" s="7">
        <v>8</v>
      </c>
      <c r="G7" s="7">
        <v>6.5</v>
      </c>
      <c r="H7" s="7">
        <v>7.5</v>
      </c>
      <c r="I7" s="7">
        <v>8.5</v>
      </c>
      <c r="J7" s="9">
        <f t="shared" si="0"/>
        <v>8.25</v>
      </c>
      <c r="K7" s="3"/>
    </row>
    <row r="8" spans="1:11" x14ac:dyDescent="0.25">
      <c r="A8" s="13" t="s">
        <v>5</v>
      </c>
      <c r="B8" s="14">
        <v>7</v>
      </c>
      <c r="C8" s="14">
        <v>9.5</v>
      </c>
      <c r="D8" s="14">
        <v>8.5</v>
      </c>
      <c r="E8" s="14">
        <v>8.5</v>
      </c>
      <c r="F8" s="14">
        <v>9</v>
      </c>
      <c r="G8" s="14">
        <v>9</v>
      </c>
      <c r="H8" s="14">
        <v>8.5</v>
      </c>
      <c r="I8" s="14">
        <v>9.5</v>
      </c>
      <c r="J8" s="15">
        <f t="shared" si="0"/>
        <v>8.8333333333333339</v>
      </c>
      <c r="K8" s="3"/>
    </row>
    <row r="11" spans="1:11" x14ac:dyDescent="0.25">
      <c r="A11" s="4" t="s">
        <v>19</v>
      </c>
      <c r="B11" s="16" t="s">
        <v>17</v>
      </c>
      <c r="C11" s="16" t="s">
        <v>18</v>
      </c>
      <c r="F11" s="5" t="s">
        <v>20</v>
      </c>
      <c r="G11" s="16" t="s">
        <v>17</v>
      </c>
      <c r="H11" s="16" t="s">
        <v>18</v>
      </c>
    </row>
    <row r="12" spans="1:11" x14ac:dyDescent="0.25">
      <c r="B12" s="2" t="str">
        <f t="array" ref="B12">INDEX($A$3:$A$8,SMALL(IF($J$3:$J$8=$C12,ROW($J$3:$J$8)-2),COUNTIF($C$11:$C12,$C12)))</f>
        <v>选手A</v>
      </c>
      <c r="C12" s="6">
        <f t="shared" ref="C12:C17" si="1">LARGE($J$3:$J$8,ROW(A1))</f>
        <v>9.25</v>
      </c>
      <c r="G12" s="2" t="str">
        <f t="array" aca="1" ref="G12" ca="1">INDEX($A$3:$A$8,RIGHT(LARGE(Score*10^8+ROW($A$3:$A$8)-2,ROW(A1)),5))</f>
        <v>选手A</v>
      </c>
      <c r="H12" s="17">
        <f t="shared" ref="H12:H17" ca="1" si="2">INDEX(Score,MATCH(G12,$A$3:$A$8,))</f>
        <v>9.25</v>
      </c>
    </row>
    <row r="13" spans="1:11" x14ac:dyDescent="0.25">
      <c r="B13" s="2" t="str">
        <f t="array" ref="B13">INDEX($A$3:$A$8,SMALL(IF($J$3:$J$8=$C13,ROW($J$3:$J$8)-2),COUNTIF($C$11:$C13,$C13)))</f>
        <v>选手C</v>
      </c>
      <c r="C13" s="6">
        <f t="shared" si="1"/>
        <v>9.0833333333333339</v>
      </c>
      <c r="G13" s="2" t="str">
        <f t="array" aca="1" ref="G13" ca="1">INDEX($A$3:$A$8,RIGHT(LARGE(Score*10^8+ROW($A$3:$A$8)-2,ROW(A2)),5))</f>
        <v>选手C</v>
      </c>
      <c r="H13" s="17">
        <f t="shared" ca="1" si="2"/>
        <v>9.0830000000000002</v>
      </c>
    </row>
    <row r="14" spans="1:11" x14ac:dyDescent="0.25">
      <c r="B14" s="2" t="str">
        <f t="array" ref="B14">INDEX($A$3:$A$8,SMALL(IF($J$3:$J$8=$C14,ROW($J$3:$J$8)-2),COUNTIF($C$11:$C14,$C14)))</f>
        <v>选手D</v>
      </c>
      <c r="C14" s="6">
        <f t="shared" si="1"/>
        <v>8.8333333333333339</v>
      </c>
      <c r="G14" s="2" t="str">
        <f t="array" aca="1" ref="G14" ca="1">INDEX($A$3:$A$8,RIGHT(LARGE(Score*10^8+ROW($A$3:$A$8)-2,ROW(A3)),5))</f>
        <v>选手F</v>
      </c>
      <c r="H14" s="17">
        <f t="shared" ca="1" si="2"/>
        <v>8.8330000000000002</v>
      </c>
    </row>
    <row r="15" spans="1:11" x14ac:dyDescent="0.25">
      <c r="B15" s="2" t="str">
        <f t="array" ref="B15">INDEX($A$3:$A$8,SMALL(IF($J$3:$J$8=$C15,ROW($J$3:$J$8)-2),COUNTIF($C$11:$C15,$C15)))</f>
        <v>选手F</v>
      </c>
      <c r="C15" s="6">
        <f t="shared" si="1"/>
        <v>8.8333333333333339</v>
      </c>
      <c r="G15" s="2" t="str">
        <f t="array" aca="1" ref="G15" ca="1">INDEX($A$3:$A$8,RIGHT(LARGE(Score*10^8+ROW($A$3:$A$8)-2,ROW(A4)),5))</f>
        <v>选手D</v>
      </c>
      <c r="H15" s="17">
        <f t="shared" ca="1" si="2"/>
        <v>8.8330000000000002</v>
      </c>
    </row>
    <row r="16" spans="1:11" x14ac:dyDescent="0.25">
      <c r="B16" s="2" t="str">
        <f t="array" ref="B16">INDEX($A$3:$A$8,SMALL(IF($J$3:$J$8=$C16,ROW($J$3:$J$8)-2),COUNTIF($C$11:$C16,$C16)))</f>
        <v>选手E</v>
      </c>
      <c r="C16" s="6">
        <f t="shared" si="1"/>
        <v>8.25</v>
      </c>
      <c r="G16" s="2" t="str">
        <f t="array" aca="1" ref="G16" ca="1">INDEX($A$3:$A$8,RIGHT(LARGE(Score*10^8+ROW($A$3:$A$8)-2,ROW(A5)),5))</f>
        <v>选手E</v>
      </c>
      <c r="H16" s="17">
        <f t="shared" ca="1" si="2"/>
        <v>8.25</v>
      </c>
    </row>
    <row r="17" spans="2:8" x14ac:dyDescent="0.25">
      <c r="B17" s="2" t="str">
        <f t="array" ref="B17">INDEX($A$3:$A$8,SMALL(IF($J$3:$J$8=$C17,ROW($J$3:$J$8)-2),COUNTIF($C$11:$C17,$C17)))</f>
        <v>选手B</v>
      </c>
      <c r="C17" s="6">
        <f t="shared" si="1"/>
        <v>6.833333333333333</v>
      </c>
      <c r="G17" s="2" t="str">
        <f t="array" aca="1" ref="G17" ca="1">INDEX($A$3:$A$8,RIGHT(LARGE(Score*10^8+ROW($A$3:$A$8)-2,ROW(A6)),5))</f>
        <v>选手B</v>
      </c>
      <c r="H17" s="17">
        <f t="shared" ca="1" si="2"/>
        <v>6.8330000000000002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跳水比较评分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21.2 根据跳水比赛成绩动态排名示例.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2015-03-08T01:49:06Z</dcterms:modified>
  <cp:category/>
</cp:coreProperties>
</file>