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5\"/>
    </mc:Choice>
  </mc:AlternateContent>
  <bookViews>
    <workbookView xWindow="1549" yWindow="-136" windowWidth="9618" windowHeight="5719" tabRatio="503"/>
  </bookViews>
  <sheets>
    <sheet name="版权声明" sheetId="9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definedNames>
    <definedName name="垂直线X" localSheetId="2">IF(ROW(Sheet2!$1:$2),Sheet1!平均值,)</definedName>
    <definedName name="垂直线Y" localSheetId="2">{0,5}</definedName>
    <definedName name="今天" localSheetId="5">IF(ROW(Sheet5!$1:$8),Sheet5!#REF!,)</definedName>
    <definedName name="平均线" localSheetId="1">IF(ROW(Sheet1!$1:$4),Sheet1!平均值,)</definedName>
    <definedName name="平均值" localSheetId="1">AVERAGE(Sheet1!$B$2:$B$5)</definedName>
  </definedNames>
  <calcPr calcId="152511"/>
</workbook>
</file>

<file path=xl/calcChain.xml><?xml version="1.0" encoding="utf-8"?>
<calcChain xmlns="http://schemas.openxmlformats.org/spreadsheetml/2006/main">
  <c r="E2" i="8" l="1"/>
  <c r="M11" i="7"/>
  <c r="K11" i="7"/>
  <c r="I11" i="7"/>
  <c r="M10" i="7"/>
  <c r="K10" i="7"/>
  <c r="I10" i="7"/>
  <c r="M9" i="7"/>
  <c r="K9" i="7"/>
  <c r="I9" i="7"/>
  <c r="M8" i="7"/>
  <c r="K8" i="7"/>
  <c r="I8" i="7"/>
  <c r="M7" i="7"/>
  <c r="K7" i="7"/>
  <c r="I7" i="7"/>
  <c r="M6" i="7"/>
  <c r="K6" i="7"/>
  <c r="I6" i="7"/>
  <c r="M5" i="7"/>
  <c r="K5" i="7"/>
  <c r="I5" i="7"/>
  <c r="M4" i="7"/>
  <c r="K4" i="7"/>
  <c r="I4" i="7"/>
  <c r="M3" i="7"/>
  <c r="K3" i="7"/>
  <c r="I3" i="7"/>
  <c r="M2" i="7"/>
  <c r="K2" i="7"/>
  <c r="I2" i="7"/>
  <c r="D3" i="6"/>
  <c r="D4" i="6"/>
  <c r="F8" i="6" s="1"/>
  <c r="D5" i="6"/>
  <c r="D6" i="6"/>
  <c r="F11" i="6" s="1"/>
  <c r="G11" i="6"/>
  <c r="G10" i="6"/>
  <c r="G9" i="6"/>
  <c r="G8" i="6"/>
  <c r="G7" i="6"/>
  <c r="G6" i="6"/>
  <c r="G5" i="6"/>
  <c r="F10" i="6"/>
  <c r="G4" i="6"/>
  <c r="G3" i="6"/>
  <c r="F5" i="6"/>
  <c r="G2" i="6"/>
  <c r="F2" i="6"/>
  <c r="D2" i="6"/>
  <c r="F3" i="6" s="1"/>
  <c r="F4" i="6" l="1"/>
  <c r="F6" i="6"/>
  <c r="F7" i="6"/>
  <c r="F9" i="6"/>
  <c r="B3" i="5"/>
  <c r="B4" i="5" s="1"/>
  <c r="B5" i="5" s="1"/>
  <c r="B6" i="5" s="1"/>
  <c r="B7" i="5" s="1"/>
  <c r="B8" i="5" s="1"/>
  <c r="B9" i="5" s="1"/>
  <c r="E9" i="5"/>
  <c r="E8" i="5"/>
  <c r="E7" i="5"/>
  <c r="E6" i="5"/>
  <c r="E5" i="5"/>
  <c r="E4" i="5"/>
  <c r="E3" i="5"/>
  <c r="E2" i="5"/>
  <c r="E2" i="3" l="1"/>
  <c r="E3" i="3"/>
  <c r="E4" i="3"/>
  <c r="E5" i="3"/>
  <c r="E6" i="3"/>
  <c r="E7" i="3"/>
  <c r="E8" i="3"/>
  <c r="E9" i="3"/>
  <c r="E10" i="3"/>
  <c r="E11" i="3"/>
</calcChain>
</file>

<file path=xl/sharedStrings.xml><?xml version="1.0" encoding="utf-8"?>
<sst xmlns="http://schemas.openxmlformats.org/spreadsheetml/2006/main" count="71" uniqueCount="49">
  <si>
    <t>销售实绩</t>
  </si>
  <si>
    <t>一季度</t>
  </si>
  <si>
    <t>二季度</t>
  </si>
  <si>
    <t>三季度</t>
  </si>
  <si>
    <t>四季度</t>
  </si>
  <si>
    <t>数据</t>
    <phoneticPr fontId="2" type="noConversion"/>
  </si>
  <si>
    <t>上限</t>
    <phoneticPr fontId="2" type="noConversion"/>
  </si>
  <si>
    <t>下限</t>
    <phoneticPr fontId="2" type="noConversion"/>
  </si>
  <si>
    <t>超出点</t>
    <phoneticPr fontId="2" type="noConversion"/>
  </si>
  <si>
    <t>A产品</t>
    <phoneticPr fontId="2" type="noConversion"/>
  </si>
  <si>
    <t>B产品</t>
    <phoneticPr fontId="2" type="noConversion"/>
  </si>
  <si>
    <t>C产品</t>
    <phoneticPr fontId="2" type="noConversion"/>
  </si>
  <si>
    <t>四季度</t>
    <phoneticPr fontId="2" type="noConversion"/>
  </si>
  <si>
    <t>开始日</t>
    <phoneticPr fontId="2" type="noConversion"/>
  </si>
  <si>
    <t>天数</t>
  </si>
  <si>
    <t>结束日</t>
    <phoneticPr fontId="2" type="noConversion"/>
  </si>
  <si>
    <t>工程设计</t>
    <phoneticPr fontId="2" type="noConversion"/>
  </si>
  <si>
    <t>方案选择</t>
    <phoneticPr fontId="2" type="noConversion"/>
  </si>
  <si>
    <t>水电施工</t>
    <phoneticPr fontId="2" type="noConversion"/>
  </si>
  <si>
    <t>泥水工施工</t>
    <phoneticPr fontId="2" type="noConversion"/>
  </si>
  <si>
    <t>木工施工</t>
    <phoneticPr fontId="2" type="noConversion"/>
  </si>
  <si>
    <t>油漆工施工</t>
    <phoneticPr fontId="2" type="noConversion"/>
  </si>
  <si>
    <t>家具电器安装</t>
    <phoneticPr fontId="2" type="noConversion"/>
  </si>
  <si>
    <t>工程验收</t>
    <phoneticPr fontId="2" type="noConversion"/>
  </si>
  <si>
    <t>今天</t>
    <phoneticPr fontId="2" type="noConversion"/>
  </si>
  <si>
    <t>X1</t>
    <phoneticPr fontId="2" type="noConversion"/>
  </si>
  <si>
    <t>Y1</t>
    <phoneticPr fontId="2" type="noConversion"/>
  </si>
  <si>
    <t>X</t>
    <phoneticPr fontId="2" type="noConversion"/>
  </si>
  <si>
    <t>Y</t>
    <phoneticPr fontId="2" type="noConversion"/>
  </si>
  <si>
    <t>X1累加</t>
    <phoneticPr fontId="2" type="noConversion"/>
  </si>
  <si>
    <t>东</t>
    <phoneticPr fontId="2" type="noConversion"/>
  </si>
  <si>
    <t>南</t>
    <phoneticPr fontId="2" type="noConversion"/>
  </si>
  <si>
    <t>西</t>
    <phoneticPr fontId="2" type="noConversion"/>
  </si>
  <si>
    <t>北</t>
    <phoneticPr fontId="2" type="noConversion"/>
  </si>
  <si>
    <t>1月</t>
    <phoneticPr fontId="2" type="noConversion"/>
  </si>
  <si>
    <t>2月</t>
    <phoneticPr fontId="2" type="noConversion"/>
  </si>
  <si>
    <t>3月</t>
    <phoneticPr fontId="2" type="noConversion"/>
  </si>
  <si>
    <t>4月</t>
    <phoneticPr fontId="2" type="noConversion"/>
  </si>
  <si>
    <t>5月</t>
    <phoneticPr fontId="2" type="noConversion"/>
  </si>
  <si>
    <t>6月</t>
    <phoneticPr fontId="2" type="noConversion"/>
  </si>
  <si>
    <t>7月</t>
    <phoneticPr fontId="2" type="noConversion"/>
  </si>
  <si>
    <t>8月</t>
    <phoneticPr fontId="2" type="noConversion"/>
  </si>
  <si>
    <t>9月</t>
    <phoneticPr fontId="2" type="noConversion"/>
  </si>
  <si>
    <t>10月</t>
    <phoneticPr fontId="2" type="noConversion"/>
  </si>
  <si>
    <t>1月</t>
    <phoneticPr fontId="2" type="noConversion"/>
  </si>
  <si>
    <t>X</t>
    <phoneticPr fontId="2" type="noConversion"/>
  </si>
  <si>
    <t>Y</t>
    <phoneticPr fontId="2" type="noConversion"/>
  </si>
  <si>
    <t>X1</t>
    <phoneticPr fontId="2" type="noConversion"/>
  </si>
  <si>
    <t>Y1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</si>
</sst>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m&quot;月&quot;d&quot;日&quot;;@"/>
  </numFmts>
  <fonts count="6" x14ac:knownFonts="1"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indent="2"/>
    </xf>
    <xf numFmtId="176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5" borderId="0" xfId="2" applyFill="1">
      <alignment vertical="center"/>
    </xf>
    <xf numFmtId="0" fontId="5" fillId="6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销售实绩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222</c:v>
                </c:pt>
                <c:pt idx="1">
                  <c:v>188</c:v>
                </c:pt>
                <c:pt idx="2">
                  <c:v>208</c:v>
                </c:pt>
                <c:pt idx="3">
                  <c:v>206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5826944"/>
        <c:axId val="725826552"/>
      </c:barChart>
      <c:lineChart>
        <c:grouping val="standard"/>
        <c:varyColors val="0"/>
        <c:ser>
          <c:idx val="1"/>
          <c:order val="1"/>
          <c:tx>
            <c:v>平均线</c:v>
          </c:tx>
          <c:val>
            <c:numRef>
              <c:f>Sheet1!平均线</c:f>
              <c:numCache>
                <c:formatCode>General</c:formatCode>
                <c:ptCount val="4"/>
                <c:pt idx="0">
                  <c:v>206</c:v>
                </c:pt>
                <c:pt idx="1">
                  <c:v>206</c:v>
                </c:pt>
                <c:pt idx="2">
                  <c:v>206</c:v>
                </c:pt>
                <c:pt idx="3">
                  <c:v>206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5826944"/>
        <c:axId val="725826552"/>
      </c:lineChart>
      <c:catAx>
        <c:axId val="725826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25826552"/>
        <c:crosses val="autoZero"/>
        <c:auto val="1"/>
        <c:lblAlgn val="ctr"/>
        <c:lblOffset val="100"/>
        <c:noMultiLvlLbl val="0"/>
      </c:catAx>
      <c:valAx>
        <c:axId val="725826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5826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销售实绩</c:v>
                </c:pt>
              </c:strCache>
            </c:strRef>
          </c:tx>
          <c:invertIfNegative val="0"/>
          <c:cat>
            <c:strRef>
              <c:f>Sheet2!$A$2:$A$5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222</c:v>
                </c:pt>
                <c:pt idx="1">
                  <c:v>188</c:v>
                </c:pt>
                <c:pt idx="2">
                  <c:v>208</c:v>
                </c:pt>
                <c:pt idx="3">
                  <c:v>206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5823024"/>
        <c:axId val="725822632"/>
      </c:barChart>
      <c:scatterChart>
        <c:scatterStyle val="lineMarker"/>
        <c:varyColors val="0"/>
        <c:ser>
          <c:idx val="1"/>
          <c:order val="1"/>
          <c:tx>
            <c:v>垂直线</c:v>
          </c:tx>
          <c:xVal>
            <c:numRef>
              <c:f>Sheet2!垂直线X</c:f>
              <c:numCache>
                <c:formatCode>General</c:formatCode>
                <c:ptCount val="2"/>
                <c:pt idx="0">
                  <c:v>206</c:v>
                </c:pt>
                <c:pt idx="1">
                  <c:v>206</c:v>
                </c:pt>
              </c:numCache>
            </c:numRef>
          </c:xVal>
          <c:yVal>
            <c:numRef>
              <c:f>Sheet2!垂直线Y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825768"/>
        <c:axId val="725824200"/>
      </c:scatterChart>
      <c:catAx>
        <c:axId val="72582302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725822632"/>
        <c:crosses val="autoZero"/>
        <c:auto val="1"/>
        <c:lblAlgn val="ctr"/>
        <c:lblOffset val="100"/>
        <c:noMultiLvlLbl val="0"/>
      </c:catAx>
      <c:valAx>
        <c:axId val="7258226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25823024"/>
        <c:crosses val="autoZero"/>
        <c:crossBetween val="between"/>
      </c:valAx>
      <c:valAx>
        <c:axId val="725824200"/>
        <c:scaling>
          <c:orientation val="minMax"/>
          <c:max val="5"/>
        </c:scaling>
        <c:delete val="0"/>
        <c:axPos val="r"/>
        <c:numFmt formatCode="General" sourceLinked="1"/>
        <c:majorTickMark val="none"/>
        <c:minorTickMark val="none"/>
        <c:tickLblPos val="none"/>
        <c:crossAx val="725825768"/>
        <c:crosses val="max"/>
        <c:crossBetween val="midCat"/>
      </c:valAx>
      <c:valAx>
        <c:axId val="725825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5824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控制图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上限</c:v>
                </c:pt>
              </c:strCache>
            </c:strRef>
          </c:tx>
          <c:marker>
            <c:symbol val="none"/>
          </c:marker>
          <c:cat>
            <c:numRef>
              <c:f>Sheet3!$A$2:$A$11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Sheet3!$B$2:$B$11</c:f>
              <c:numCache>
                <c:formatCode>General</c:formatCode>
                <c:ptCount val="10"/>
                <c:pt idx="0">
                  <c:v>5.2</c:v>
                </c:pt>
                <c:pt idx="1">
                  <c:v>5.2</c:v>
                </c:pt>
                <c:pt idx="2">
                  <c:v>5.2</c:v>
                </c:pt>
                <c:pt idx="3">
                  <c:v>5.2</c:v>
                </c:pt>
                <c:pt idx="4">
                  <c:v>5.2</c:v>
                </c:pt>
                <c:pt idx="5">
                  <c:v>5.2</c:v>
                </c:pt>
                <c:pt idx="6">
                  <c:v>5.2</c:v>
                </c:pt>
                <c:pt idx="7">
                  <c:v>5.2</c:v>
                </c:pt>
                <c:pt idx="8">
                  <c:v>5.2</c:v>
                </c:pt>
                <c:pt idx="9">
                  <c:v>5.2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下限</c:v>
                </c:pt>
              </c:strCache>
            </c:strRef>
          </c:tx>
          <c:marker>
            <c:symbol val="none"/>
          </c:marker>
          <c:cat>
            <c:numRef>
              <c:f>Sheet3!$A$2:$A$11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Sheet3!$C$2:$C$11</c:f>
              <c:numCache>
                <c:formatCode>General</c:formatCode>
                <c:ptCount val="10"/>
                <c:pt idx="0">
                  <c:v>4.8</c:v>
                </c:pt>
                <c:pt idx="1">
                  <c:v>4.8</c:v>
                </c:pt>
                <c:pt idx="2">
                  <c:v>4.8</c:v>
                </c:pt>
                <c:pt idx="3">
                  <c:v>4.8</c:v>
                </c:pt>
                <c:pt idx="4">
                  <c:v>4.8</c:v>
                </c:pt>
                <c:pt idx="5">
                  <c:v>4.8</c:v>
                </c:pt>
                <c:pt idx="6">
                  <c:v>4.8</c:v>
                </c:pt>
                <c:pt idx="7">
                  <c:v>4.8</c:v>
                </c:pt>
                <c:pt idx="8">
                  <c:v>4.8</c:v>
                </c:pt>
                <c:pt idx="9">
                  <c:v>4.8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数据</c:v>
                </c:pt>
              </c:strCache>
            </c:strRef>
          </c:tx>
          <c:cat>
            <c:numRef>
              <c:f>Sheet3!$A$2:$A$11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Sheet3!$D$2:$D$11</c:f>
              <c:numCache>
                <c:formatCode>_(* #,##0.00_);_(* \(#,##0.00\);_(* "-"??_);_(@_)</c:formatCode>
                <c:ptCount val="10"/>
                <c:pt idx="0">
                  <c:v>4.87</c:v>
                </c:pt>
                <c:pt idx="1">
                  <c:v>5.03</c:v>
                </c:pt>
                <c:pt idx="2">
                  <c:v>4.6500000000000004</c:v>
                </c:pt>
                <c:pt idx="3">
                  <c:v>4.8600000000000003</c:v>
                </c:pt>
                <c:pt idx="4">
                  <c:v>5.12</c:v>
                </c:pt>
                <c:pt idx="5">
                  <c:v>5.28</c:v>
                </c:pt>
                <c:pt idx="6">
                  <c:v>4.95</c:v>
                </c:pt>
                <c:pt idx="7">
                  <c:v>4.96</c:v>
                </c:pt>
                <c:pt idx="8">
                  <c:v>4.9800000000000004</c:v>
                </c:pt>
                <c:pt idx="9">
                  <c:v>5.0199999999999996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超出点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Sheet3!$A$2:$A$11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Sheet3!$E$2:$E$11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4.6500000000000004</c:v>
                </c:pt>
                <c:pt idx="3">
                  <c:v>#N/A</c:v>
                </c:pt>
                <c:pt idx="4">
                  <c:v>#N/A</c:v>
                </c:pt>
                <c:pt idx="5">
                  <c:v>5.28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825376"/>
        <c:axId val="114536568"/>
      </c:lineChart>
      <c:catAx>
        <c:axId val="72582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536568"/>
        <c:crosses val="autoZero"/>
        <c:auto val="1"/>
        <c:lblAlgn val="ctr"/>
        <c:lblOffset val="100"/>
        <c:noMultiLvlLbl val="0"/>
      </c:catAx>
      <c:valAx>
        <c:axId val="1145365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25825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title>
      <c:overlay val="0"/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Sheet4!$B$1</c:f>
              <c:strCache>
                <c:ptCount val="1"/>
                <c:pt idx="0">
                  <c:v>销售实绩</c:v>
                </c:pt>
              </c:strCache>
            </c:strRef>
          </c:tx>
          <c:dLbls>
            <c:dLbl>
              <c:idx val="6"/>
              <c:tx>
                <c:rich>
                  <a:bodyPr/>
                  <a:lstStyle/>
                  <a:p>
                    <a:r>
                      <a:rPr lang="zh-CN" altLang="en-US"/>
                      <a:t>四季度
</a:t>
                    </a:r>
                    <a:r>
                      <a:rPr lang="en-US" altLang="zh-CN"/>
                      <a:t>25%</a:t>
                    </a:r>
                    <a:endParaRPr lang="zh-CN" altLang="en-US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(Sheet4!$A$2:$A$4,Sheet4!$A$6:$A$8)</c:f>
              <c:strCache>
                <c:ptCount val="6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A产品</c:v>
                </c:pt>
                <c:pt idx="4">
                  <c:v>B产品</c:v>
                </c:pt>
                <c:pt idx="5">
                  <c:v>C产品</c:v>
                </c:pt>
              </c:strCache>
            </c:strRef>
          </c:cat>
          <c:val>
            <c:numRef>
              <c:f>(Sheet4!$B$2:$B$4,Sheet4!$B$6:$B$8)</c:f>
              <c:numCache>
                <c:formatCode>General</c:formatCode>
                <c:ptCount val="6"/>
                <c:pt idx="0">
                  <c:v>222</c:v>
                </c:pt>
                <c:pt idx="1">
                  <c:v>188</c:v>
                </c:pt>
                <c:pt idx="2">
                  <c:v>208</c:v>
                </c:pt>
                <c:pt idx="3">
                  <c:v>62</c:v>
                </c:pt>
                <c:pt idx="4">
                  <c:v>86</c:v>
                </c:pt>
                <c:pt idx="5">
                  <c:v>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3"/>
        <c:secondPieSize val="75"/>
        <c:serLines/>
      </c:of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zh-CN" sz="1800" b="1" i="0" u="none" strike="noStrike" baseline="0">
                <a:effectLst/>
              </a:rPr>
              <a:t>工程进度图</a:t>
            </a:r>
            <a:endParaRPr lang="zh-CN" altLang="en-US"/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Sheet5!$C$1</c:f>
              <c:strCache>
                <c:ptCount val="1"/>
                <c:pt idx="0">
                  <c:v>开始日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strRef>
              <c:f>Sheet5!$A$2:$A$9</c:f>
              <c:strCache>
                <c:ptCount val="8"/>
                <c:pt idx="0">
                  <c:v>工程设计</c:v>
                </c:pt>
                <c:pt idx="1">
                  <c:v>方案选择</c:v>
                </c:pt>
                <c:pt idx="2">
                  <c:v>水电施工</c:v>
                </c:pt>
                <c:pt idx="3">
                  <c:v>泥水工施工</c:v>
                </c:pt>
                <c:pt idx="4">
                  <c:v>木工施工</c:v>
                </c:pt>
                <c:pt idx="5">
                  <c:v>油漆工施工</c:v>
                </c:pt>
                <c:pt idx="6">
                  <c:v>家具电器安装</c:v>
                </c:pt>
                <c:pt idx="7">
                  <c:v>工程验收</c:v>
                </c:pt>
              </c:strCache>
            </c:strRef>
          </c:cat>
          <c:val>
            <c:numRef>
              <c:f>Sheet5!$C$2:$C$9</c:f>
              <c:numCache>
                <c:formatCode>m"月"d"日";@</c:formatCode>
                <c:ptCount val="8"/>
                <c:pt idx="0">
                  <c:v>40308</c:v>
                </c:pt>
                <c:pt idx="1">
                  <c:v>40313</c:v>
                </c:pt>
                <c:pt idx="2">
                  <c:v>40316</c:v>
                </c:pt>
                <c:pt idx="3">
                  <c:v>40319</c:v>
                </c:pt>
                <c:pt idx="4">
                  <c:v>40330</c:v>
                </c:pt>
                <c:pt idx="5">
                  <c:v>40360</c:v>
                </c:pt>
                <c:pt idx="6">
                  <c:v>40374</c:v>
                </c:pt>
                <c:pt idx="7">
                  <c:v>40389</c:v>
                </c:pt>
              </c:numCache>
            </c:numRef>
          </c:val>
        </c:ser>
        <c:ser>
          <c:idx val="2"/>
          <c:order val="2"/>
          <c:tx>
            <c:strRef>
              <c:f>Sheet5!$D$1</c:f>
              <c:strCache>
                <c:ptCount val="1"/>
                <c:pt idx="0">
                  <c:v>天数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Sheet5!$A$2:$A$9</c:f>
              <c:strCache>
                <c:ptCount val="8"/>
                <c:pt idx="0">
                  <c:v>工程设计</c:v>
                </c:pt>
                <c:pt idx="1">
                  <c:v>方案选择</c:v>
                </c:pt>
                <c:pt idx="2">
                  <c:v>水电施工</c:v>
                </c:pt>
                <c:pt idx="3">
                  <c:v>泥水工施工</c:v>
                </c:pt>
                <c:pt idx="4">
                  <c:v>木工施工</c:v>
                </c:pt>
                <c:pt idx="5">
                  <c:v>油漆工施工</c:v>
                </c:pt>
                <c:pt idx="6">
                  <c:v>家具电器安装</c:v>
                </c:pt>
                <c:pt idx="7">
                  <c:v>工程验收</c:v>
                </c:pt>
              </c:strCache>
            </c:strRef>
          </c:cat>
          <c:val>
            <c:numRef>
              <c:f>Sheet5!$D$2:$D$9</c:f>
              <c:numCache>
                <c:formatCode>General</c:formatCode>
                <c:ptCount val="8"/>
                <c:pt idx="0">
                  <c:v>5</c:v>
                </c:pt>
                <c:pt idx="1">
                  <c:v>2</c:v>
                </c:pt>
                <c:pt idx="2">
                  <c:v>7</c:v>
                </c:pt>
                <c:pt idx="3">
                  <c:v>15</c:v>
                </c:pt>
                <c:pt idx="4">
                  <c:v>30</c:v>
                </c:pt>
                <c:pt idx="5">
                  <c:v>15</c:v>
                </c:pt>
                <c:pt idx="6">
                  <c:v>15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4537352"/>
        <c:axId val="114546368"/>
      </c:barChart>
      <c:barChart>
        <c:barDir val="bar"/>
        <c:grouping val="stack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今天</c:v>
                </c:pt>
              </c:strCache>
            </c:strRef>
          </c:tx>
          <c:spPr>
            <a:solidFill>
              <a:schemeClr val="accent1">
                <a:alpha val="40000"/>
              </a:schemeClr>
            </a:solidFill>
          </c:spPr>
          <c:invertIfNegative val="0"/>
          <c:cat>
            <c:strRef>
              <c:f>Sheet5!$A$2:$A$9</c:f>
              <c:strCache>
                <c:ptCount val="8"/>
                <c:pt idx="0">
                  <c:v>工程设计</c:v>
                </c:pt>
                <c:pt idx="1">
                  <c:v>方案选择</c:v>
                </c:pt>
                <c:pt idx="2">
                  <c:v>水电施工</c:v>
                </c:pt>
                <c:pt idx="3">
                  <c:v>泥水工施工</c:v>
                </c:pt>
                <c:pt idx="4">
                  <c:v>木工施工</c:v>
                </c:pt>
                <c:pt idx="5">
                  <c:v>油漆工施工</c:v>
                </c:pt>
                <c:pt idx="6">
                  <c:v>家具电器安装</c:v>
                </c:pt>
                <c:pt idx="7">
                  <c:v>工程验收</c:v>
                </c:pt>
              </c:strCache>
            </c:strRef>
          </c:cat>
          <c:val>
            <c:numRef>
              <c:f>Sheet5!$B$2:$B$9</c:f>
              <c:numCache>
                <c:formatCode>m"月"d"日";@</c:formatCode>
                <c:ptCount val="8"/>
                <c:pt idx="0">
                  <c:v>40367</c:v>
                </c:pt>
                <c:pt idx="1">
                  <c:v>40367</c:v>
                </c:pt>
                <c:pt idx="2">
                  <c:v>40367</c:v>
                </c:pt>
                <c:pt idx="3">
                  <c:v>40367</c:v>
                </c:pt>
                <c:pt idx="4">
                  <c:v>40367</c:v>
                </c:pt>
                <c:pt idx="5">
                  <c:v>40367</c:v>
                </c:pt>
                <c:pt idx="6">
                  <c:v>40367</c:v>
                </c:pt>
                <c:pt idx="7">
                  <c:v>40367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4547152"/>
        <c:axId val="114534216"/>
      </c:barChart>
      <c:catAx>
        <c:axId val="11453735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14546368"/>
        <c:crosses val="autoZero"/>
        <c:auto val="1"/>
        <c:lblAlgn val="ctr"/>
        <c:lblOffset val="100"/>
        <c:noMultiLvlLbl val="0"/>
      </c:catAx>
      <c:valAx>
        <c:axId val="114546368"/>
        <c:scaling>
          <c:orientation val="minMax"/>
          <c:max val="40399"/>
          <c:min val="40299"/>
        </c:scaling>
        <c:delete val="0"/>
        <c:axPos val="t"/>
        <c:majorGridlines/>
        <c:numFmt formatCode="m&quot;月&quot;d&quot;日&quot;;@" sourceLinked="1"/>
        <c:majorTickMark val="out"/>
        <c:minorTickMark val="none"/>
        <c:tickLblPos val="nextTo"/>
        <c:crossAx val="114537352"/>
        <c:crosses val="autoZero"/>
        <c:crossBetween val="between"/>
      </c:valAx>
      <c:valAx>
        <c:axId val="114534216"/>
        <c:scaling>
          <c:orientation val="minMax"/>
          <c:max val="40399"/>
          <c:min val="40299"/>
        </c:scaling>
        <c:delete val="1"/>
        <c:axPos val="t"/>
        <c:numFmt formatCode="m&quot;月&quot;d&quot;日&quot;;@" sourceLinked="1"/>
        <c:majorTickMark val="out"/>
        <c:minorTickMark val="none"/>
        <c:tickLblPos val="nextTo"/>
        <c:crossAx val="114547152"/>
        <c:crosses val="max"/>
        <c:crossBetween val="between"/>
      </c:valAx>
      <c:catAx>
        <c:axId val="1145471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453421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Sheet6!$G$1</c:f>
              <c:strCache>
                <c:ptCount val="1"/>
                <c:pt idx="0">
                  <c:v>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tint val="50000"/>
                    <a:satMod val="300000"/>
                  </a:schemeClr>
                </a:gs>
                <a:gs pos="35000">
                  <a:schemeClr val="accent6">
                    <a:tint val="37000"/>
                    <a:satMod val="300000"/>
                  </a:schemeClr>
                </a:gs>
                <a:gs pos="100000">
                  <a:schemeClr val="accent6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6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numRef>
              <c:f>Sheet6!$F$2:$F$11</c:f>
              <c:numCache>
                <c:formatCode>General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25</c:v>
                </c:pt>
                <c:pt idx="3">
                  <c:v>36</c:v>
                </c:pt>
                <c:pt idx="4">
                  <c:v>36</c:v>
                </c:pt>
                <c:pt idx="5">
                  <c:v>68</c:v>
                </c:pt>
                <c:pt idx="6">
                  <c:v>68</c:v>
                </c:pt>
                <c:pt idx="7">
                  <c:v>115</c:v>
                </c:pt>
                <c:pt idx="8">
                  <c:v>115</c:v>
                </c:pt>
                <c:pt idx="9">
                  <c:v>152</c:v>
                </c:pt>
              </c:numCache>
            </c:numRef>
          </c:cat>
          <c:val>
            <c:numRef>
              <c:f>Sheet6!$G$2:$G$11</c:f>
              <c:numCache>
                <c:formatCode>General</c:formatCode>
                <c:ptCount val="10"/>
                <c:pt idx="0">
                  <c:v>0.85</c:v>
                </c:pt>
                <c:pt idx="1">
                  <c:v>0.85</c:v>
                </c:pt>
                <c:pt idx="2">
                  <c:v>0.87</c:v>
                </c:pt>
                <c:pt idx="3">
                  <c:v>0.87</c:v>
                </c:pt>
                <c:pt idx="4">
                  <c:v>0.69</c:v>
                </c:pt>
                <c:pt idx="5">
                  <c:v>0.69</c:v>
                </c:pt>
                <c:pt idx="6">
                  <c:v>0.73</c:v>
                </c:pt>
                <c:pt idx="7">
                  <c:v>0.73</c:v>
                </c:pt>
                <c:pt idx="8">
                  <c:v>0.53</c:v>
                </c:pt>
                <c:pt idx="9">
                  <c:v>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accent6">
                  <a:shade val="95000"/>
                  <a:satMod val="105000"/>
                </a:schemeClr>
              </a:solidFill>
              <a:prstDash val="solid"/>
            </a:ln>
            <a:effectLst/>
          </c:spPr>
        </c:dropLines>
        <c:axId val="114536176"/>
        <c:axId val="114539312"/>
      </c:areaChart>
      <c:dateAx>
        <c:axId val="11453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539312"/>
        <c:crosses val="autoZero"/>
        <c:auto val="0"/>
        <c:lblOffset val="100"/>
        <c:baseTimeUnit val="days"/>
      </c:dateAx>
      <c:valAx>
        <c:axId val="114539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53617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Sheet7!$H$1</c:f>
              <c:strCache>
                <c:ptCount val="1"/>
                <c:pt idx="0">
                  <c:v>东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Sheet7!$G$2:$G$11</c:f>
              <c:strCache>
                <c:ptCount val="10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</c:strCache>
            </c:strRef>
          </c:cat>
          <c:val>
            <c:numRef>
              <c:f>Sheet7!$H$2:$H$11</c:f>
              <c:numCache>
                <c:formatCode>General</c:formatCode>
                <c:ptCount val="10"/>
                <c:pt idx="0">
                  <c:v>88</c:v>
                </c:pt>
                <c:pt idx="1">
                  <c:v>94</c:v>
                </c:pt>
                <c:pt idx="2">
                  <c:v>87</c:v>
                </c:pt>
                <c:pt idx="3">
                  <c:v>84</c:v>
                </c:pt>
                <c:pt idx="4">
                  <c:v>95</c:v>
                </c:pt>
                <c:pt idx="5">
                  <c:v>86</c:v>
                </c:pt>
                <c:pt idx="6">
                  <c:v>80</c:v>
                </c:pt>
                <c:pt idx="7">
                  <c:v>94</c:v>
                </c:pt>
                <c:pt idx="8">
                  <c:v>84</c:v>
                </c:pt>
                <c:pt idx="9">
                  <c:v>87</c:v>
                </c:pt>
              </c:numCache>
            </c:numRef>
          </c:val>
        </c:ser>
        <c:ser>
          <c:idx val="1"/>
          <c:order val="1"/>
          <c:tx>
            <c:strRef>
              <c:f>Sheet7!$I$1</c:f>
              <c:strCache>
                <c:ptCount val="1"/>
              </c:strCache>
            </c:strRef>
          </c:tx>
          <c:spPr>
            <a:noFill/>
          </c:spPr>
          <c:invertIfNegative val="0"/>
          <c:dLbls>
            <c:delete val="1"/>
          </c:dLbls>
          <c:cat>
            <c:strRef>
              <c:f>Sheet7!$G$2:$G$11</c:f>
              <c:strCache>
                <c:ptCount val="10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</c:strCache>
            </c:strRef>
          </c:cat>
          <c:val>
            <c:numRef>
              <c:f>Sheet7!$I$2:$I$11</c:f>
              <c:numCache>
                <c:formatCode>General</c:formatCode>
                <c:ptCount val="10"/>
                <c:pt idx="0">
                  <c:v>12</c:v>
                </c:pt>
                <c:pt idx="1">
                  <c:v>6</c:v>
                </c:pt>
                <c:pt idx="2">
                  <c:v>13</c:v>
                </c:pt>
                <c:pt idx="3">
                  <c:v>16</c:v>
                </c:pt>
                <c:pt idx="4">
                  <c:v>5</c:v>
                </c:pt>
                <c:pt idx="5">
                  <c:v>14</c:v>
                </c:pt>
                <c:pt idx="6">
                  <c:v>20</c:v>
                </c:pt>
                <c:pt idx="7">
                  <c:v>6</c:v>
                </c:pt>
                <c:pt idx="8">
                  <c:v>16</c:v>
                </c:pt>
                <c:pt idx="9">
                  <c:v>13</c:v>
                </c:pt>
              </c:numCache>
            </c:numRef>
          </c:val>
        </c:ser>
        <c:ser>
          <c:idx val="2"/>
          <c:order val="2"/>
          <c:tx>
            <c:strRef>
              <c:f>Sheet7!$J$1</c:f>
              <c:strCache>
                <c:ptCount val="1"/>
                <c:pt idx="0">
                  <c:v>南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Sheet7!$G$2:$G$11</c:f>
              <c:strCache>
                <c:ptCount val="10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</c:strCache>
            </c:strRef>
          </c:cat>
          <c:val>
            <c:numRef>
              <c:f>Sheet7!$J$2:$J$11</c:f>
              <c:numCache>
                <c:formatCode>General</c:formatCode>
                <c:ptCount val="10"/>
                <c:pt idx="0">
                  <c:v>78</c:v>
                </c:pt>
                <c:pt idx="1">
                  <c:v>80</c:v>
                </c:pt>
                <c:pt idx="2">
                  <c:v>93</c:v>
                </c:pt>
                <c:pt idx="3">
                  <c:v>83</c:v>
                </c:pt>
                <c:pt idx="4">
                  <c:v>74</c:v>
                </c:pt>
                <c:pt idx="5">
                  <c:v>78</c:v>
                </c:pt>
                <c:pt idx="6">
                  <c:v>78</c:v>
                </c:pt>
                <c:pt idx="7">
                  <c:v>73</c:v>
                </c:pt>
                <c:pt idx="8">
                  <c:v>95</c:v>
                </c:pt>
                <c:pt idx="9">
                  <c:v>82</c:v>
                </c:pt>
              </c:numCache>
            </c:numRef>
          </c:val>
        </c:ser>
        <c:ser>
          <c:idx val="3"/>
          <c:order val="3"/>
          <c:tx>
            <c:strRef>
              <c:f>Sheet7!$K$1</c:f>
              <c:strCache>
                <c:ptCount val="1"/>
              </c:strCache>
            </c:strRef>
          </c:tx>
          <c:spPr>
            <a:noFill/>
          </c:spPr>
          <c:invertIfNegative val="0"/>
          <c:dLbls>
            <c:delete val="1"/>
          </c:dLbls>
          <c:cat>
            <c:strRef>
              <c:f>Sheet7!$G$2:$G$11</c:f>
              <c:strCache>
                <c:ptCount val="10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</c:strCache>
            </c:strRef>
          </c:cat>
          <c:val>
            <c:numRef>
              <c:f>Sheet7!$K$2:$K$11</c:f>
              <c:numCache>
                <c:formatCode>General</c:formatCode>
                <c:ptCount val="10"/>
                <c:pt idx="0">
                  <c:v>22</c:v>
                </c:pt>
                <c:pt idx="1">
                  <c:v>20</c:v>
                </c:pt>
                <c:pt idx="2">
                  <c:v>7</c:v>
                </c:pt>
                <c:pt idx="3">
                  <c:v>17</c:v>
                </c:pt>
                <c:pt idx="4">
                  <c:v>26</c:v>
                </c:pt>
                <c:pt idx="5">
                  <c:v>22</c:v>
                </c:pt>
                <c:pt idx="6">
                  <c:v>22</c:v>
                </c:pt>
                <c:pt idx="7">
                  <c:v>27</c:v>
                </c:pt>
                <c:pt idx="8">
                  <c:v>5</c:v>
                </c:pt>
                <c:pt idx="9">
                  <c:v>18</c:v>
                </c:pt>
              </c:numCache>
            </c:numRef>
          </c:val>
        </c:ser>
        <c:ser>
          <c:idx val="4"/>
          <c:order val="4"/>
          <c:tx>
            <c:strRef>
              <c:f>Sheet7!$L$1</c:f>
              <c:strCache>
                <c:ptCount val="1"/>
                <c:pt idx="0">
                  <c:v>西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Sheet7!$G$2:$G$11</c:f>
              <c:strCache>
                <c:ptCount val="10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</c:strCache>
            </c:strRef>
          </c:cat>
          <c:val>
            <c:numRef>
              <c:f>Sheet7!$L$2:$L$11</c:f>
              <c:numCache>
                <c:formatCode>General</c:formatCode>
                <c:ptCount val="10"/>
                <c:pt idx="0">
                  <c:v>36</c:v>
                </c:pt>
                <c:pt idx="1">
                  <c:v>16</c:v>
                </c:pt>
                <c:pt idx="2">
                  <c:v>39</c:v>
                </c:pt>
                <c:pt idx="3">
                  <c:v>16</c:v>
                </c:pt>
                <c:pt idx="4">
                  <c:v>17</c:v>
                </c:pt>
                <c:pt idx="5">
                  <c:v>15</c:v>
                </c:pt>
                <c:pt idx="6">
                  <c:v>33</c:v>
                </c:pt>
                <c:pt idx="7">
                  <c:v>38</c:v>
                </c:pt>
                <c:pt idx="8">
                  <c:v>29</c:v>
                </c:pt>
                <c:pt idx="9">
                  <c:v>28</c:v>
                </c:pt>
              </c:numCache>
            </c:numRef>
          </c:val>
        </c:ser>
        <c:ser>
          <c:idx val="5"/>
          <c:order val="5"/>
          <c:tx>
            <c:strRef>
              <c:f>Sheet7!$M$1</c:f>
              <c:strCache>
                <c:ptCount val="1"/>
              </c:strCache>
            </c:strRef>
          </c:tx>
          <c:spPr>
            <a:noFill/>
          </c:spPr>
          <c:invertIfNegative val="0"/>
          <c:dLbls>
            <c:delete val="1"/>
          </c:dLbls>
          <c:cat>
            <c:strRef>
              <c:f>Sheet7!$G$2:$G$11</c:f>
              <c:strCache>
                <c:ptCount val="10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</c:strCache>
            </c:strRef>
          </c:cat>
          <c:val>
            <c:numRef>
              <c:f>Sheet7!$M$2:$M$11</c:f>
              <c:numCache>
                <c:formatCode>General</c:formatCode>
                <c:ptCount val="10"/>
                <c:pt idx="0">
                  <c:v>64</c:v>
                </c:pt>
                <c:pt idx="1">
                  <c:v>84</c:v>
                </c:pt>
                <c:pt idx="2">
                  <c:v>61</c:v>
                </c:pt>
                <c:pt idx="3">
                  <c:v>84</c:v>
                </c:pt>
                <c:pt idx="4">
                  <c:v>83</c:v>
                </c:pt>
                <c:pt idx="5">
                  <c:v>85</c:v>
                </c:pt>
                <c:pt idx="6">
                  <c:v>67</c:v>
                </c:pt>
                <c:pt idx="7">
                  <c:v>62</c:v>
                </c:pt>
                <c:pt idx="8">
                  <c:v>71</c:v>
                </c:pt>
                <c:pt idx="9">
                  <c:v>72</c:v>
                </c:pt>
              </c:numCache>
            </c:numRef>
          </c:val>
        </c:ser>
        <c:ser>
          <c:idx val="6"/>
          <c:order val="6"/>
          <c:tx>
            <c:strRef>
              <c:f>Sheet7!$N$1</c:f>
              <c:strCache>
                <c:ptCount val="1"/>
                <c:pt idx="0">
                  <c:v>北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Sheet7!$G$2:$G$11</c:f>
              <c:strCache>
                <c:ptCount val="10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</c:strCache>
            </c:strRef>
          </c:cat>
          <c:val>
            <c:numRef>
              <c:f>Sheet7!$N$2:$N$11</c:f>
              <c:numCache>
                <c:formatCode>General</c:formatCode>
                <c:ptCount val="10"/>
                <c:pt idx="0">
                  <c:v>64</c:v>
                </c:pt>
                <c:pt idx="1">
                  <c:v>36</c:v>
                </c:pt>
                <c:pt idx="2">
                  <c:v>48</c:v>
                </c:pt>
                <c:pt idx="3">
                  <c:v>33</c:v>
                </c:pt>
                <c:pt idx="4">
                  <c:v>37</c:v>
                </c:pt>
                <c:pt idx="5">
                  <c:v>68</c:v>
                </c:pt>
                <c:pt idx="6">
                  <c:v>58</c:v>
                </c:pt>
                <c:pt idx="7">
                  <c:v>57</c:v>
                </c:pt>
                <c:pt idx="8">
                  <c:v>68</c:v>
                </c:pt>
                <c:pt idx="9">
                  <c:v>42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4546760"/>
        <c:axId val="114542448"/>
      </c:barChart>
      <c:catAx>
        <c:axId val="114546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4542448"/>
        <c:crosses val="autoZero"/>
        <c:auto val="1"/>
        <c:lblAlgn val="ctr"/>
        <c:lblOffset val="100"/>
        <c:noMultiLvlLbl val="0"/>
      </c:catAx>
      <c:valAx>
        <c:axId val="114542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114546760"/>
        <c:crosses val="autoZero"/>
        <c:crossBetween val="between"/>
        <c:majorUnit val="100"/>
      </c:valAx>
    </c:plotArea>
    <c:legend>
      <c:legendPos val="r"/>
      <c:layout>
        <c:manualLayout>
          <c:xMode val="edge"/>
          <c:yMode val="edge"/>
          <c:x val="0.90837642169728783"/>
          <c:y val="0.11439705453484979"/>
          <c:w val="7.4956911636045495E-2"/>
          <c:h val="0.6878721930592008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8888888888888891E-2"/>
          <c:y val="0.19480351414406533"/>
          <c:w val="0.87091666666666656"/>
          <c:h val="0.689216608340624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Y1</c:v>
                </c:pt>
              </c:strCache>
            </c:strRef>
          </c:tx>
          <c:marker>
            <c:symbol val="none"/>
          </c:marker>
          <c:trendline>
            <c:spPr>
              <a:ln w="9525" cap="flat" cmpd="sng" algn="ctr">
                <a:solidFill>
                  <a:sysClr val="windowText" lastClr="00000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823611111111111"/>
                  <c:y val="-0.20126676873724117"/>
                </c:manualLayout>
              </c:layout>
              <c:numFmt formatCode="General" sourceLinked="0"/>
            </c:trendlineLbl>
          </c:trendline>
          <c:xVal>
            <c:numRef>
              <c:f>Sheet8!$A$2:$A$12</c:f>
              <c:numCache>
                <c:formatCode>General</c:formatCode>
                <c:ptCount val="11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</c:numCache>
            </c:numRef>
          </c:xVal>
          <c:yVal>
            <c:numRef>
              <c:f>Sheet8!$B$2:$B$12</c:f>
              <c:numCache>
                <c:formatCode>General</c:formatCode>
                <c:ptCount val="11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180</c:v>
                </c:pt>
                <c:pt idx="7">
                  <c:v>260</c:v>
                </c:pt>
                <c:pt idx="8">
                  <c:v>320</c:v>
                </c:pt>
                <c:pt idx="9">
                  <c:v>420</c:v>
                </c:pt>
                <c:pt idx="10">
                  <c:v>500</c:v>
                </c:pt>
              </c:numCache>
            </c:numRef>
          </c:yVal>
          <c:smooth val="1"/>
        </c:ser>
        <c:ser>
          <c:idx val="1"/>
          <c:order val="1"/>
          <c:tx>
            <c:v>点</c:v>
          </c:tx>
          <c:xVal>
            <c:numRef>
              <c:f>Sheet8!$D$2</c:f>
              <c:numCache>
                <c:formatCode>General</c:formatCode>
                <c:ptCount val="1"/>
                <c:pt idx="0">
                  <c:v>66</c:v>
                </c:pt>
              </c:numCache>
            </c:numRef>
          </c:xVal>
          <c:yVal>
            <c:numRef>
              <c:f>Sheet8!$E$2</c:f>
              <c:numCache>
                <c:formatCode>General</c:formatCode>
                <c:ptCount val="1"/>
                <c:pt idx="0">
                  <c:v>372.4776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31472"/>
        <c:axId val="114540096"/>
      </c:scatterChart>
      <c:valAx>
        <c:axId val="114531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540096"/>
        <c:crosses val="autoZero"/>
        <c:crossBetween val="midCat"/>
      </c:valAx>
      <c:valAx>
        <c:axId val="114540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5314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981933508311458"/>
          <c:y val="1.5761883931175297E-2"/>
          <c:w val="0.2174028871391076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1</xdr:row>
      <xdr:rowOff>138112</xdr:rowOff>
    </xdr:from>
    <xdr:to>
      <xdr:col>8</xdr:col>
      <xdr:colOff>138112</xdr:colOff>
      <xdr:row>14</xdr:row>
      <xdr:rowOff>33337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6</xdr:row>
      <xdr:rowOff>204787</xdr:rowOff>
    </xdr:from>
    <xdr:to>
      <xdr:col>6</xdr:col>
      <xdr:colOff>104775</xdr:colOff>
      <xdr:row>19</xdr:row>
      <xdr:rowOff>100012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280987</xdr:colOff>
      <xdr:row>1</xdr:row>
      <xdr:rowOff>204787</xdr:rowOff>
    </xdr:from>
    <xdr:to>
      <xdr:col>11</xdr:col>
      <xdr:colOff>280987</xdr:colOff>
      <xdr:row>14</xdr:row>
      <xdr:rowOff>100012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166687</xdr:rowOff>
    </xdr:from>
    <xdr:to>
      <xdr:col>6</xdr:col>
      <xdr:colOff>38100</xdr:colOff>
      <xdr:row>22</xdr:row>
      <xdr:rowOff>61912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</xdr:colOff>
      <xdr:row>9</xdr:row>
      <xdr:rowOff>85725</xdr:rowOff>
    </xdr:from>
    <xdr:to>
      <xdr:col>5</xdr:col>
      <xdr:colOff>538162</xdr:colOff>
      <xdr:row>21</xdr:row>
      <xdr:rowOff>200025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261937</xdr:colOff>
      <xdr:row>0</xdr:row>
      <xdr:rowOff>161925</xdr:rowOff>
    </xdr:from>
    <xdr:to>
      <xdr:col>13</xdr:col>
      <xdr:colOff>261937</xdr:colOff>
      <xdr:row>13</xdr:row>
      <xdr:rowOff>57150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4</xdr:row>
      <xdr:rowOff>76200</xdr:rowOff>
    </xdr:from>
    <xdr:to>
      <xdr:col>5</xdr:col>
      <xdr:colOff>495300</xdr:colOff>
      <xdr:row>6</xdr:row>
      <xdr:rowOff>19050</xdr:rowOff>
    </xdr:to>
    <xdr:sp macro="" textlink="">
      <xdr:nvSpPr>
        <xdr:cNvPr id="6" name="右箭头​​ 5"/>
        <xdr:cNvSpPr/>
      </xdr:nvSpPr>
      <xdr:spPr>
        <a:xfrm>
          <a:off x="1781175" y="952500"/>
          <a:ext cx="390525" cy="381000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257174</xdr:colOff>
      <xdr:row>0</xdr:row>
      <xdr:rowOff>138111</xdr:rowOff>
    </xdr:from>
    <xdr:to>
      <xdr:col>21</xdr:col>
      <xdr:colOff>457200</xdr:colOff>
      <xdr:row>16</xdr:row>
      <xdr:rowOff>9525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119062</xdr:rowOff>
    </xdr:from>
    <xdr:to>
      <xdr:col>9</xdr:col>
      <xdr:colOff>0</xdr:colOff>
      <xdr:row>15</xdr:row>
      <xdr:rowOff>14287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10"/>
  </cols>
  <sheetData>
    <row r="1" spans="1:12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3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3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>
      <selection activeCell="B5" sqref="A1:B5"/>
    </sheetView>
  </sheetViews>
  <sheetFormatPr defaultRowHeight="17.7" x14ac:dyDescent="0.35"/>
  <sheetData>
    <row r="1" spans="1:2" x14ac:dyDescent="0.35">
      <c r="A1" s="1"/>
      <c r="B1" s="1" t="s">
        <v>0</v>
      </c>
    </row>
    <row r="2" spans="1:2" x14ac:dyDescent="0.35">
      <c r="A2" s="2" t="s">
        <v>1</v>
      </c>
      <c r="B2" s="2">
        <v>222</v>
      </c>
    </row>
    <row r="3" spans="1:2" x14ac:dyDescent="0.35">
      <c r="A3" s="2" t="s">
        <v>2</v>
      </c>
      <c r="B3" s="2">
        <v>188</v>
      </c>
    </row>
    <row r="4" spans="1:2" x14ac:dyDescent="0.35">
      <c r="A4" s="2" t="s">
        <v>3</v>
      </c>
      <c r="B4" s="2">
        <v>208</v>
      </c>
    </row>
    <row r="5" spans="1:2" x14ac:dyDescent="0.35">
      <c r="A5" s="2" t="s">
        <v>4</v>
      </c>
      <c r="B5" s="2">
        <v>206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workbookViewId="0">
      <selection activeCell="B5" sqref="A1:B5"/>
    </sheetView>
  </sheetViews>
  <sheetFormatPr defaultRowHeight="17.7" x14ac:dyDescent="0.35"/>
  <sheetData>
    <row r="1" spans="1:2" x14ac:dyDescent="0.35">
      <c r="A1" s="1"/>
      <c r="B1" s="1" t="s">
        <v>0</v>
      </c>
    </row>
    <row r="2" spans="1:2" x14ac:dyDescent="0.35">
      <c r="A2" s="2" t="s">
        <v>1</v>
      </c>
      <c r="B2" s="2">
        <v>222</v>
      </c>
    </row>
    <row r="3" spans="1:2" x14ac:dyDescent="0.35">
      <c r="A3" s="2" t="s">
        <v>2</v>
      </c>
      <c r="B3" s="2">
        <v>188</v>
      </c>
    </row>
    <row r="4" spans="1:2" x14ac:dyDescent="0.35">
      <c r="A4" s="2" t="s">
        <v>3</v>
      </c>
      <c r="B4" s="2">
        <v>208</v>
      </c>
    </row>
    <row r="5" spans="1:2" x14ac:dyDescent="0.35">
      <c r="A5" s="2" t="s">
        <v>4</v>
      </c>
      <c r="B5" s="2">
        <v>206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"/>
  <sheetViews>
    <sheetView workbookViewId="0">
      <selection activeCell="E20" sqref="E20"/>
    </sheetView>
  </sheetViews>
  <sheetFormatPr defaultRowHeight="17.7" x14ac:dyDescent="0.35"/>
  <cols>
    <col min="1" max="1" width="3.59765625" bestFit="1" customWidth="1"/>
    <col min="2" max="5" width="6.796875" customWidth="1"/>
  </cols>
  <sheetData>
    <row r="1" spans="1:5" x14ac:dyDescent="0.35">
      <c r="A1" s="1"/>
      <c r="B1" s="1" t="s">
        <v>6</v>
      </c>
      <c r="C1" s="1" t="s">
        <v>7</v>
      </c>
      <c r="D1" s="1" t="s">
        <v>5</v>
      </c>
      <c r="E1" s="1" t="s">
        <v>8</v>
      </c>
    </row>
    <row r="2" spans="1:5" x14ac:dyDescent="0.35">
      <c r="A2" s="2">
        <v>1</v>
      </c>
      <c r="B2" s="2">
        <v>5.2</v>
      </c>
      <c r="C2" s="2">
        <v>4.8</v>
      </c>
      <c r="D2" s="3">
        <v>4.87</v>
      </c>
      <c r="E2" s="2" t="e">
        <f>IF(OR(D2&gt;B2,D2&lt;C2),D2,NA())</f>
        <v>#N/A</v>
      </c>
    </row>
    <row r="3" spans="1:5" x14ac:dyDescent="0.35">
      <c r="A3" s="2">
        <v>2</v>
      </c>
      <c r="B3" s="2">
        <v>5.2</v>
      </c>
      <c r="C3" s="2">
        <v>4.8</v>
      </c>
      <c r="D3" s="3">
        <v>5.03</v>
      </c>
      <c r="E3" s="2" t="e">
        <f t="shared" ref="E3:E11" si="0">IF(OR(D3&gt;B3,D3&lt;C3),D3,NA())</f>
        <v>#N/A</v>
      </c>
    </row>
    <row r="4" spans="1:5" x14ac:dyDescent="0.35">
      <c r="A4" s="2">
        <v>3</v>
      </c>
      <c r="B4" s="2">
        <v>5.2</v>
      </c>
      <c r="C4" s="2">
        <v>4.8</v>
      </c>
      <c r="D4" s="3">
        <v>4.6500000000000004</v>
      </c>
      <c r="E4" s="2">
        <f t="shared" si="0"/>
        <v>4.6500000000000004</v>
      </c>
    </row>
    <row r="5" spans="1:5" x14ac:dyDescent="0.35">
      <c r="A5" s="2">
        <v>4</v>
      </c>
      <c r="B5" s="2">
        <v>5.2</v>
      </c>
      <c r="C5" s="2">
        <v>4.8</v>
      </c>
      <c r="D5" s="3">
        <v>4.8600000000000003</v>
      </c>
      <c r="E5" s="2" t="e">
        <f t="shared" si="0"/>
        <v>#N/A</v>
      </c>
    </row>
    <row r="6" spans="1:5" x14ac:dyDescent="0.35">
      <c r="A6" s="2">
        <v>5</v>
      </c>
      <c r="B6" s="2">
        <v>5.2</v>
      </c>
      <c r="C6" s="2">
        <v>4.8</v>
      </c>
      <c r="D6" s="3">
        <v>5.12</v>
      </c>
      <c r="E6" s="2" t="e">
        <f t="shared" si="0"/>
        <v>#N/A</v>
      </c>
    </row>
    <row r="7" spans="1:5" x14ac:dyDescent="0.35">
      <c r="A7" s="2">
        <v>6</v>
      </c>
      <c r="B7" s="2">
        <v>5.2</v>
      </c>
      <c r="C7" s="2">
        <v>4.8</v>
      </c>
      <c r="D7" s="3">
        <v>5.28</v>
      </c>
      <c r="E7" s="2">
        <f t="shared" si="0"/>
        <v>5.28</v>
      </c>
    </row>
    <row r="8" spans="1:5" x14ac:dyDescent="0.35">
      <c r="A8" s="2">
        <v>7</v>
      </c>
      <c r="B8" s="2">
        <v>5.2</v>
      </c>
      <c r="C8" s="2">
        <v>4.8</v>
      </c>
      <c r="D8" s="3">
        <v>4.95</v>
      </c>
      <c r="E8" s="2" t="e">
        <f t="shared" si="0"/>
        <v>#N/A</v>
      </c>
    </row>
    <row r="9" spans="1:5" x14ac:dyDescent="0.35">
      <c r="A9" s="2">
        <v>8</v>
      </c>
      <c r="B9" s="2">
        <v>5.2</v>
      </c>
      <c r="C9" s="2">
        <v>4.8</v>
      </c>
      <c r="D9" s="3">
        <v>4.96</v>
      </c>
      <c r="E9" s="2" t="e">
        <f t="shared" si="0"/>
        <v>#N/A</v>
      </c>
    </row>
    <row r="10" spans="1:5" x14ac:dyDescent="0.35">
      <c r="A10" s="2">
        <v>9</v>
      </c>
      <c r="B10" s="2">
        <v>5.2</v>
      </c>
      <c r="C10" s="2">
        <v>4.8</v>
      </c>
      <c r="D10" s="3">
        <v>4.9800000000000004</v>
      </c>
      <c r="E10" s="2" t="e">
        <f t="shared" si="0"/>
        <v>#N/A</v>
      </c>
    </row>
    <row r="11" spans="1:5" x14ac:dyDescent="0.35">
      <c r="A11" s="2">
        <v>10</v>
      </c>
      <c r="B11" s="2">
        <v>5.2</v>
      </c>
      <c r="C11" s="2">
        <v>4.8</v>
      </c>
      <c r="D11" s="3">
        <v>5.0199999999999996</v>
      </c>
      <c r="E11" s="2" t="e">
        <f t="shared" si="0"/>
        <v>#N/A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>
      <selection sqref="A1:B2"/>
    </sheetView>
  </sheetViews>
  <sheetFormatPr defaultRowHeight="17.7" x14ac:dyDescent="0.35"/>
  <cols>
    <col min="1" max="1" width="9.796875" bestFit="1" customWidth="1"/>
  </cols>
  <sheetData>
    <row r="1" spans="1:2" x14ac:dyDescent="0.35">
      <c r="A1" s="1"/>
      <c r="B1" s="1" t="s">
        <v>0</v>
      </c>
    </row>
    <row r="2" spans="1:2" x14ac:dyDescent="0.35">
      <c r="A2" s="2" t="s">
        <v>1</v>
      </c>
      <c r="B2" s="2">
        <v>222</v>
      </c>
    </row>
    <row r="3" spans="1:2" x14ac:dyDescent="0.35">
      <c r="A3" s="2" t="s">
        <v>2</v>
      </c>
      <c r="B3" s="2">
        <v>188</v>
      </c>
    </row>
    <row r="4" spans="1:2" x14ac:dyDescent="0.35">
      <c r="A4" s="2" t="s">
        <v>3</v>
      </c>
      <c r="B4" s="2">
        <v>208</v>
      </c>
    </row>
    <row r="5" spans="1:2" x14ac:dyDescent="0.35">
      <c r="A5" s="2" t="s">
        <v>12</v>
      </c>
      <c r="B5" s="2">
        <v>206</v>
      </c>
    </row>
    <row r="6" spans="1:2" x14ac:dyDescent="0.35">
      <c r="A6" s="4" t="s">
        <v>9</v>
      </c>
      <c r="B6" s="2">
        <v>62</v>
      </c>
    </row>
    <row r="7" spans="1:2" x14ac:dyDescent="0.35">
      <c r="A7" s="4" t="s">
        <v>10</v>
      </c>
      <c r="B7" s="2">
        <v>86</v>
      </c>
    </row>
    <row r="8" spans="1:2" x14ac:dyDescent="0.35">
      <c r="A8" s="4" t="s">
        <v>11</v>
      </c>
      <c r="B8" s="2">
        <v>58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9"/>
  <sheetViews>
    <sheetView workbookViewId="0">
      <selection activeCell="A2" sqref="A2"/>
    </sheetView>
  </sheetViews>
  <sheetFormatPr defaultRowHeight="17.7" x14ac:dyDescent="0.35"/>
  <cols>
    <col min="1" max="1" width="12.3984375" bestFit="1" customWidth="1"/>
    <col min="2" max="5" width="8.796875" customWidth="1"/>
  </cols>
  <sheetData>
    <row r="1" spans="1:5" x14ac:dyDescent="0.35">
      <c r="A1" s="1"/>
      <c r="B1" s="1" t="s">
        <v>24</v>
      </c>
      <c r="C1" s="1" t="s">
        <v>13</v>
      </c>
      <c r="D1" s="1" t="s">
        <v>14</v>
      </c>
      <c r="E1" s="1" t="s">
        <v>15</v>
      </c>
    </row>
    <row r="2" spans="1:5" x14ac:dyDescent="0.35">
      <c r="A2" s="2" t="s">
        <v>16</v>
      </c>
      <c r="B2" s="5">
        <v>40367</v>
      </c>
      <c r="C2" s="5">
        <v>40308</v>
      </c>
      <c r="D2" s="2">
        <v>5</v>
      </c>
      <c r="E2" s="5">
        <f>C2+D2</f>
        <v>40313</v>
      </c>
    </row>
    <row r="3" spans="1:5" x14ac:dyDescent="0.35">
      <c r="A3" s="2" t="s">
        <v>17</v>
      </c>
      <c r="B3" s="5">
        <f>B2</f>
        <v>40367</v>
      </c>
      <c r="C3" s="5">
        <v>40313</v>
      </c>
      <c r="D3" s="2">
        <v>2</v>
      </c>
      <c r="E3" s="5">
        <f t="shared" ref="E3:E9" si="0">C3+D3</f>
        <v>40315</v>
      </c>
    </row>
    <row r="4" spans="1:5" x14ac:dyDescent="0.35">
      <c r="A4" s="2" t="s">
        <v>18</v>
      </c>
      <c r="B4" s="5">
        <f t="shared" ref="B4:B9" si="1">B3</f>
        <v>40367</v>
      </c>
      <c r="C4" s="5">
        <v>40316</v>
      </c>
      <c r="D4" s="2">
        <v>7</v>
      </c>
      <c r="E4" s="5">
        <f t="shared" si="0"/>
        <v>40323</v>
      </c>
    </row>
    <row r="5" spans="1:5" x14ac:dyDescent="0.35">
      <c r="A5" s="2" t="s">
        <v>19</v>
      </c>
      <c r="B5" s="5">
        <f t="shared" si="1"/>
        <v>40367</v>
      </c>
      <c r="C5" s="5">
        <v>40319</v>
      </c>
      <c r="D5" s="2">
        <v>15</v>
      </c>
      <c r="E5" s="5">
        <f t="shared" si="0"/>
        <v>40334</v>
      </c>
    </row>
    <row r="6" spans="1:5" x14ac:dyDescent="0.35">
      <c r="A6" s="2" t="s">
        <v>20</v>
      </c>
      <c r="B6" s="5">
        <f t="shared" si="1"/>
        <v>40367</v>
      </c>
      <c r="C6" s="5">
        <v>40330</v>
      </c>
      <c r="D6" s="2">
        <v>30</v>
      </c>
      <c r="E6" s="5">
        <f t="shared" si="0"/>
        <v>40360</v>
      </c>
    </row>
    <row r="7" spans="1:5" x14ac:dyDescent="0.35">
      <c r="A7" s="2" t="s">
        <v>21</v>
      </c>
      <c r="B7" s="5">
        <f t="shared" si="1"/>
        <v>40367</v>
      </c>
      <c r="C7" s="5">
        <v>40360</v>
      </c>
      <c r="D7" s="2">
        <v>15</v>
      </c>
      <c r="E7" s="5">
        <f t="shared" si="0"/>
        <v>40375</v>
      </c>
    </row>
    <row r="8" spans="1:5" x14ac:dyDescent="0.35">
      <c r="A8" s="2" t="s">
        <v>22</v>
      </c>
      <c r="B8" s="5">
        <f t="shared" si="1"/>
        <v>40367</v>
      </c>
      <c r="C8" s="5">
        <v>40374</v>
      </c>
      <c r="D8" s="2">
        <v>15</v>
      </c>
      <c r="E8" s="5">
        <f t="shared" si="0"/>
        <v>40389</v>
      </c>
    </row>
    <row r="9" spans="1:5" x14ac:dyDescent="0.35">
      <c r="A9" s="2" t="s">
        <v>23</v>
      </c>
      <c r="B9" s="5">
        <f t="shared" si="1"/>
        <v>40367</v>
      </c>
      <c r="C9" s="5">
        <v>40389</v>
      </c>
      <c r="D9" s="2">
        <v>2</v>
      </c>
      <c r="E9" s="5">
        <f t="shared" si="0"/>
        <v>40391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1"/>
  <sheetViews>
    <sheetView workbookViewId="0">
      <selection sqref="A1:A2"/>
    </sheetView>
  </sheetViews>
  <sheetFormatPr defaultRowHeight="17.7" x14ac:dyDescent="0.35"/>
  <cols>
    <col min="1" max="1" width="4" bestFit="1" customWidth="1"/>
    <col min="2" max="2" width="5.59765625" bestFit="1" customWidth="1"/>
    <col min="3" max="3" width="2.09765625" customWidth="1"/>
    <col min="4" max="4" width="7.796875" bestFit="1" customWidth="1"/>
    <col min="5" max="5" width="1.8984375" customWidth="1"/>
    <col min="6" max="6" width="4.59765625" bestFit="1" customWidth="1"/>
    <col min="7" max="7" width="5.59765625" bestFit="1" customWidth="1"/>
  </cols>
  <sheetData>
    <row r="1" spans="1:7" x14ac:dyDescent="0.35">
      <c r="A1" s="1" t="s">
        <v>25</v>
      </c>
      <c r="B1" s="1" t="s">
        <v>26</v>
      </c>
      <c r="C1" s="6"/>
      <c r="D1" s="1" t="s">
        <v>29</v>
      </c>
      <c r="F1" s="1" t="s">
        <v>27</v>
      </c>
      <c r="G1" s="1" t="s">
        <v>28</v>
      </c>
    </row>
    <row r="2" spans="1:7" x14ac:dyDescent="0.35">
      <c r="A2" s="2">
        <v>25</v>
      </c>
      <c r="B2" s="2">
        <v>0.85</v>
      </c>
      <c r="C2" s="6"/>
      <c r="D2" s="2">
        <f>SUM($A$2:A2)</f>
        <v>25</v>
      </c>
      <c r="F2" s="2">
        <f ca="1">N(OFFSET($D$1,INT((ROW(1:1))/2),))</f>
        <v>0</v>
      </c>
      <c r="G2" s="2">
        <f ca="1">N(OFFSET($B$1,INT((ROW(1:1)+1)/2),))</f>
        <v>0.85</v>
      </c>
    </row>
    <row r="3" spans="1:7" x14ac:dyDescent="0.35">
      <c r="A3" s="2">
        <v>11</v>
      </c>
      <c r="B3" s="2">
        <v>0.87</v>
      </c>
      <c r="C3" s="6"/>
      <c r="D3" s="2">
        <f>SUM($A$2:A3)</f>
        <v>36</v>
      </c>
      <c r="F3" s="8">
        <f t="shared" ref="F3:F11" ca="1" si="0">N(OFFSET($D$1,INT((ROW(2:2))/2),))</f>
        <v>25</v>
      </c>
      <c r="G3" s="2">
        <f t="shared" ref="G3:G11" ca="1" si="1">N(OFFSET($B$1,INT((ROW(2:2)+1)/2),))</f>
        <v>0.85</v>
      </c>
    </row>
    <row r="4" spans="1:7" x14ac:dyDescent="0.35">
      <c r="A4" s="2">
        <v>32</v>
      </c>
      <c r="B4" s="2">
        <v>0.69</v>
      </c>
      <c r="C4" s="6"/>
      <c r="D4" s="2">
        <f>SUM($A$2:A4)</f>
        <v>68</v>
      </c>
      <c r="F4" s="8">
        <f t="shared" ca="1" si="0"/>
        <v>25</v>
      </c>
      <c r="G4" s="7">
        <f t="shared" ca="1" si="1"/>
        <v>0.87</v>
      </c>
    </row>
    <row r="5" spans="1:7" x14ac:dyDescent="0.35">
      <c r="A5" s="2">
        <v>47</v>
      </c>
      <c r="B5" s="2">
        <v>0.73</v>
      </c>
      <c r="C5" s="6"/>
      <c r="D5" s="2">
        <f>SUM($A$2:A5)</f>
        <v>115</v>
      </c>
      <c r="F5" s="2">
        <f t="shared" ca="1" si="0"/>
        <v>36</v>
      </c>
      <c r="G5" s="7">
        <f t="shared" ca="1" si="1"/>
        <v>0.87</v>
      </c>
    </row>
    <row r="6" spans="1:7" x14ac:dyDescent="0.35">
      <c r="A6" s="2">
        <v>37</v>
      </c>
      <c r="B6" s="2">
        <v>0.53</v>
      </c>
      <c r="C6" s="6"/>
      <c r="D6" s="2">
        <f>SUM($A$2:A6)</f>
        <v>152</v>
      </c>
      <c r="F6" s="2">
        <f t="shared" ca="1" si="0"/>
        <v>36</v>
      </c>
      <c r="G6" s="2">
        <f t="shared" ca="1" si="1"/>
        <v>0.69</v>
      </c>
    </row>
    <row r="7" spans="1:7" x14ac:dyDescent="0.35">
      <c r="F7" s="8">
        <f t="shared" ca="1" si="0"/>
        <v>68</v>
      </c>
      <c r="G7" s="2">
        <f t="shared" ca="1" si="1"/>
        <v>0.69</v>
      </c>
    </row>
    <row r="8" spans="1:7" x14ac:dyDescent="0.35">
      <c r="F8" s="8">
        <f t="shared" ca="1" si="0"/>
        <v>68</v>
      </c>
      <c r="G8" s="7">
        <f t="shared" ca="1" si="1"/>
        <v>0.73</v>
      </c>
    </row>
    <row r="9" spans="1:7" x14ac:dyDescent="0.35">
      <c r="F9" s="2">
        <f t="shared" ca="1" si="0"/>
        <v>115</v>
      </c>
      <c r="G9" s="7">
        <f t="shared" ca="1" si="1"/>
        <v>0.73</v>
      </c>
    </row>
    <row r="10" spans="1:7" x14ac:dyDescent="0.35">
      <c r="F10" s="2">
        <f t="shared" ca="1" si="0"/>
        <v>115</v>
      </c>
      <c r="G10" s="2">
        <f t="shared" ca="1" si="1"/>
        <v>0.53</v>
      </c>
    </row>
    <row r="11" spans="1:7" x14ac:dyDescent="0.35">
      <c r="F11" s="8">
        <f t="shared" ca="1" si="0"/>
        <v>152</v>
      </c>
      <c r="G11" s="2">
        <f t="shared" ca="1" si="1"/>
        <v>0.53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H20" sqref="H20"/>
    </sheetView>
  </sheetViews>
  <sheetFormatPr defaultRowHeight="17.7" x14ac:dyDescent="0.35"/>
  <cols>
    <col min="1" max="1" width="5.296875" bestFit="1" customWidth="1"/>
    <col min="2" max="5" width="3.59765625" bestFit="1" customWidth="1"/>
    <col min="6" max="6" width="7.59765625" customWidth="1"/>
    <col min="7" max="7" width="5.296875" bestFit="1" customWidth="1"/>
    <col min="8" max="14" width="3.59765625" bestFit="1" customWidth="1"/>
  </cols>
  <sheetData>
    <row r="1" spans="1:14" x14ac:dyDescent="0.35">
      <c r="A1" s="1"/>
      <c r="B1" s="1" t="s">
        <v>30</v>
      </c>
      <c r="C1" s="1" t="s">
        <v>31</v>
      </c>
      <c r="D1" s="1" t="s">
        <v>32</v>
      </c>
      <c r="E1" s="1" t="s">
        <v>33</v>
      </c>
      <c r="G1" s="1"/>
      <c r="H1" s="1" t="s">
        <v>30</v>
      </c>
      <c r="I1" s="1"/>
      <c r="J1" s="1" t="s">
        <v>31</v>
      </c>
      <c r="K1" s="1"/>
      <c r="L1" s="1" t="s">
        <v>32</v>
      </c>
      <c r="M1" s="1"/>
      <c r="N1" s="1" t="s">
        <v>33</v>
      </c>
    </row>
    <row r="2" spans="1:14" x14ac:dyDescent="0.35">
      <c r="A2" s="2" t="s">
        <v>34</v>
      </c>
      <c r="B2" s="2">
        <v>88</v>
      </c>
      <c r="C2" s="2">
        <v>78</v>
      </c>
      <c r="D2" s="2">
        <v>36</v>
      </c>
      <c r="E2" s="2">
        <v>64</v>
      </c>
      <c r="G2" s="2" t="s">
        <v>44</v>
      </c>
      <c r="H2" s="2">
        <v>88</v>
      </c>
      <c r="I2" s="8">
        <f>100-H2</f>
        <v>12</v>
      </c>
      <c r="J2" s="2">
        <v>78</v>
      </c>
      <c r="K2" s="8">
        <f t="shared" ref="K2:K11" si="0">100-J2</f>
        <v>22</v>
      </c>
      <c r="L2" s="2">
        <v>36</v>
      </c>
      <c r="M2" s="8">
        <f t="shared" ref="M2:M11" si="1">100-L2</f>
        <v>64</v>
      </c>
      <c r="N2" s="2">
        <v>64</v>
      </c>
    </row>
    <row r="3" spans="1:14" x14ac:dyDescent="0.35">
      <c r="A3" s="2" t="s">
        <v>35</v>
      </c>
      <c r="B3" s="2">
        <v>94</v>
      </c>
      <c r="C3" s="2">
        <v>80</v>
      </c>
      <c r="D3" s="2">
        <v>16</v>
      </c>
      <c r="E3" s="2">
        <v>36</v>
      </c>
      <c r="G3" s="2" t="s">
        <v>35</v>
      </c>
      <c r="H3" s="2">
        <v>94</v>
      </c>
      <c r="I3" s="8">
        <f t="shared" ref="I3:I11" si="2">100-H3</f>
        <v>6</v>
      </c>
      <c r="J3" s="2">
        <v>80</v>
      </c>
      <c r="K3" s="8">
        <f t="shared" si="0"/>
        <v>20</v>
      </c>
      <c r="L3" s="2">
        <v>16</v>
      </c>
      <c r="M3" s="8">
        <f t="shared" si="1"/>
        <v>84</v>
      </c>
      <c r="N3" s="2">
        <v>36</v>
      </c>
    </row>
    <row r="4" spans="1:14" x14ac:dyDescent="0.35">
      <c r="A4" s="2" t="s">
        <v>36</v>
      </c>
      <c r="B4" s="2">
        <v>87</v>
      </c>
      <c r="C4" s="2">
        <v>93</v>
      </c>
      <c r="D4" s="2">
        <v>39</v>
      </c>
      <c r="E4" s="2">
        <v>48</v>
      </c>
      <c r="G4" s="2" t="s">
        <v>36</v>
      </c>
      <c r="H4" s="2">
        <v>87</v>
      </c>
      <c r="I4" s="8">
        <f t="shared" si="2"/>
        <v>13</v>
      </c>
      <c r="J4" s="2">
        <v>93</v>
      </c>
      <c r="K4" s="8">
        <f t="shared" si="0"/>
        <v>7</v>
      </c>
      <c r="L4" s="2">
        <v>39</v>
      </c>
      <c r="M4" s="8">
        <f t="shared" si="1"/>
        <v>61</v>
      </c>
      <c r="N4" s="2">
        <v>48</v>
      </c>
    </row>
    <row r="5" spans="1:14" x14ac:dyDescent="0.35">
      <c r="A5" s="2" t="s">
        <v>37</v>
      </c>
      <c r="B5" s="2">
        <v>84</v>
      </c>
      <c r="C5" s="2">
        <v>83</v>
      </c>
      <c r="D5" s="2">
        <v>16</v>
      </c>
      <c r="E5" s="2">
        <v>33</v>
      </c>
      <c r="G5" s="2" t="s">
        <v>37</v>
      </c>
      <c r="H5" s="2">
        <v>84</v>
      </c>
      <c r="I5" s="8">
        <f t="shared" si="2"/>
        <v>16</v>
      </c>
      <c r="J5" s="2">
        <v>83</v>
      </c>
      <c r="K5" s="8">
        <f t="shared" si="0"/>
        <v>17</v>
      </c>
      <c r="L5" s="2">
        <v>16</v>
      </c>
      <c r="M5" s="8">
        <f t="shared" si="1"/>
        <v>84</v>
      </c>
      <c r="N5" s="2">
        <v>33</v>
      </c>
    </row>
    <row r="6" spans="1:14" x14ac:dyDescent="0.35">
      <c r="A6" s="2" t="s">
        <v>38</v>
      </c>
      <c r="B6" s="2">
        <v>95</v>
      </c>
      <c r="C6" s="2">
        <v>74</v>
      </c>
      <c r="D6" s="2">
        <v>17</v>
      </c>
      <c r="E6" s="2">
        <v>37</v>
      </c>
      <c r="G6" s="2" t="s">
        <v>38</v>
      </c>
      <c r="H6" s="2">
        <v>95</v>
      </c>
      <c r="I6" s="8">
        <f t="shared" si="2"/>
        <v>5</v>
      </c>
      <c r="J6" s="2">
        <v>74</v>
      </c>
      <c r="K6" s="8">
        <f t="shared" si="0"/>
        <v>26</v>
      </c>
      <c r="L6" s="2">
        <v>17</v>
      </c>
      <c r="M6" s="8">
        <f t="shared" si="1"/>
        <v>83</v>
      </c>
      <c r="N6" s="2">
        <v>37</v>
      </c>
    </row>
    <row r="7" spans="1:14" x14ac:dyDescent="0.35">
      <c r="A7" s="2" t="s">
        <v>39</v>
      </c>
      <c r="B7" s="2">
        <v>86</v>
      </c>
      <c r="C7" s="2">
        <v>78</v>
      </c>
      <c r="D7" s="2">
        <v>15</v>
      </c>
      <c r="E7" s="2">
        <v>68</v>
      </c>
      <c r="G7" s="2" t="s">
        <v>39</v>
      </c>
      <c r="H7" s="2">
        <v>86</v>
      </c>
      <c r="I7" s="8">
        <f t="shared" si="2"/>
        <v>14</v>
      </c>
      <c r="J7" s="2">
        <v>78</v>
      </c>
      <c r="K7" s="8">
        <f t="shared" si="0"/>
        <v>22</v>
      </c>
      <c r="L7" s="2">
        <v>15</v>
      </c>
      <c r="M7" s="8">
        <f t="shared" si="1"/>
        <v>85</v>
      </c>
      <c r="N7" s="2">
        <v>68</v>
      </c>
    </row>
    <row r="8" spans="1:14" x14ac:dyDescent="0.35">
      <c r="A8" s="2" t="s">
        <v>40</v>
      </c>
      <c r="B8" s="2">
        <v>80</v>
      </c>
      <c r="C8" s="2">
        <v>78</v>
      </c>
      <c r="D8" s="2">
        <v>33</v>
      </c>
      <c r="E8" s="2">
        <v>58</v>
      </c>
      <c r="G8" s="2" t="s">
        <v>40</v>
      </c>
      <c r="H8" s="2">
        <v>80</v>
      </c>
      <c r="I8" s="8">
        <f t="shared" si="2"/>
        <v>20</v>
      </c>
      <c r="J8" s="2">
        <v>78</v>
      </c>
      <c r="K8" s="8">
        <f t="shared" si="0"/>
        <v>22</v>
      </c>
      <c r="L8" s="2">
        <v>33</v>
      </c>
      <c r="M8" s="8">
        <f t="shared" si="1"/>
        <v>67</v>
      </c>
      <c r="N8" s="2">
        <v>58</v>
      </c>
    </row>
    <row r="9" spans="1:14" x14ac:dyDescent="0.35">
      <c r="A9" s="2" t="s">
        <v>41</v>
      </c>
      <c r="B9" s="2">
        <v>94</v>
      </c>
      <c r="C9" s="2">
        <v>73</v>
      </c>
      <c r="D9" s="2">
        <v>38</v>
      </c>
      <c r="E9" s="2">
        <v>57</v>
      </c>
      <c r="G9" s="2" t="s">
        <v>41</v>
      </c>
      <c r="H9" s="2">
        <v>94</v>
      </c>
      <c r="I9" s="8">
        <f t="shared" si="2"/>
        <v>6</v>
      </c>
      <c r="J9" s="2">
        <v>73</v>
      </c>
      <c r="K9" s="8">
        <f t="shared" si="0"/>
        <v>27</v>
      </c>
      <c r="L9" s="2">
        <v>38</v>
      </c>
      <c r="M9" s="8">
        <f t="shared" si="1"/>
        <v>62</v>
      </c>
      <c r="N9" s="2">
        <v>57</v>
      </c>
    </row>
    <row r="10" spans="1:14" x14ac:dyDescent="0.35">
      <c r="A10" s="2" t="s">
        <v>42</v>
      </c>
      <c r="B10" s="2">
        <v>84</v>
      </c>
      <c r="C10" s="2">
        <v>95</v>
      </c>
      <c r="D10" s="2">
        <v>29</v>
      </c>
      <c r="E10" s="2">
        <v>68</v>
      </c>
      <c r="G10" s="2" t="s">
        <v>42</v>
      </c>
      <c r="H10" s="2">
        <v>84</v>
      </c>
      <c r="I10" s="8">
        <f t="shared" si="2"/>
        <v>16</v>
      </c>
      <c r="J10" s="2">
        <v>95</v>
      </c>
      <c r="K10" s="8">
        <f t="shared" si="0"/>
        <v>5</v>
      </c>
      <c r="L10" s="2">
        <v>29</v>
      </c>
      <c r="M10" s="8">
        <f t="shared" si="1"/>
        <v>71</v>
      </c>
      <c r="N10" s="2">
        <v>68</v>
      </c>
    </row>
    <row r="11" spans="1:14" x14ac:dyDescent="0.35">
      <c r="A11" s="2" t="s">
        <v>43</v>
      </c>
      <c r="B11" s="2">
        <v>87</v>
      </c>
      <c r="C11" s="2">
        <v>82</v>
      </c>
      <c r="D11" s="2">
        <v>28</v>
      </c>
      <c r="E11" s="2">
        <v>42</v>
      </c>
      <c r="G11" s="2" t="s">
        <v>43</v>
      </c>
      <c r="H11" s="2">
        <v>87</v>
      </c>
      <c r="I11" s="8">
        <f t="shared" si="2"/>
        <v>13</v>
      </c>
      <c r="J11" s="2">
        <v>82</v>
      </c>
      <c r="K11" s="8">
        <f t="shared" si="0"/>
        <v>18</v>
      </c>
      <c r="L11" s="2">
        <v>28</v>
      </c>
      <c r="M11" s="8">
        <f t="shared" si="1"/>
        <v>72</v>
      </c>
      <c r="N11" s="2">
        <v>42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12"/>
  <sheetViews>
    <sheetView workbookViewId="0">
      <selection activeCell="I18" sqref="I18"/>
    </sheetView>
  </sheetViews>
  <sheetFormatPr defaultRowHeight="17.7" x14ac:dyDescent="0.35"/>
  <cols>
    <col min="1" max="1" width="6.8984375" customWidth="1"/>
    <col min="2" max="2" width="7.8984375" customWidth="1"/>
    <col min="3" max="3" width="3.69921875" customWidth="1"/>
  </cols>
  <sheetData>
    <row r="1" spans="1:5" x14ac:dyDescent="0.35">
      <c r="A1" s="1" t="s">
        <v>47</v>
      </c>
      <c r="B1" s="1" t="s">
        <v>48</v>
      </c>
      <c r="D1" s="1" t="s">
        <v>45</v>
      </c>
      <c r="E1" s="1" t="s">
        <v>46</v>
      </c>
    </row>
    <row r="2" spans="1:5" x14ac:dyDescent="0.35">
      <c r="A2" s="2">
        <v>-20</v>
      </c>
      <c r="B2" s="2">
        <v>30</v>
      </c>
      <c r="D2" s="2">
        <v>66</v>
      </c>
      <c r="E2" s="2">
        <f>0.0639*D2^2+1.1497*D2+18.249</f>
        <v>372.4776</v>
      </c>
    </row>
    <row r="3" spans="1:5" x14ac:dyDescent="0.35">
      <c r="A3" s="2">
        <v>-10</v>
      </c>
      <c r="B3" s="2">
        <v>20</v>
      </c>
    </row>
    <row r="4" spans="1:5" x14ac:dyDescent="0.35">
      <c r="A4" s="2">
        <v>0</v>
      </c>
      <c r="B4" s="2">
        <v>10</v>
      </c>
    </row>
    <row r="5" spans="1:5" x14ac:dyDescent="0.35">
      <c r="A5" s="2">
        <v>10</v>
      </c>
      <c r="B5" s="2">
        <v>25</v>
      </c>
    </row>
    <row r="6" spans="1:5" x14ac:dyDescent="0.35">
      <c r="A6" s="2">
        <v>20</v>
      </c>
      <c r="B6" s="2">
        <v>50</v>
      </c>
    </row>
    <row r="7" spans="1:5" x14ac:dyDescent="0.35">
      <c r="A7" s="2">
        <v>30</v>
      </c>
      <c r="B7" s="2">
        <v>100</v>
      </c>
    </row>
    <row r="8" spans="1:5" x14ac:dyDescent="0.35">
      <c r="A8" s="2">
        <v>40</v>
      </c>
      <c r="B8" s="2">
        <v>180</v>
      </c>
    </row>
    <row r="9" spans="1:5" x14ac:dyDescent="0.35">
      <c r="A9" s="2">
        <v>50</v>
      </c>
      <c r="B9" s="2">
        <v>260</v>
      </c>
    </row>
    <row r="10" spans="1:5" x14ac:dyDescent="0.35">
      <c r="A10" s="2">
        <v>60</v>
      </c>
      <c r="B10" s="2">
        <v>320</v>
      </c>
    </row>
    <row r="11" spans="1:5" x14ac:dyDescent="0.35">
      <c r="A11" s="2">
        <v>70</v>
      </c>
      <c r="B11" s="2">
        <v>420</v>
      </c>
    </row>
    <row r="12" spans="1:5" x14ac:dyDescent="0.35">
      <c r="A12" s="2">
        <v>80</v>
      </c>
      <c r="B12" s="2">
        <v>500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版权声明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Snood</dc:creator>
  <cp:lastModifiedBy>zhouql</cp:lastModifiedBy>
  <dcterms:created xsi:type="dcterms:W3CDTF">2010-05-15T13:26:31Z</dcterms:created>
  <dcterms:modified xsi:type="dcterms:W3CDTF">2015-03-08T01:49:19Z</dcterms:modified>
</cp:coreProperties>
</file>