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filterPrivacy="1"/>
  <xr:revisionPtr revIDLastSave="0" documentId="13_ncr:1_{D4FF3CBD-9D18-406C-9706-6095F7CE67CA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  <sheet name="Tabelle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0" i="1" l="1"/>
  <c r="L99" i="1"/>
  <c r="K99" i="1"/>
  <c r="P18" i="1"/>
  <c r="P19" i="1"/>
  <c r="P20" i="1"/>
  <c r="P21" i="1"/>
  <c r="P22" i="1"/>
  <c r="P23" i="1"/>
  <c r="P24" i="1"/>
  <c r="P25" i="1"/>
  <c r="P26" i="1"/>
  <c r="P17" i="1"/>
  <c r="O18" i="1"/>
  <c r="O19" i="1"/>
  <c r="O20" i="1"/>
  <c r="O21" i="1"/>
  <c r="O22" i="1"/>
  <c r="O23" i="1"/>
  <c r="O24" i="1"/>
  <c r="O25" i="1"/>
  <c r="O26" i="1"/>
  <c r="O17" i="1"/>
</calcChain>
</file>

<file path=xl/sharedStrings.xml><?xml version="1.0" encoding="utf-8"?>
<sst xmlns="http://schemas.openxmlformats.org/spreadsheetml/2006/main" count="138" uniqueCount="134">
  <si>
    <t>Laser Wavelength</t>
  </si>
  <si>
    <t>PLE</t>
  </si>
  <si>
    <t>ODMR</t>
  </si>
  <si>
    <t>PulsedMeasurement</t>
  </si>
  <si>
    <t>Confocal</t>
  </si>
  <si>
    <t>Comment</t>
  </si>
  <si>
    <t xml:space="preserve">Polarization Degree </t>
  </si>
  <si>
    <t>Intensity Setpoint/Powermeter (nW)</t>
  </si>
  <si>
    <t>Sample Si10A-Ultrapure</t>
  </si>
  <si>
    <t>20221202-1244-55_ODMR_data_ch0</t>
  </si>
  <si>
    <t>Laser on C4, scanning C3</t>
  </si>
  <si>
    <t>Found new emitter E6 with nuclear spin. Emitter is bright and needs only low power</t>
  </si>
  <si>
    <t>Laser on C4, scanning C3, reduced power, decreased binning</t>
  </si>
  <si>
    <t>20221202-1250-27_ODMR_data_ch0</t>
  </si>
  <si>
    <t>Laser on C4, scanning only "right" dip with 200kHz binning</t>
  </si>
  <si>
    <t>20221202-1142-18_wavemeter_log_counts_with_wavelength</t>
  </si>
  <si>
    <t>Laser on C4, scanning only "right" dip with 100kHz binning</t>
  </si>
  <si>
    <t>20221202-1254-05_ODMR_data_ch0</t>
  </si>
  <si>
    <t>20221202-1343-35_ODMR_data_ch0</t>
  </si>
  <si>
    <t>20221202-1346-40_ODMR_data_ch0</t>
  </si>
  <si>
    <t>20221202-1345-34_ODMR_data_ch0</t>
  </si>
  <si>
    <t>20221202-1304-50_ODMR_data_ch0</t>
  </si>
  <si>
    <t xml:space="preserve">same, with </t>
  </si>
  <si>
    <t>20221202-1407-20_ODMR_data_ch0</t>
  </si>
  <si>
    <t>20221202-1408-04_ODMR_data_ch0</t>
  </si>
  <si>
    <t>new power dep measurement</t>
  </si>
  <si>
    <t>20221202-1408-58_ODMR_data_ch0</t>
  </si>
  <si>
    <t>20221202-1409-58_ODMR_data_ch0</t>
  </si>
  <si>
    <t>20221202-1410-55_ODMR_data_ch0</t>
  </si>
  <si>
    <t>20221202-1414-26_ODMR_data_ch0</t>
  </si>
  <si>
    <t>Linewidth. Only half of real linewidth because of 2nd order</t>
  </si>
  <si>
    <t>20221202-1420-39_ODMR_data_ch0</t>
  </si>
  <si>
    <t>20221202-1427-34_ODMR_data_ch0</t>
  </si>
  <si>
    <t>20221202-1432-20_ODMR_data_ch0</t>
  </si>
  <si>
    <t>20221202-1434-08_ODMR_data_ch0</t>
  </si>
  <si>
    <t>left dip</t>
  </si>
  <si>
    <t>20221202-1510-34_ODMR_data_ch0</t>
  </si>
  <si>
    <t>20221202-1512-00_ODMR_data_ch0</t>
  </si>
  <si>
    <t>20221202-1513-21_ODMR_data_ch0</t>
  </si>
  <si>
    <t>20221202-1516-36_ODMR_data_ch0</t>
  </si>
  <si>
    <t>20221202-1523-44_ODMR_data_ch0</t>
  </si>
  <si>
    <t>20221202-1527-47_ODMR_data_ch0</t>
  </si>
  <si>
    <t>20221202-1548-53_ODMR_data_ch0</t>
  </si>
  <si>
    <t>Measuring Spin T1. Left transition</t>
  </si>
  <si>
    <t>20221202-1641-24_raw_timetrace</t>
  </si>
  <si>
    <t>20221202-1646-13_raw_timetrace</t>
  </si>
  <si>
    <t>Measuring Spin T1. Left transition. 2nd measurement</t>
  </si>
  <si>
    <t>power below power meter limit</t>
  </si>
  <si>
    <t>power dependet linewidth and init length</t>
  </si>
  <si>
    <t>20221202-1649-03_wavemeter_log_counts_with_wavelength</t>
  </si>
  <si>
    <t>20221202-1651-37_wavemeter_log_counts_with_wavelength</t>
  </si>
  <si>
    <t>033.csv</t>
  </si>
  <si>
    <t>030.csv</t>
  </si>
  <si>
    <t>20221202-1655-32_wavemeter_log_counts_with_wavelength</t>
  </si>
  <si>
    <t>034.csv</t>
  </si>
  <si>
    <t>20221202-1657-29_wavemeter_log_counts_with_wavelength</t>
  </si>
  <si>
    <t>20221202-1659-28_wavemeter_log_counts_with_wavelength</t>
  </si>
  <si>
    <t>035.csv</t>
  </si>
  <si>
    <t>036.csv</t>
  </si>
  <si>
    <t>put ND 05 in excitation for AOM setpoint</t>
  </si>
  <si>
    <t>037.csv</t>
  </si>
  <si>
    <t>20221202-1701-40_wavemeter_log_counts_with_wavelength</t>
  </si>
  <si>
    <t>20221202-1703-54_wavemeter_log_counts_with_wavelength</t>
  </si>
  <si>
    <t>038.csv</t>
  </si>
  <si>
    <t>039.csv</t>
  </si>
  <si>
    <t>20221202-1706-21_wavemeter_log_counts_with_wavelength</t>
  </si>
  <si>
    <t>20221202-1708-50_wavemeter_log_counts_with_wavelength</t>
  </si>
  <si>
    <t>040.csv</t>
  </si>
  <si>
    <t>PLE scan for</t>
  </si>
  <si>
    <t>Setpoint of EOM</t>
  </si>
  <si>
    <t>PLE with ODMR -8</t>
  </si>
  <si>
    <t>20221202-1744-12_ODMR_data_ch0</t>
  </si>
  <si>
    <t>20221202-1740-09_ODMR_data_ch0</t>
  </si>
  <si>
    <t>20221202-1753-19_ODMR_data_ch0</t>
  </si>
  <si>
    <t>"@Setpoint of EOM"</t>
  </si>
  <si>
    <t>20221202-1804-35_ODMR_data_ch0</t>
  </si>
  <si>
    <t>Histogram-2_2022-12-02_18-04-19</t>
  </si>
  <si>
    <t>Histogram-2_2022-12-02_18-08-58</t>
  </si>
  <si>
    <t>Histogram-2_2022-12-02_18-10-13</t>
  </si>
  <si>
    <t>Histogram-2_2022-12-02_18-11-22</t>
  </si>
  <si>
    <t>Histogram-2_2022-12-02_18-12-26</t>
  </si>
  <si>
    <t>Laser might have been off</t>
  </si>
  <si>
    <t>Histogram-2_2022-12-02_18-16-57</t>
  </si>
  <si>
    <t>power in 2nd order -2dBm</t>
  </si>
  <si>
    <t>Trying fidelity with init 3.55 reset 3.98 GHz</t>
  </si>
  <si>
    <t>pulsed ca. 20:08</t>
  </si>
  <si>
    <t>pulsed ca. 20:32</t>
  </si>
  <si>
    <t>500 stepsize for raman drive. 500 start length</t>
  </si>
  <si>
    <t>pulsed ca. 20:45</t>
  </si>
  <si>
    <t>pulsed ca. 20:46</t>
  </si>
  <si>
    <t>pulsed ca. 20:48</t>
  </si>
  <si>
    <t>pulsed ca. 20:50</t>
  </si>
  <si>
    <t>maybe peak visible</t>
  </si>
  <si>
    <t>Resonant Raman, while changing the position of the laser.</t>
  </si>
  <si>
    <t>pulsed ca. 20:52</t>
  </si>
  <si>
    <t>pulsed ca. 20:54</t>
  </si>
  <si>
    <t>pulsed ca. 21:27</t>
  </si>
  <si>
    <t>pulsed ca. 22:03</t>
  </si>
  <si>
    <t>pulsed ca. 22:06</t>
  </si>
  <si>
    <t>pulsed ca. 22:14</t>
  </si>
  <si>
    <t>pulsed ca. 22:15</t>
  </si>
  <si>
    <t>same but longer aquisition..</t>
  </si>
  <si>
    <t>pulsed ca. 22:18</t>
  </si>
  <si>
    <t>trying to reduce power</t>
  </si>
  <si>
    <t>pulsed ca. 22:30</t>
  </si>
  <si>
    <t>pulsed ca. 22:23</t>
  </si>
  <si>
    <t>pulsed ca. 22:33</t>
  </si>
  <si>
    <t>back to raman condition. Feature visible again.</t>
  </si>
  <si>
    <t>we observe an interesting feature, which looks like oscillations.</t>
  </si>
  <si>
    <t>pulsed ca. 22:41</t>
  </si>
  <si>
    <t>Trying Raman resonantly. CPT visible with C4, C3, right dip</t>
  </si>
  <si>
    <t xml:space="preserve">crazy sequence. Just raman. 20ns start, 20ns increment, right dip, </t>
  </si>
  <si>
    <t>sanity check. Raman drive not hitting raman condition.</t>
  </si>
  <si>
    <t>pulsed ca. 22:43</t>
  </si>
  <si>
    <t xml:space="preserve">Now trying the other dip. The left one. </t>
  </si>
  <si>
    <t>5.4584 Raman frequency</t>
  </si>
  <si>
    <t>5.4594 Raman frequency</t>
  </si>
  <si>
    <t>pulsed ca. 22:53</t>
  </si>
  <si>
    <t>Back on right dip.</t>
  </si>
  <si>
    <t>changing mw intensity to approx 0dBm</t>
  </si>
  <si>
    <t>pulsed ca. 22:57</t>
  </si>
  <si>
    <t>pulsed ca. 22:59</t>
  </si>
  <si>
    <t>mw amplitude back to -2dBm</t>
  </si>
  <si>
    <t>pulsed ca. 23:05</t>
  </si>
  <si>
    <t>changed pulse spacing to 40ns</t>
  </si>
  <si>
    <t>pulsed ca. 23:12</t>
  </si>
  <si>
    <t>pulsed ca. 23:15</t>
  </si>
  <si>
    <t>pulsed ca. 23:46</t>
  </si>
  <si>
    <t>pulsed ca. 23:50</t>
  </si>
  <si>
    <t>Trying with 1st order, sitting in the middle. Sequence from tin paper</t>
  </si>
  <si>
    <t>pulsed ca 23:54</t>
  </si>
  <si>
    <t>pulsed ca. 23:53</t>
  </si>
  <si>
    <t>Significant change visible from measurements before.</t>
  </si>
  <si>
    <t>Screw positions X=27.45 y=35.30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</si>
</sst>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/>
    <xf numFmtId="0" fontId="0" fillId="2" borderId="1" xfId="0" applyFill="1" applyBorder="1"/>
    <xf numFmtId="0" fontId="0" fillId="2" borderId="2" xfId="0" applyFont="1" applyFill="1" applyBorder="1"/>
    <xf numFmtId="0" fontId="0" fillId="0" borderId="3" xfId="0" applyBorder="1"/>
    <xf numFmtId="0" fontId="0" fillId="0" borderId="3" xfId="0" applyNumberFormat="1" applyBorder="1"/>
    <xf numFmtId="0" fontId="0" fillId="2" borderId="2" xfId="0" applyNumberFormat="1" applyFill="1" applyBorder="1"/>
    <xf numFmtId="0" fontId="0" fillId="2" borderId="2" xfId="0" applyFill="1" applyBorder="1"/>
    <xf numFmtId="16" fontId="0" fillId="0" borderId="3" xfId="0" applyNumberFormat="1" applyBorder="1"/>
    <xf numFmtId="0" fontId="0" fillId="0" borderId="3" xfId="0" applyFont="1" applyBorder="1"/>
    <xf numFmtId="0" fontId="0" fillId="0" borderId="3" xfId="0" applyFont="1" applyBorder="1" applyAlignment="1">
      <alignment wrapText="1"/>
    </xf>
    <xf numFmtId="0" fontId="0" fillId="0" borderId="0" xfId="0" applyBorder="1"/>
    <xf numFmtId="0" fontId="0" fillId="0" borderId="0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Sheet1!$L$17:$L$26</c:f>
              <c:numCache>
                <c:formatCode>General</c:formatCode>
                <c:ptCount val="10"/>
                <c:pt idx="0">
                  <c:v>520</c:v>
                </c:pt>
                <c:pt idx="1">
                  <c:v>400</c:v>
                </c:pt>
                <c:pt idx="2">
                  <c:v>300</c:v>
                </c:pt>
                <c:pt idx="3">
                  <c:v>214</c:v>
                </c:pt>
                <c:pt idx="4">
                  <c:v>174</c:v>
                </c:pt>
                <c:pt idx="5">
                  <c:v>140</c:v>
                </c:pt>
                <c:pt idx="6">
                  <c:v>117</c:v>
                </c:pt>
                <c:pt idx="7">
                  <c:v>92</c:v>
                </c:pt>
                <c:pt idx="8">
                  <c:v>835</c:v>
                </c:pt>
                <c:pt idx="9">
                  <c:v>1412</c:v>
                </c:pt>
              </c:numCache>
            </c:numRef>
          </c:xVal>
          <c:yVal>
            <c:numRef>
              <c:f>Sheet1!$M$17:$M$26</c:f>
              <c:numCache>
                <c:formatCode>General</c:formatCode>
                <c:ptCount val="10"/>
                <c:pt idx="0">
                  <c:v>1.1200000000000001</c:v>
                </c:pt>
                <c:pt idx="1">
                  <c:v>0.79600000000000004</c:v>
                </c:pt>
                <c:pt idx="2">
                  <c:v>0.71140000000000003</c:v>
                </c:pt>
                <c:pt idx="3">
                  <c:v>0.49099999999999999</c:v>
                </c:pt>
                <c:pt idx="4">
                  <c:v>0.51</c:v>
                </c:pt>
                <c:pt idx="5">
                  <c:v>0.45800000000000002</c:v>
                </c:pt>
                <c:pt idx="6">
                  <c:v>0.32</c:v>
                </c:pt>
                <c:pt idx="7">
                  <c:v>0.36699999999999999</c:v>
                </c:pt>
                <c:pt idx="8">
                  <c:v>1.133</c:v>
                </c:pt>
                <c:pt idx="9">
                  <c:v>1.544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F-4E1E-AB3A-84FB92EC2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605103"/>
        <c:axId val="1462277055"/>
      </c:scatterChart>
      <c:valAx>
        <c:axId val="173760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277055"/>
        <c:crosses val="autoZero"/>
        <c:crossBetween val="midCat"/>
      </c:valAx>
      <c:valAx>
        <c:axId val="146227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0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2310367454068243E-2"/>
                  <c:y val="-0.176550379119276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Sheet1!$O$17:$O$26</c:f>
              <c:numCache>
                <c:formatCode>General</c:formatCode>
                <c:ptCount val="10"/>
                <c:pt idx="0">
                  <c:v>22.803508501982758</c:v>
                </c:pt>
                <c:pt idx="1">
                  <c:v>20</c:v>
                </c:pt>
                <c:pt idx="2">
                  <c:v>17.320508075688775</c:v>
                </c:pt>
                <c:pt idx="3">
                  <c:v>14.628738838327793</c:v>
                </c:pt>
                <c:pt idx="4">
                  <c:v>13.19090595827292</c:v>
                </c:pt>
                <c:pt idx="5">
                  <c:v>11.832159566199232</c:v>
                </c:pt>
                <c:pt idx="6">
                  <c:v>10.816653826391969</c:v>
                </c:pt>
                <c:pt idx="7">
                  <c:v>9.5916630466254382</c:v>
                </c:pt>
                <c:pt idx="8">
                  <c:v>28.89636655359978</c:v>
                </c:pt>
                <c:pt idx="9">
                  <c:v>37.576588456111871</c:v>
                </c:pt>
              </c:numCache>
            </c:numRef>
          </c:xVal>
          <c:yVal>
            <c:numRef>
              <c:f>Sheet1!$P$17:$P$26</c:f>
              <c:numCache>
                <c:formatCode>General</c:formatCode>
                <c:ptCount val="10"/>
                <c:pt idx="0">
                  <c:v>2.2400000000000002</c:v>
                </c:pt>
                <c:pt idx="1">
                  <c:v>1.5920000000000001</c:v>
                </c:pt>
                <c:pt idx="2">
                  <c:v>1.4228000000000001</c:v>
                </c:pt>
                <c:pt idx="3">
                  <c:v>0.98199999999999998</c:v>
                </c:pt>
                <c:pt idx="4">
                  <c:v>1.02</c:v>
                </c:pt>
                <c:pt idx="5">
                  <c:v>0.91600000000000004</c:v>
                </c:pt>
                <c:pt idx="6">
                  <c:v>0.64</c:v>
                </c:pt>
                <c:pt idx="7">
                  <c:v>0.73399999999999999</c:v>
                </c:pt>
                <c:pt idx="8">
                  <c:v>2.266</c:v>
                </c:pt>
                <c:pt idx="9">
                  <c:v>3.0880000000000001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A-46DA-AF89-328195BAA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332687"/>
        <c:axId val="1549008975"/>
      </c:scatterChart>
      <c:valAx>
        <c:axId val="163533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008975"/>
        <c:crosses val="autoZero"/>
        <c:crossBetween val="midCat"/>
      </c:valAx>
      <c:valAx>
        <c:axId val="154900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3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Tabelle1!$A$2:$A$22</c:f>
              <c:numCache>
                <c:formatCode>General</c:formatCode>
                <c:ptCount val="2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</c:numCache>
            </c:numRef>
          </c:xVal>
          <c:yVal>
            <c:numRef>
              <c:f>Tabelle1!$B$2:$B$22</c:f>
              <c:numCache>
                <c:formatCode>General</c:formatCode>
                <c:ptCount val="21"/>
                <c:pt idx="0">
                  <c:v>1051</c:v>
                </c:pt>
                <c:pt idx="1">
                  <c:v>1070</c:v>
                </c:pt>
                <c:pt idx="2">
                  <c:v>1031</c:v>
                </c:pt>
                <c:pt idx="3">
                  <c:v>1073</c:v>
                </c:pt>
                <c:pt idx="4">
                  <c:v>1154</c:v>
                </c:pt>
                <c:pt idx="5">
                  <c:v>1161</c:v>
                </c:pt>
                <c:pt idx="6">
                  <c:v>1203</c:v>
                </c:pt>
                <c:pt idx="7">
                  <c:v>1162</c:v>
                </c:pt>
                <c:pt idx="8">
                  <c:v>1088</c:v>
                </c:pt>
                <c:pt idx="9">
                  <c:v>1089</c:v>
                </c:pt>
                <c:pt idx="10">
                  <c:v>1029</c:v>
                </c:pt>
                <c:pt idx="11">
                  <c:v>1043</c:v>
                </c:pt>
                <c:pt idx="12">
                  <c:v>1050</c:v>
                </c:pt>
                <c:pt idx="13">
                  <c:v>1021</c:v>
                </c:pt>
                <c:pt idx="14">
                  <c:v>1080</c:v>
                </c:pt>
                <c:pt idx="15">
                  <c:v>1147</c:v>
                </c:pt>
                <c:pt idx="16">
                  <c:v>1142</c:v>
                </c:pt>
                <c:pt idx="17">
                  <c:v>1209</c:v>
                </c:pt>
                <c:pt idx="18">
                  <c:v>1145</c:v>
                </c:pt>
                <c:pt idx="19">
                  <c:v>1085</c:v>
                </c:pt>
                <c:pt idx="20">
                  <c:v>1072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4-414D-ACAE-DB2C8B87C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808111"/>
        <c:axId val="1773337007"/>
      </c:scatterChart>
      <c:valAx>
        <c:axId val="174480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337007"/>
        <c:crosses val="autoZero"/>
        <c:crossBetween val="midCat"/>
      </c:valAx>
      <c:valAx>
        <c:axId val="17733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80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17</xdr:row>
      <xdr:rowOff>180974</xdr:rowOff>
    </xdr:from>
    <xdr:to>
      <xdr:col>21</xdr:col>
      <xdr:colOff>552450</xdr:colOff>
      <xdr:row>35</xdr:row>
      <xdr:rowOff>19049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7EA8F7-0B06-4FDA-A547-5482779C6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9</xdr:row>
      <xdr:rowOff>114300</xdr:rowOff>
    </xdr:from>
    <xdr:to>
      <xdr:col>22</xdr:col>
      <xdr:colOff>0</xdr:colOff>
      <xdr:row>17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706276E-EEFF-4A76-B710-F05DA5C09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185737</xdr:rowOff>
    </xdr:from>
    <xdr:to>
      <xdr:col>14</xdr:col>
      <xdr:colOff>533400</xdr:colOff>
      <xdr:row>26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C6B9692-047E-479A-A5D8-29C78BE16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tabSelected="1" zoomScaleNormal="100" workbookViewId="0">
      <pane ySplit="1" topLeftCell="A2" activePane="bottomLeft" state="frozen"/>
      <selection pane="bottomLeft" activeCell="A4" sqref="A4"/>
    </sheetView>
  </sheetViews>
  <sheetFormatPr baseColWidth="10" defaultColWidth="9.140625" defaultRowHeight="15" x14ac:dyDescent="0.25"/>
  <cols>
    <col min="1" max="1" width="61.7109375" style="6" customWidth="1"/>
    <col min="2" max="2" width="17.85546875" style="7" customWidth="1"/>
    <col min="3" max="3" width="10" style="6" customWidth="1"/>
    <col min="4" max="4" width="9.140625" style="6"/>
    <col min="5" max="5" width="20.42578125" style="6" customWidth="1"/>
    <col min="6" max="6" width="13.42578125" style="6" customWidth="1"/>
    <col min="7" max="7" width="19.42578125" style="6" customWidth="1"/>
    <col min="8" max="8" width="26.7109375" style="11" customWidth="1"/>
    <col min="9" max="9" width="12" bestFit="1" customWidth="1"/>
    <col min="11" max="12" width="12" bestFit="1" customWidth="1"/>
  </cols>
  <sheetData>
    <row r="1" spans="1:10" s="4" customFormat="1" ht="15.75" thickBot="1" x14ac:dyDescent="0.3">
      <c r="A1" s="5" t="s">
        <v>5</v>
      </c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6</v>
      </c>
      <c r="H1" s="9" t="s">
        <v>7</v>
      </c>
    </row>
    <row r="2" spans="1:10" x14ac:dyDescent="0.25">
      <c r="A2" s="6" t="s">
        <v>8</v>
      </c>
    </row>
    <row r="3" spans="1:10" x14ac:dyDescent="0.25">
      <c r="A3" s="6" t="s">
        <v>133</v>
      </c>
    </row>
    <row r="5" spans="1:10" x14ac:dyDescent="0.25">
      <c r="H5" s="12"/>
    </row>
    <row r="6" spans="1:10" x14ac:dyDescent="0.25">
      <c r="A6" s="6" t="s">
        <v>11</v>
      </c>
      <c r="C6" s="6" t="s">
        <v>15</v>
      </c>
      <c r="G6" s="6">
        <v>142</v>
      </c>
    </row>
    <row r="7" spans="1:10" x14ac:dyDescent="0.25">
      <c r="G7" s="6">
        <v>142</v>
      </c>
    </row>
    <row r="8" spans="1:10" x14ac:dyDescent="0.25">
      <c r="G8" s="6">
        <v>142</v>
      </c>
      <c r="J8" t="s">
        <v>30</v>
      </c>
    </row>
    <row r="9" spans="1:10" x14ac:dyDescent="0.25">
      <c r="A9" s="6" t="s">
        <v>10</v>
      </c>
      <c r="B9" s="7">
        <v>737.01936000000001</v>
      </c>
      <c r="D9" s="6" t="s">
        <v>9</v>
      </c>
      <c r="G9" s="6">
        <v>142</v>
      </c>
      <c r="H9" s="11">
        <v>840</v>
      </c>
    </row>
    <row r="10" spans="1:10" x14ac:dyDescent="0.25">
      <c r="A10" s="6" t="s">
        <v>12</v>
      </c>
      <c r="B10" s="7">
        <v>737.01935000000003</v>
      </c>
      <c r="D10" s="6" t="s">
        <v>13</v>
      </c>
      <c r="G10" s="6">
        <v>142</v>
      </c>
      <c r="H10" s="11">
        <v>524</v>
      </c>
    </row>
    <row r="11" spans="1:10" x14ac:dyDescent="0.25">
      <c r="A11" s="6" t="s">
        <v>14</v>
      </c>
      <c r="B11" s="7">
        <v>737.01935000000003</v>
      </c>
      <c r="D11" s="6" t="s">
        <v>17</v>
      </c>
      <c r="G11" s="6">
        <v>142</v>
      </c>
    </row>
    <row r="12" spans="1:10" x14ac:dyDescent="0.25">
      <c r="A12" s="6" t="s">
        <v>16</v>
      </c>
      <c r="B12" s="7">
        <v>737.01935000000003</v>
      </c>
      <c r="D12" s="6" t="s">
        <v>21</v>
      </c>
      <c r="G12" s="6">
        <v>142</v>
      </c>
      <c r="H12" s="11">
        <v>294</v>
      </c>
    </row>
    <row r="13" spans="1:10" x14ac:dyDescent="0.25">
      <c r="A13" s="7" t="s">
        <v>83</v>
      </c>
      <c r="G13" s="6">
        <v>142</v>
      </c>
    </row>
    <row r="14" spans="1:10" x14ac:dyDescent="0.25">
      <c r="A14" s="7" t="s">
        <v>22</v>
      </c>
      <c r="B14" s="7">
        <v>737.01916000000006</v>
      </c>
      <c r="D14" s="6" t="s">
        <v>18</v>
      </c>
      <c r="G14" s="6">
        <v>142</v>
      </c>
      <c r="H14" s="11">
        <v>210</v>
      </c>
    </row>
    <row r="15" spans="1:10" x14ac:dyDescent="0.25">
      <c r="A15" s="7"/>
      <c r="B15" s="7">
        <v>737.01916000000006</v>
      </c>
      <c r="D15" s="6" t="s">
        <v>20</v>
      </c>
      <c r="G15" s="6">
        <v>142</v>
      </c>
      <c r="H15" s="11">
        <v>175</v>
      </c>
    </row>
    <row r="16" spans="1:10" x14ac:dyDescent="0.25">
      <c r="A16" s="7"/>
      <c r="B16" s="7">
        <v>737.01916000000006</v>
      </c>
      <c r="D16" s="6" t="s">
        <v>19</v>
      </c>
      <c r="G16" s="6">
        <v>142</v>
      </c>
      <c r="H16" s="11">
        <v>175</v>
      </c>
    </row>
    <row r="17" spans="1:16" x14ac:dyDescent="0.25">
      <c r="A17" s="7" t="s">
        <v>25</v>
      </c>
      <c r="B17" s="7">
        <v>737.01900999999998</v>
      </c>
      <c r="D17" s="6" t="s">
        <v>23</v>
      </c>
      <c r="G17" s="6">
        <v>142</v>
      </c>
      <c r="H17" s="11">
        <v>520</v>
      </c>
      <c r="J17">
        <v>1.1200000000000001</v>
      </c>
      <c r="L17" s="1">
        <v>520</v>
      </c>
      <c r="M17" s="3">
        <v>1.1200000000000001</v>
      </c>
      <c r="O17" s="1">
        <f>SQRT(L17)</f>
        <v>22.803508501982758</v>
      </c>
      <c r="P17" s="3">
        <f>2*M17</f>
        <v>2.2400000000000002</v>
      </c>
    </row>
    <row r="18" spans="1:16" x14ac:dyDescent="0.25">
      <c r="B18" s="7">
        <v>737.01900999999998</v>
      </c>
      <c r="D18" s="6" t="s">
        <v>24</v>
      </c>
      <c r="G18" s="6">
        <v>142</v>
      </c>
      <c r="H18" s="11">
        <v>400</v>
      </c>
      <c r="J18">
        <v>0.79600000000000004</v>
      </c>
      <c r="L18" s="1">
        <v>400</v>
      </c>
      <c r="M18" s="3">
        <v>0.79600000000000004</v>
      </c>
      <c r="O18" s="1">
        <f t="shared" ref="O18:O26" si="0">SQRT(L18)</f>
        <v>20</v>
      </c>
      <c r="P18" s="3">
        <f t="shared" ref="P18:P26" si="1">2*M18</f>
        <v>1.5920000000000001</v>
      </c>
    </row>
    <row r="19" spans="1:16" x14ac:dyDescent="0.25">
      <c r="B19" s="7">
        <v>737.01900999999998</v>
      </c>
      <c r="D19" s="6" t="s">
        <v>26</v>
      </c>
      <c r="G19" s="6">
        <v>142</v>
      </c>
      <c r="H19" s="11">
        <v>300</v>
      </c>
      <c r="J19">
        <v>0.71140000000000003</v>
      </c>
      <c r="L19" s="1">
        <v>300</v>
      </c>
      <c r="M19" s="3">
        <v>0.71140000000000003</v>
      </c>
      <c r="O19" s="1">
        <f t="shared" si="0"/>
        <v>17.320508075688775</v>
      </c>
      <c r="P19" s="3">
        <f t="shared" si="1"/>
        <v>1.4228000000000001</v>
      </c>
    </row>
    <row r="20" spans="1:16" x14ac:dyDescent="0.25">
      <c r="A20" s="7"/>
      <c r="B20" s="7">
        <v>737.01900000000001</v>
      </c>
      <c r="D20" s="7" t="s">
        <v>27</v>
      </c>
      <c r="G20" s="6">
        <v>142</v>
      </c>
      <c r="H20" s="11">
        <v>214</v>
      </c>
      <c r="J20">
        <v>0.49099999999999999</v>
      </c>
      <c r="L20" s="1">
        <v>214</v>
      </c>
      <c r="M20" s="3">
        <v>0.49099999999999999</v>
      </c>
      <c r="O20" s="1">
        <f t="shared" si="0"/>
        <v>14.628738838327793</v>
      </c>
      <c r="P20" s="3">
        <f t="shared" si="1"/>
        <v>0.98199999999999998</v>
      </c>
    </row>
    <row r="21" spans="1:16" x14ac:dyDescent="0.25">
      <c r="A21" s="7"/>
      <c r="B21" s="7">
        <v>737.01899000000003</v>
      </c>
      <c r="D21" s="6" t="s">
        <v>28</v>
      </c>
      <c r="G21" s="6">
        <v>142</v>
      </c>
      <c r="H21" s="11">
        <v>174</v>
      </c>
      <c r="J21">
        <v>0.51</v>
      </c>
      <c r="L21" s="1">
        <v>174</v>
      </c>
      <c r="M21" s="3">
        <v>0.51</v>
      </c>
      <c r="O21" s="1">
        <f t="shared" si="0"/>
        <v>13.19090595827292</v>
      </c>
      <c r="P21" s="3">
        <f t="shared" si="1"/>
        <v>1.02</v>
      </c>
    </row>
    <row r="22" spans="1:16" x14ac:dyDescent="0.25">
      <c r="B22" s="7">
        <v>737.01900000000001</v>
      </c>
      <c r="D22" s="6" t="s">
        <v>29</v>
      </c>
      <c r="G22" s="6">
        <v>142</v>
      </c>
      <c r="H22" s="11">
        <v>140</v>
      </c>
      <c r="I22" s="2"/>
      <c r="J22">
        <v>0.45800000000000002</v>
      </c>
      <c r="L22" s="1">
        <v>140</v>
      </c>
      <c r="M22" s="3">
        <v>0.45800000000000002</v>
      </c>
      <c r="O22" s="1">
        <f t="shared" si="0"/>
        <v>11.832159566199232</v>
      </c>
      <c r="P22" s="3">
        <f t="shared" si="1"/>
        <v>0.91600000000000004</v>
      </c>
    </row>
    <row r="23" spans="1:16" x14ac:dyDescent="0.25">
      <c r="B23" s="7">
        <v>737.01899000000003</v>
      </c>
      <c r="D23" s="6" t="s">
        <v>31</v>
      </c>
      <c r="G23" s="6">
        <v>142</v>
      </c>
      <c r="H23" s="11">
        <v>117</v>
      </c>
      <c r="I23" s="2"/>
      <c r="J23">
        <v>0.32</v>
      </c>
      <c r="L23" s="1">
        <v>117</v>
      </c>
      <c r="M23" s="3">
        <v>0.32</v>
      </c>
      <c r="O23" s="1">
        <f t="shared" si="0"/>
        <v>10.816653826391969</v>
      </c>
      <c r="P23" s="3">
        <f t="shared" si="1"/>
        <v>0.64</v>
      </c>
    </row>
    <row r="24" spans="1:16" x14ac:dyDescent="0.25">
      <c r="B24" s="7">
        <v>737.01899000000003</v>
      </c>
      <c r="D24" s="6" t="s">
        <v>32</v>
      </c>
      <c r="G24" s="6">
        <v>142</v>
      </c>
      <c r="H24" s="11">
        <v>92</v>
      </c>
      <c r="I24" s="2"/>
      <c r="L24" s="1">
        <v>92</v>
      </c>
      <c r="M24">
        <v>0.36699999999999999</v>
      </c>
      <c r="O24" s="1">
        <f t="shared" si="0"/>
        <v>9.5916630466254382</v>
      </c>
      <c r="P24" s="3">
        <f t="shared" si="1"/>
        <v>0.73399999999999999</v>
      </c>
    </row>
    <row r="25" spans="1:16" x14ac:dyDescent="0.25">
      <c r="B25" s="7">
        <v>737.01898000000006</v>
      </c>
      <c r="D25" s="6" t="s">
        <v>33</v>
      </c>
      <c r="G25" s="6">
        <v>142</v>
      </c>
      <c r="H25" s="11">
        <v>835</v>
      </c>
      <c r="I25" s="2"/>
      <c r="L25" s="1">
        <v>835</v>
      </c>
      <c r="M25">
        <v>1.133</v>
      </c>
      <c r="O25" s="1">
        <f t="shared" si="0"/>
        <v>28.89636655359978</v>
      </c>
      <c r="P25" s="3">
        <f t="shared" si="1"/>
        <v>2.266</v>
      </c>
    </row>
    <row r="26" spans="1:16" x14ac:dyDescent="0.25">
      <c r="B26" s="7">
        <v>737.01899000000003</v>
      </c>
      <c r="D26" s="6" t="s">
        <v>34</v>
      </c>
      <c r="G26" s="6">
        <v>142</v>
      </c>
      <c r="H26" s="11">
        <v>1412</v>
      </c>
      <c r="I26" s="2"/>
      <c r="L26" s="1">
        <v>1412</v>
      </c>
      <c r="M26">
        <v>1.544</v>
      </c>
      <c r="O26" s="1">
        <f t="shared" si="0"/>
        <v>37.576588456111871</v>
      </c>
      <c r="P26" s="3">
        <f t="shared" si="1"/>
        <v>3.0880000000000001</v>
      </c>
    </row>
    <row r="27" spans="1:16" x14ac:dyDescent="0.25">
      <c r="B27" s="6"/>
      <c r="G27" s="6">
        <v>142</v>
      </c>
      <c r="I27" s="2"/>
    </row>
    <row r="28" spans="1:16" x14ac:dyDescent="0.25">
      <c r="A28" s="6" t="s">
        <v>35</v>
      </c>
      <c r="B28" s="6">
        <v>737.01865999999995</v>
      </c>
      <c r="D28" s="6" t="s">
        <v>36</v>
      </c>
      <c r="G28" s="6">
        <v>142</v>
      </c>
      <c r="H28" s="11">
        <v>520</v>
      </c>
      <c r="I28" s="2"/>
      <c r="J28">
        <v>2.02</v>
      </c>
    </row>
    <row r="29" spans="1:16" x14ac:dyDescent="0.25">
      <c r="B29" s="6"/>
      <c r="D29" s="6" t="s">
        <v>37</v>
      </c>
      <c r="G29" s="6">
        <v>142</v>
      </c>
      <c r="H29" s="11">
        <v>392</v>
      </c>
      <c r="I29" s="2"/>
      <c r="J29">
        <v>1.62</v>
      </c>
    </row>
    <row r="30" spans="1:16" x14ac:dyDescent="0.25">
      <c r="B30" s="6"/>
      <c r="D30" s="6" t="s">
        <v>38</v>
      </c>
      <c r="G30" s="6">
        <v>142</v>
      </c>
      <c r="H30" s="11">
        <v>294</v>
      </c>
      <c r="I30" s="2"/>
      <c r="J30">
        <v>719</v>
      </c>
    </row>
    <row r="31" spans="1:16" x14ac:dyDescent="0.25">
      <c r="B31" s="6"/>
      <c r="D31" s="6" t="s">
        <v>39</v>
      </c>
      <c r="G31" s="6">
        <v>142</v>
      </c>
      <c r="H31" s="11">
        <v>212</v>
      </c>
      <c r="I31" s="2"/>
      <c r="J31">
        <v>800</v>
      </c>
    </row>
    <row r="32" spans="1:16" x14ac:dyDescent="0.25">
      <c r="B32" s="6">
        <v>737.01856999999995</v>
      </c>
      <c r="D32" s="6" t="s">
        <v>40</v>
      </c>
      <c r="G32" s="6">
        <v>142</v>
      </c>
      <c r="H32" s="11">
        <v>173</v>
      </c>
      <c r="I32" s="2"/>
      <c r="J32">
        <v>1042</v>
      </c>
    </row>
    <row r="33" spans="1:10" x14ac:dyDescent="0.25">
      <c r="A33" s="7"/>
      <c r="B33" s="7">
        <v>737.01855</v>
      </c>
      <c r="C33" s="7"/>
      <c r="D33" s="6" t="s">
        <v>41</v>
      </c>
      <c r="G33" s="6">
        <v>142</v>
      </c>
      <c r="H33" s="11">
        <v>141</v>
      </c>
      <c r="J33">
        <v>580</v>
      </c>
    </row>
    <row r="34" spans="1:10" x14ac:dyDescent="0.25">
      <c r="B34" s="6">
        <v>737.01844000000006</v>
      </c>
      <c r="D34" s="6" t="s">
        <v>42</v>
      </c>
      <c r="G34" s="6">
        <v>142</v>
      </c>
      <c r="H34" s="11">
        <v>117</v>
      </c>
      <c r="I34" s="2"/>
      <c r="J34">
        <v>477</v>
      </c>
    </row>
    <row r="35" spans="1:10" x14ac:dyDescent="0.25">
      <c r="B35" s="6"/>
      <c r="G35" s="6">
        <v>142</v>
      </c>
      <c r="I35" s="2"/>
    </row>
    <row r="36" spans="1:10" x14ac:dyDescent="0.25">
      <c r="B36" s="6"/>
      <c r="G36" s="6">
        <v>142</v>
      </c>
      <c r="I36" s="2"/>
    </row>
    <row r="37" spans="1:10" x14ac:dyDescent="0.25">
      <c r="A37" s="6" t="s">
        <v>43</v>
      </c>
      <c r="B37" s="6">
        <v>737.03733</v>
      </c>
      <c r="E37" s="6" t="s">
        <v>44</v>
      </c>
      <c r="G37" s="6">
        <v>142</v>
      </c>
      <c r="H37" s="11" t="s">
        <v>47</v>
      </c>
      <c r="I37" s="2"/>
    </row>
    <row r="38" spans="1:10" x14ac:dyDescent="0.25">
      <c r="A38" s="6" t="s">
        <v>46</v>
      </c>
      <c r="B38" s="6">
        <v>737.03727000000003</v>
      </c>
      <c r="E38" s="6" t="s">
        <v>45</v>
      </c>
      <c r="G38" s="6">
        <v>142</v>
      </c>
      <c r="H38" s="11" t="s">
        <v>47</v>
      </c>
      <c r="I38" s="2"/>
    </row>
    <row r="39" spans="1:10" x14ac:dyDescent="0.25">
      <c r="B39" s="6"/>
      <c r="G39" s="6">
        <v>142</v>
      </c>
      <c r="I39" s="2"/>
    </row>
    <row r="40" spans="1:10" x14ac:dyDescent="0.25">
      <c r="A40" s="6" t="s">
        <v>48</v>
      </c>
      <c r="B40" s="6"/>
      <c r="C40" s="6" t="s">
        <v>49</v>
      </c>
      <c r="E40" s="6" t="s">
        <v>52</v>
      </c>
      <c r="F40" s="10"/>
      <c r="G40" s="6">
        <v>142</v>
      </c>
      <c r="H40" s="11">
        <v>0.3</v>
      </c>
      <c r="I40" s="2" t="s">
        <v>59</v>
      </c>
    </row>
    <row r="41" spans="1:10" x14ac:dyDescent="0.25">
      <c r="B41" s="6"/>
      <c r="C41" s="6" t="s">
        <v>50</v>
      </c>
      <c r="E41" s="6" t="s">
        <v>51</v>
      </c>
      <c r="G41" s="6">
        <v>142</v>
      </c>
      <c r="H41" s="11">
        <v>0.33</v>
      </c>
      <c r="I41" s="2"/>
    </row>
    <row r="42" spans="1:10" x14ac:dyDescent="0.25">
      <c r="B42" s="6"/>
      <c r="C42" s="6" t="s">
        <v>53</v>
      </c>
      <c r="E42" s="6" t="s">
        <v>54</v>
      </c>
      <c r="G42" s="6">
        <v>142</v>
      </c>
      <c r="H42" s="11">
        <v>0.34</v>
      </c>
      <c r="I42" s="2"/>
    </row>
    <row r="43" spans="1:10" x14ac:dyDescent="0.25">
      <c r="B43" s="6"/>
      <c r="C43" s="6" t="s">
        <v>55</v>
      </c>
      <c r="E43" s="6" t="s">
        <v>57</v>
      </c>
      <c r="G43" s="6">
        <v>142</v>
      </c>
      <c r="H43" s="11">
        <v>0.35</v>
      </c>
      <c r="I43" s="2"/>
    </row>
    <row r="44" spans="1:10" x14ac:dyDescent="0.25">
      <c r="B44" s="6"/>
      <c r="C44" s="6" t="s">
        <v>56</v>
      </c>
      <c r="E44" s="6" t="s">
        <v>58</v>
      </c>
      <c r="G44" s="6">
        <v>142</v>
      </c>
      <c r="H44" s="11">
        <v>0.36</v>
      </c>
      <c r="I44" s="2"/>
    </row>
    <row r="45" spans="1:10" x14ac:dyDescent="0.25">
      <c r="B45" s="6"/>
      <c r="C45" s="6" t="s">
        <v>61</v>
      </c>
      <c r="E45" s="6" t="s">
        <v>60</v>
      </c>
      <c r="G45" s="6">
        <v>142</v>
      </c>
      <c r="H45" s="11">
        <v>0.37</v>
      </c>
      <c r="I45" s="2"/>
    </row>
    <row r="46" spans="1:10" x14ac:dyDescent="0.25">
      <c r="A46" s="7"/>
      <c r="C46" s="6" t="s">
        <v>62</v>
      </c>
      <c r="E46" s="6" t="s">
        <v>63</v>
      </c>
      <c r="F46" s="10"/>
      <c r="G46" s="6">
        <v>142</v>
      </c>
      <c r="H46" s="11">
        <v>0.38</v>
      </c>
      <c r="I46">
        <v>34</v>
      </c>
    </row>
    <row r="47" spans="1:10" x14ac:dyDescent="0.25">
      <c r="C47" s="6" t="s">
        <v>65</v>
      </c>
      <c r="E47" s="6" t="s">
        <v>64</v>
      </c>
      <c r="F47" s="10"/>
      <c r="G47" s="6">
        <v>142</v>
      </c>
      <c r="H47" s="11">
        <v>0.39</v>
      </c>
      <c r="I47">
        <v>52</v>
      </c>
    </row>
    <row r="48" spans="1:10" x14ac:dyDescent="0.25">
      <c r="A48" s="7"/>
      <c r="B48" s="6">
        <v>737.03750000000002</v>
      </c>
      <c r="C48" s="6" t="s">
        <v>66</v>
      </c>
      <c r="E48" s="6" t="s">
        <v>67</v>
      </c>
      <c r="G48" s="6">
        <v>142</v>
      </c>
      <c r="H48" s="11">
        <v>0.4</v>
      </c>
      <c r="I48">
        <v>78</v>
      </c>
    </row>
    <row r="49" spans="1:14" x14ac:dyDescent="0.25">
      <c r="B49" s="6"/>
      <c r="G49" s="6">
        <v>142</v>
      </c>
    </row>
    <row r="50" spans="1:14" x14ac:dyDescent="0.25">
      <c r="A50" s="6" t="s">
        <v>68</v>
      </c>
      <c r="B50" s="6"/>
      <c r="G50" s="6">
        <v>142</v>
      </c>
      <c r="H50" s="6">
        <v>74</v>
      </c>
      <c r="I50" s="3"/>
      <c r="J50" s="3"/>
      <c r="K50" s="3"/>
    </row>
    <row r="51" spans="1:14" x14ac:dyDescent="0.25">
      <c r="B51" s="6"/>
      <c r="G51" s="6">
        <v>142</v>
      </c>
      <c r="H51" s="6"/>
      <c r="I51" s="3"/>
      <c r="J51" s="3"/>
      <c r="K51" s="3"/>
      <c r="N51" s="3"/>
    </row>
    <row r="52" spans="1:14" x14ac:dyDescent="0.25">
      <c r="A52" s="6" t="s">
        <v>70</v>
      </c>
      <c r="B52" s="6">
        <v>737.04395999999997</v>
      </c>
      <c r="D52" s="6" t="s">
        <v>72</v>
      </c>
      <c r="G52" s="6">
        <v>142</v>
      </c>
      <c r="H52" s="6">
        <v>49</v>
      </c>
      <c r="I52" s="3" t="s">
        <v>69</v>
      </c>
      <c r="J52" s="3"/>
      <c r="K52" s="3"/>
      <c r="N52" s="3"/>
    </row>
    <row r="53" spans="1:14" x14ac:dyDescent="0.25">
      <c r="A53" s="6" t="s">
        <v>70</v>
      </c>
      <c r="B53" s="6">
        <v>737.04395999999997</v>
      </c>
      <c r="D53" s="6" t="s">
        <v>71</v>
      </c>
      <c r="G53" s="6">
        <v>142</v>
      </c>
      <c r="H53" s="6"/>
      <c r="I53" s="3"/>
      <c r="J53" s="3"/>
      <c r="K53" s="3"/>
      <c r="N53" s="3"/>
    </row>
    <row r="54" spans="1:14" x14ac:dyDescent="0.25">
      <c r="A54" s="6" t="s">
        <v>70</v>
      </c>
      <c r="B54" s="6">
        <v>737.04450999999995</v>
      </c>
      <c r="D54" s="6" t="s">
        <v>73</v>
      </c>
      <c r="G54" s="6">
        <v>142</v>
      </c>
      <c r="H54" s="6">
        <v>275</v>
      </c>
      <c r="I54" s="3" t="s">
        <v>74</v>
      </c>
      <c r="J54" s="3"/>
      <c r="K54" s="3"/>
      <c r="N54" s="3"/>
    </row>
    <row r="55" spans="1:14" x14ac:dyDescent="0.25">
      <c r="B55" s="6"/>
      <c r="G55" s="6">
        <v>142</v>
      </c>
      <c r="H55" s="6"/>
      <c r="I55" s="3"/>
      <c r="J55" s="3"/>
      <c r="K55" s="3"/>
      <c r="N55" s="3"/>
    </row>
    <row r="56" spans="1:14" x14ac:dyDescent="0.25">
      <c r="A56" s="6" t="s">
        <v>84</v>
      </c>
      <c r="B56" s="6">
        <v>737.04450999999995</v>
      </c>
      <c r="C56" s="6" t="s">
        <v>75</v>
      </c>
      <c r="E56" s="6" t="s">
        <v>76</v>
      </c>
      <c r="G56" s="6">
        <v>142</v>
      </c>
      <c r="H56" s="6">
        <v>157</v>
      </c>
      <c r="I56" s="3" t="s">
        <v>74</v>
      </c>
      <c r="J56" s="3"/>
      <c r="K56" s="3"/>
      <c r="N56" s="3"/>
    </row>
    <row r="57" spans="1:14" x14ac:dyDescent="0.25">
      <c r="B57" s="6">
        <v>737.04450999999995</v>
      </c>
      <c r="E57" s="6" t="s">
        <v>77</v>
      </c>
      <c r="G57" s="6">
        <v>142</v>
      </c>
      <c r="H57" s="6">
        <v>208</v>
      </c>
      <c r="I57" s="3"/>
      <c r="J57" s="3"/>
      <c r="K57" s="3"/>
      <c r="N57" s="3"/>
    </row>
    <row r="58" spans="1:14" x14ac:dyDescent="0.25">
      <c r="B58" s="6">
        <v>737.04450999999995</v>
      </c>
      <c r="E58" s="6" t="s">
        <v>78</v>
      </c>
      <c r="G58" s="6">
        <v>142</v>
      </c>
      <c r="H58" s="6">
        <v>240</v>
      </c>
      <c r="I58" s="3"/>
      <c r="J58" s="3"/>
      <c r="K58" s="3"/>
      <c r="N58" s="3"/>
    </row>
    <row r="59" spans="1:14" x14ac:dyDescent="0.25">
      <c r="B59" s="6"/>
      <c r="E59" s="6" t="s">
        <v>79</v>
      </c>
      <c r="G59" s="6">
        <v>142</v>
      </c>
      <c r="H59" s="6">
        <v>400</v>
      </c>
      <c r="I59" s="3"/>
      <c r="J59" s="3"/>
      <c r="K59" s="3"/>
      <c r="N59" s="3"/>
    </row>
    <row r="60" spans="1:14" x14ac:dyDescent="0.25">
      <c r="B60" s="6"/>
      <c r="E60" s="6" t="s">
        <v>80</v>
      </c>
      <c r="G60" s="6">
        <v>142</v>
      </c>
      <c r="H60" s="6">
        <v>700</v>
      </c>
      <c r="I60" s="3"/>
      <c r="J60" s="3"/>
      <c r="K60" s="3"/>
      <c r="N60" s="3"/>
    </row>
    <row r="61" spans="1:14" x14ac:dyDescent="0.25">
      <c r="A61" s="6" t="s">
        <v>81</v>
      </c>
      <c r="B61" s="6">
        <v>737.04425000000003</v>
      </c>
      <c r="E61" s="6" t="s">
        <v>82</v>
      </c>
      <c r="G61" s="6">
        <v>142</v>
      </c>
      <c r="H61" s="6">
        <v>1000</v>
      </c>
      <c r="I61" s="3"/>
      <c r="J61" s="3"/>
      <c r="K61" s="3"/>
      <c r="N61" s="3"/>
    </row>
    <row r="64" spans="1:14" x14ac:dyDescent="0.25">
      <c r="A64" s="6" t="s">
        <v>110</v>
      </c>
      <c r="B64" s="7">
        <v>737.01775999999995</v>
      </c>
      <c r="E64" s="6" t="s">
        <v>85</v>
      </c>
    </row>
    <row r="65" spans="1:14" x14ac:dyDescent="0.25">
      <c r="A65" s="6" t="s">
        <v>87</v>
      </c>
      <c r="E65" s="6" t="s">
        <v>86</v>
      </c>
    </row>
    <row r="66" spans="1:14" x14ac:dyDescent="0.25">
      <c r="A66" s="6" t="s">
        <v>93</v>
      </c>
      <c r="B66" s="7">
        <v>737.01775999999995</v>
      </c>
      <c r="E66" s="6" t="s">
        <v>88</v>
      </c>
    </row>
    <row r="67" spans="1:14" x14ac:dyDescent="0.25">
      <c r="B67" s="7">
        <v>737.01782000000003</v>
      </c>
      <c r="E67" s="6" t="s">
        <v>89</v>
      </c>
    </row>
    <row r="68" spans="1:14" x14ac:dyDescent="0.25">
      <c r="B68" s="7">
        <v>737.01791000000003</v>
      </c>
      <c r="E68" s="6" t="s">
        <v>90</v>
      </c>
    </row>
    <row r="69" spans="1:14" x14ac:dyDescent="0.25">
      <c r="A69" s="6" t="s">
        <v>92</v>
      </c>
      <c r="B69" s="7">
        <v>737.01761999999997</v>
      </c>
      <c r="E69" s="6" t="s">
        <v>91</v>
      </c>
    </row>
    <row r="70" spans="1:14" x14ac:dyDescent="0.25">
      <c r="B70" s="7">
        <v>737.01752999999997</v>
      </c>
      <c r="E70" s="6" t="s">
        <v>94</v>
      </c>
    </row>
    <row r="71" spans="1:14" x14ac:dyDescent="0.25">
      <c r="B71" s="7">
        <v>737.01746000000003</v>
      </c>
      <c r="E71" s="6" t="s">
        <v>95</v>
      </c>
      <c r="J71" s="13"/>
      <c r="K71" s="14"/>
      <c r="L71" s="14"/>
      <c r="M71" s="13"/>
      <c r="N71" s="13"/>
    </row>
    <row r="72" spans="1:14" x14ac:dyDescent="0.25">
      <c r="I72" s="1"/>
    </row>
    <row r="73" spans="1:14" x14ac:dyDescent="0.25">
      <c r="E73" s="6" t="s">
        <v>96</v>
      </c>
    </row>
    <row r="75" spans="1:14" x14ac:dyDescent="0.25">
      <c r="B75" s="7">
        <v>737.01698999999996</v>
      </c>
    </row>
    <row r="78" spans="1:14" x14ac:dyDescent="0.25">
      <c r="A78" s="6" t="s">
        <v>111</v>
      </c>
      <c r="B78" s="7">
        <v>737.01684999999998</v>
      </c>
      <c r="E78" s="6" t="s">
        <v>97</v>
      </c>
      <c r="H78" s="11">
        <v>1200</v>
      </c>
    </row>
    <row r="79" spans="1:14" x14ac:dyDescent="0.25">
      <c r="A79" s="6" t="s">
        <v>108</v>
      </c>
      <c r="B79" s="7">
        <v>737.01670000000001</v>
      </c>
      <c r="E79" s="6" t="s">
        <v>98</v>
      </c>
      <c r="H79" s="11">
        <v>0.55000000000000004</v>
      </c>
    </row>
    <row r="80" spans="1:14" x14ac:dyDescent="0.25">
      <c r="E80" s="6" t="s">
        <v>99</v>
      </c>
      <c r="H80" s="11">
        <v>0.6</v>
      </c>
    </row>
    <row r="81" spans="1:11" x14ac:dyDescent="0.25">
      <c r="A81" s="6" t="s">
        <v>101</v>
      </c>
      <c r="E81" s="6" t="s">
        <v>100</v>
      </c>
      <c r="H81" s="11">
        <v>0.6</v>
      </c>
    </row>
    <row r="82" spans="1:11" x14ac:dyDescent="0.25">
      <c r="E82" s="6" t="s">
        <v>102</v>
      </c>
      <c r="H82" s="11">
        <v>0.6</v>
      </c>
    </row>
    <row r="83" spans="1:11" x14ac:dyDescent="0.25">
      <c r="A83" s="6" t="s">
        <v>103</v>
      </c>
      <c r="B83" s="7">
        <v>737.01652000000001</v>
      </c>
      <c r="E83" s="6" t="s">
        <v>105</v>
      </c>
      <c r="H83" s="11">
        <v>0.5</v>
      </c>
    </row>
    <row r="84" spans="1:11" x14ac:dyDescent="0.25">
      <c r="E84" s="6" t="s">
        <v>104</v>
      </c>
      <c r="H84" s="11">
        <v>0.5</v>
      </c>
    </row>
    <row r="85" spans="1:11" x14ac:dyDescent="0.25">
      <c r="A85" s="6" t="s">
        <v>112</v>
      </c>
      <c r="E85" s="6" t="s">
        <v>106</v>
      </c>
      <c r="H85" s="11">
        <v>0.5</v>
      </c>
    </row>
    <row r="86" spans="1:11" x14ac:dyDescent="0.25">
      <c r="A86" s="6" t="s">
        <v>107</v>
      </c>
    </row>
    <row r="87" spans="1:11" x14ac:dyDescent="0.25">
      <c r="A87" s="6" t="s">
        <v>114</v>
      </c>
      <c r="B87" s="7">
        <v>737.16499999999996</v>
      </c>
      <c r="E87" s="6" t="s">
        <v>109</v>
      </c>
      <c r="H87" s="11">
        <v>0.6</v>
      </c>
      <c r="I87">
        <v>1400</v>
      </c>
    </row>
    <row r="88" spans="1:11" x14ac:dyDescent="0.25">
      <c r="A88" s="6" t="s">
        <v>115</v>
      </c>
      <c r="B88" s="7">
        <v>737.16499999999996</v>
      </c>
      <c r="E88" s="6" t="s">
        <v>113</v>
      </c>
      <c r="H88" s="11">
        <v>0.6</v>
      </c>
    </row>
    <row r="89" spans="1:11" x14ac:dyDescent="0.25">
      <c r="A89" s="6" t="s">
        <v>116</v>
      </c>
    </row>
    <row r="91" spans="1:11" x14ac:dyDescent="0.25">
      <c r="A91" s="6" t="s">
        <v>118</v>
      </c>
      <c r="B91" s="7">
        <v>737.01620000000003</v>
      </c>
      <c r="E91" s="6" t="s">
        <v>117</v>
      </c>
      <c r="H91" s="11">
        <v>0.6</v>
      </c>
    </row>
    <row r="92" spans="1:11" x14ac:dyDescent="0.25">
      <c r="A92" s="6" t="s">
        <v>119</v>
      </c>
      <c r="B92" s="7">
        <v>737.01601000000005</v>
      </c>
      <c r="E92" s="6" t="s">
        <v>120</v>
      </c>
      <c r="H92" s="11">
        <v>0.6</v>
      </c>
    </row>
    <row r="93" spans="1:11" x14ac:dyDescent="0.25">
      <c r="B93" s="7">
        <v>737.01639999999998</v>
      </c>
      <c r="E93" s="6" t="s">
        <v>121</v>
      </c>
    </row>
    <row r="94" spans="1:11" x14ac:dyDescent="0.25">
      <c r="A94" s="6" t="s">
        <v>122</v>
      </c>
      <c r="B94" s="7">
        <v>737.01598000000001</v>
      </c>
      <c r="E94" s="6" t="s">
        <v>123</v>
      </c>
    </row>
    <row r="95" spans="1:11" x14ac:dyDescent="0.25">
      <c r="A95" s="6" t="s">
        <v>124</v>
      </c>
      <c r="B95" s="7">
        <v>737.01598000000001</v>
      </c>
      <c r="E95" s="6" t="s">
        <v>125</v>
      </c>
      <c r="K95">
        <v>299792478</v>
      </c>
    </row>
    <row r="96" spans="1:11" x14ac:dyDescent="0.25">
      <c r="B96" s="7">
        <v>737.01576</v>
      </c>
      <c r="E96" s="6" t="s">
        <v>126</v>
      </c>
      <c r="K96" s="7">
        <v>737.01576</v>
      </c>
    </row>
    <row r="99" spans="1:12" x14ac:dyDescent="0.25">
      <c r="A99" s="6" t="s">
        <v>129</v>
      </c>
      <c r="B99" s="7">
        <v>737.02557999999999</v>
      </c>
      <c r="E99" s="6" t="s">
        <v>127</v>
      </c>
      <c r="K99">
        <f>K95/K96*1000000000</f>
        <v>406765356008126.63</v>
      </c>
      <c r="L99">
        <f>K99 - 5.477*1000000000</f>
        <v>406759879008126.63</v>
      </c>
    </row>
    <row r="100" spans="1:12" x14ac:dyDescent="0.25">
      <c r="B100" s="7">
        <v>737.02562999999998</v>
      </c>
      <c r="E100" s="6" t="s">
        <v>128</v>
      </c>
      <c r="L100">
        <f>K95/L99 *1000000000</f>
        <v>737.02568387776137</v>
      </c>
    </row>
    <row r="101" spans="1:12" x14ac:dyDescent="0.25">
      <c r="B101" s="7">
        <v>737.02566000000002</v>
      </c>
      <c r="E101" s="6" t="s">
        <v>131</v>
      </c>
    </row>
    <row r="102" spans="1:12" x14ac:dyDescent="0.25">
      <c r="A102" s="6" t="s">
        <v>132</v>
      </c>
      <c r="B102" s="7">
        <v>737.02499</v>
      </c>
      <c r="E102" s="6" t="s">
        <v>130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4154-89B1-40F2-827A-E082F5F6F224}">
  <dimension ref="A2:B38"/>
  <sheetViews>
    <sheetView workbookViewId="0">
      <selection activeCell="A2" sqref="A2:B22"/>
    </sheetView>
  </sheetViews>
  <sheetFormatPr baseColWidth="10" defaultRowHeight="15" x14ac:dyDescent="0.25"/>
  <sheetData>
    <row r="2" spans="1:2" x14ac:dyDescent="0.25">
      <c r="A2">
        <v>0</v>
      </c>
      <c r="B2">
        <v>1051</v>
      </c>
    </row>
    <row r="3" spans="1:2" x14ac:dyDescent="0.25">
      <c r="A3">
        <v>20</v>
      </c>
      <c r="B3">
        <v>1070</v>
      </c>
    </row>
    <row r="4" spans="1:2" x14ac:dyDescent="0.25">
      <c r="A4">
        <v>40</v>
      </c>
      <c r="B4">
        <v>1031</v>
      </c>
    </row>
    <row r="5" spans="1:2" x14ac:dyDescent="0.25">
      <c r="A5" s="3">
        <v>60</v>
      </c>
      <c r="B5">
        <v>1073</v>
      </c>
    </row>
    <row r="6" spans="1:2" x14ac:dyDescent="0.25">
      <c r="A6" s="3">
        <v>80</v>
      </c>
      <c r="B6">
        <v>1154</v>
      </c>
    </row>
    <row r="7" spans="1:2" x14ac:dyDescent="0.25">
      <c r="A7" s="3">
        <v>100</v>
      </c>
      <c r="B7">
        <v>1161</v>
      </c>
    </row>
    <row r="8" spans="1:2" x14ac:dyDescent="0.25">
      <c r="A8" s="3">
        <v>120</v>
      </c>
      <c r="B8">
        <v>1203</v>
      </c>
    </row>
    <row r="9" spans="1:2" x14ac:dyDescent="0.25">
      <c r="A9" s="3">
        <v>140</v>
      </c>
      <c r="B9">
        <v>1162</v>
      </c>
    </row>
    <row r="10" spans="1:2" x14ac:dyDescent="0.25">
      <c r="A10" s="3">
        <v>160</v>
      </c>
      <c r="B10">
        <v>1088</v>
      </c>
    </row>
    <row r="11" spans="1:2" x14ac:dyDescent="0.25">
      <c r="A11" s="3">
        <v>180</v>
      </c>
      <c r="B11">
        <v>1089</v>
      </c>
    </row>
    <row r="12" spans="1:2" x14ac:dyDescent="0.25">
      <c r="A12" s="3">
        <v>200</v>
      </c>
      <c r="B12">
        <v>1029</v>
      </c>
    </row>
    <row r="13" spans="1:2" x14ac:dyDescent="0.25">
      <c r="A13" s="3">
        <v>220</v>
      </c>
      <c r="B13">
        <v>1043</v>
      </c>
    </row>
    <row r="14" spans="1:2" x14ac:dyDescent="0.25">
      <c r="A14" s="3">
        <v>240</v>
      </c>
      <c r="B14">
        <v>1050</v>
      </c>
    </row>
    <row r="15" spans="1:2" x14ac:dyDescent="0.25">
      <c r="A15" s="3">
        <v>260</v>
      </c>
      <c r="B15">
        <v>1021</v>
      </c>
    </row>
    <row r="16" spans="1:2" x14ac:dyDescent="0.25">
      <c r="A16" s="3">
        <v>280</v>
      </c>
      <c r="B16">
        <v>1080</v>
      </c>
    </row>
    <row r="17" spans="1:2" x14ac:dyDescent="0.25">
      <c r="A17" s="3">
        <v>300</v>
      </c>
      <c r="B17">
        <v>1147</v>
      </c>
    </row>
    <row r="18" spans="1:2" x14ac:dyDescent="0.25">
      <c r="A18" s="3">
        <v>320</v>
      </c>
      <c r="B18">
        <v>1142</v>
      </c>
    </row>
    <row r="19" spans="1:2" x14ac:dyDescent="0.25">
      <c r="A19" s="3">
        <v>340</v>
      </c>
      <c r="B19">
        <v>1209</v>
      </c>
    </row>
    <row r="20" spans="1:2" x14ac:dyDescent="0.25">
      <c r="A20" s="3">
        <v>360</v>
      </c>
      <c r="B20">
        <v>1145</v>
      </c>
    </row>
    <row r="21" spans="1:2" x14ac:dyDescent="0.25">
      <c r="A21" s="3">
        <v>380</v>
      </c>
      <c r="B21">
        <v>1085</v>
      </c>
    </row>
    <row r="22" spans="1:2" x14ac:dyDescent="0.25">
      <c r="A22" s="3">
        <v>400</v>
      </c>
      <c r="B22">
        <v>1072</v>
      </c>
    </row>
    <row r="23" spans="1:2" x14ac:dyDescent="0.25">
      <c r="A23" s="3">
        <v>420</v>
      </c>
    </row>
    <row r="24" spans="1:2" x14ac:dyDescent="0.25">
      <c r="A24" s="3">
        <v>440</v>
      </c>
    </row>
    <row r="25" spans="1:2" x14ac:dyDescent="0.25">
      <c r="A25" s="3">
        <v>460</v>
      </c>
    </row>
    <row r="26" spans="1:2" x14ac:dyDescent="0.25">
      <c r="A26" s="3">
        <v>480</v>
      </c>
    </row>
    <row r="27" spans="1:2" x14ac:dyDescent="0.25">
      <c r="A27" s="3">
        <v>500</v>
      </c>
    </row>
    <row r="28" spans="1:2" x14ac:dyDescent="0.25">
      <c r="A28" s="3">
        <v>520</v>
      </c>
    </row>
    <row r="29" spans="1:2" x14ac:dyDescent="0.25">
      <c r="A29" s="3">
        <v>540</v>
      </c>
    </row>
    <row r="30" spans="1:2" x14ac:dyDescent="0.25">
      <c r="A30" s="3">
        <v>560</v>
      </c>
    </row>
    <row r="31" spans="1:2" x14ac:dyDescent="0.25">
      <c r="A31" s="3">
        <v>580</v>
      </c>
    </row>
    <row r="32" spans="1:2" x14ac:dyDescent="0.25">
      <c r="A32" s="3">
        <v>600</v>
      </c>
    </row>
    <row r="33" spans="1:1" x14ac:dyDescent="0.25">
      <c r="A33" s="3">
        <v>620</v>
      </c>
    </row>
    <row r="34" spans="1:1" x14ac:dyDescent="0.25">
      <c r="A34" s="3">
        <v>640</v>
      </c>
    </row>
    <row r="35" spans="1:1" x14ac:dyDescent="0.25">
      <c r="A35" s="3">
        <v>660</v>
      </c>
    </row>
    <row r="36" spans="1:1" x14ac:dyDescent="0.25">
      <c r="A36" s="3">
        <v>680</v>
      </c>
    </row>
    <row r="37" spans="1:1" x14ac:dyDescent="0.25">
      <c r="A37" s="3">
        <v>700</v>
      </c>
    </row>
    <row r="38" spans="1:1" x14ac:dyDescent="0.25">
      <c r="A38" s="3">
        <v>720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2022-12-02T23:18:28Z</dcterms:modified>
</cp:coreProperties>
</file>