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us\Dropbox\Files\University\QUT Motorsport\RadioPod\"/>
    </mc:Choice>
  </mc:AlternateContent>
  <bookViews>
    <workbookView xWindow="930" yWindow="0" windowWidth="20460" windowHeight="8280"/>
  </bookViews>
  <sheets>
    <sheet name="RadioPod-0_1" sheetId="1" r:id="rId1"/>
  </sheets>
  <calcPr calcId="152511"/>
</workbook>
</file>

<file path=xl/calcChain.xml><?xml version="1.0" encoding="utf-8"?>
<calcChain xmlns="http://schemas.openxmlformats.org/spreadsheetml/2006/main">
  <c r="H41" i="1" l="1"/>
  <c r="F41" i="1"/>
  <c r="H44" i="1"/>
  <c r="F57" i="1" l="1"/>
  <c r="H58" i="1"/>
  <c r="H57" i="1" s="1"/>
  <c r="H47" i="1"/>
  <c r="H46" i="1" s="1"/>
  <c r="H42" i="1"/>
  <c r="H43" i="1"/>
  <c r="H50" i="1"/>
  <c r="H51" i="1"/>
  <c r="H49" i="1" s="1"/>
  <c r="H55" i="1"/>
  <c r="H54" i="1"/>
  <c r="F53" i="1"/>
  <c r="F2" i="1" s="1"/>
  <c r="F49" i="1"/>
  <c r="F46" i="1"/>
  <c r="H30" i="1"/>
  <c r="H29" i="1" s="1"/>
  <c r="H34" i="1"/>
  <c r="H35" i="1"/>
  <c r="H36" i="1"/>
  <c r="H37" i="1"/>
  <c r="H38" i="1"/>
  <c r="H39" i="1"/>
  <c r="H33" i="1"/>
  <c r="H18" i="1"/>
  <c r="H19" i="1"/>
  <c r="H20" i="1"/>
  <c r="H16" i="1" s="1"/>
  <c r="H21" i="1"/>
  <c r="H22" i="1"/>
  <c r="H23" i="1"/>
  <c r="H24" i="1"/>
  <c r="H25" i="1"/>
  <c r="H26" i="1"/>
  <c r="H17" i="1"/>
  <c r="H5" i="1"/>
  <c r="H6" i="1"/>
  <c r="H7" i="1"/>
  <c r="H8" i="1"/>
  <c r="H11" i="1"/>
  <c r="H10" i="1" s="1"/>
  <c r="H12" i="1"/>
  <c r="H13" i="1"/>
  <c r="H14" i="1"/>
  <c r="H4" i="1"/>
  <c r="F32" i="1"/>
  <c r="H32" i="1" l="1"/>
  <c r="H53" i="1"/>
  <c r="H3" i="1"/>
  <c r="H2" i="1" s="1"/>
</calcChain>
</file>

<file path=xl/sharedStrings.xml><?xml version="1.0" encoding="utf-8"?>
<sst xmlns="http://schemas.openxmlformats.org/spreadsheetml/2006/main" count="204" uniqueCount="139">
  <si>
    <t>Comment</t>
  </si>
  <si>
    <t>Description</t>
  </si>
  <si>
    <t>Designator</t>
  </si>
  <si>
    <t>Footprint</t>
  </si>
  <si>
    <t>LibRef</t>
  </si>
  <si>
    <t>Quantity</t>
  </si>
  <si>
    <t>Cost</t>
  </si>
  <si>
    <t>Total</t>
  </si>
  <si>
    <t>Part hyperlink</t>
  </si>
  <si>
    <t>Capacitors</t>
  </si>
  <si>
    <t>100 nF</t>
  </si>
  <si>
    <t>Capacitor (Semiconductor SIM Model)</t>
  </si>
  <si>
    <t>1608[0603]</t>
  </si>
  <si>
    <t>Cap Semi</t>
  </si>
  <si>
    <t>http://au.mouser.com/ProductDetail/Vishay-Vitramon/VJ0603V104ZXXCW1BC/?qs=sGAEpiMZZMsh%252b1woXyUXj91N2M3LD6e2AAGsuXpRltg%3d</t>
  </si>
  <si>
    <t>1 uF</t>
  </si>
  <si>
    <t>http://au.mouser.com/ProductDetail/Murata-Electronics/GRM188R61C105KA93D/?qs=sGAEpiMZZMsh%252b1woXyUXj6KcpdCzhq%252bzpdSX3mi3qJw%3d</t>
  </si>
  <si>
    <t>4.7 uF</t>
  </si>
  <si>
    <t>http://au.mouser.com/ProductDetail/Yageo/CC0603KRX5R5BB475/?qs=sGAEpiMZZMsh%252b1woXyUXj4E9egHkv8ttanL4FUW1olc%3d</t>
  </si>
  <si>
    <t>10 pF</t>
  </si>
  <si>
    <t>http://au.mouser.com/ProductDetail/Vishay-Vitramon/VJ0603A100JXACW1BC/?qs=sGAEpiMZZMsh%252b1woXyUXj1yvqNjcy7WHJ0HFdul3ZMc%3d</t>
  </si>
  <si>
    <t>18 pF</t>
  </si>
  <si>
    <t>http://au.mouser.com/ProductDetail/Vishay-Vitramon/VJ0603A180JXACW1BC/?qs=sGAEpiMZZMsh%252b1woXyUXj2ImEn8pZHlF6MNYRk01yCs%3d</t>
  </si>
  <si>
    <t>LEDs</t>
  </si>
  <si>
    <t>GREEN</t>
  </si>
  <si>
    <t>Typical RED, GREEN, YELLOW, AMBER GaAs LED</t>
  </si>
  <si>
    <t>D1</t>
  </si>
  <si>
    <t>2012[0805]_LED</t>
  </si>
  <si>
    <t>LED2</t>
  </si>
  <si>
    <t>AMBER</t>
  </si>
  <si>
    <t>Typical INFRARED GaAs LED</t>
  </si>
  <si>
    <t>D2</t>
  </si>
  <si>
    <t>hdr1x2</t>
  </si>
  <si>
    <t>LED0</t>
  </si>
  <si>
    <t>RED</t>
  </si>
  <si>
    <t>D3</t>
  </si>
  <si>
    <t>YELLOW</t>
  </si>
  <si>
    <t>D4</t>
  </si>
  <si>
    <t>Resistors</t>
  </si>
  <si>
    <t>330R</t>
  </si>
  <si>
    <t>Resistor</t>
  </si>
  <si>
    <t>2012[0805]_RES</t>
  </si>
  <si>
    <t>Res3</t>
  </si>
  <si>
    <t>1k</t>
  </si>
  <si>
    <t>4k7</t>
  </si>
  <si>
    <t>10k</t>
  </si>
  <si>
    <t>16k</t>
  </si>
  <si>
    <t>18k</t>
  </si>
  <si>
    <t>20k</t>
  </si>
  <si>
    <t>36k</t>
  </si>
  <si>
    <t>110k</t>
  </si>
  <si>
    <t>Res Thermal</t>
  </si>
  <si>
    <t>Thermistor</t>
  </si>
  <si>
    <t>RT1</t>
  </si>
  <si>
    <t>Resistor Network SOIC-16 package</t>
  </si>
  <si>
    <t>R1N, R2N, R3N, R4N</t>
  </si>
  <si>
    <t>SOIC16_L</t>
  </si>
  <si>
    <t>4816P</t>
  </si>
  <si>
    <t>http://au.mouser.com/ProductDetail/Bourns/4816P-T01-102LF/?qs=sGAEpiMZZMvrmc6UYKmaNRyv68Od8ZjaJRSqDmjGzyw%3d</t>
  </si>
  <si>
    <t>Inductor</t>
  </si>
  <si>
    <t>L1, L2</t>
  </si>
  <si>
    <t>2012[0805]_IND</t>
  </si>
  <si>
    <t>9XTend</t>
  </si>
  <si>
    <t>9XTend Header Pins</t>
  </si>
  <si>
    <t>P1</t>
  </si>
  <si>
    <t>9XTEND HEADER</t>
  </si>
  <si>
    <t>EM-506</t>
  </si>
  <si>
    <t>EM-506 GPS Module Pads</t>
  </si>
  <si>
    <t>P2</t>
  </si>
  <si>
    <t>EM_506</t>
  </si>
  <si>
    <t>ISP Header</t>
  </si>
  <si>
    <t>Header, 3-Pin, Dual row</t>
  </si>
  <si>
    <t>P4</t>
  </si>
  <si>
    <t>ISP HEADER</t>
  </si>
  <si>
    <t>Header 3X2</t>
  </si>
  <si>
    <t>CC3000</t>
  </si>
  <si>
    <t>CC3000 Wifi Module</t>
  </si>
  <si>
    <t>P5</t>
  </si>
  <si>
    <t>HDR1X9</t>
  </si>
  <si>
    <t>ATxmega128A1-AU</t>
  </si>
  <si>
    <t>8/16-bit AVR XMEGA A1 Microcontroller, 1.6-3.6V, 128KB + 8KB Flash, 2KB EEPROM, 8KB SRAM, 100-pin TQFP, Industrial Grade (-40°C to 85°C), Pb-Free</t>
  </si>
  <si>
    <t>U1</t>
  </si>
  <si>
    <t>100A_N</t>
  </si>
  <si>
    <t>RN-41</t>
  </si>
  <si>
    <t>RN-41 Bluetooth Module</t>
  </si>
  <si>
    <t>U2</t>
  </si>
  <si>
    <t>RN41</t>
  </si>
  <si>
    <t>MCP2515-I/SO</t>
  </si>
  <si>
    <t>Stand-Alone CAN Controller With SPI Interface, 18-Pin SOIC, Industrial Temperature</t>
  </si>
  <si>
    <t>U3</t>
  </si>
  <si>
    <t>SOIC-SO18_N</t>
  </si>
  <si>
    <t>TJA1040</t>
  </si>
  <si>
    <t>U4</t>
  </si>
  <si>
    <t>SO8_L</t>
  </si>
  <si>
    <t>MCP6001UT</t>
  </si>
  <si>
    <t>SOT-23-OT5_N</t>
  </si>
  <si>
    <t>MCP6001UT-I/OT</t>
  </si>
  <si>
    <t>MAX232D</t>
  </si>
  <si>
    <t>Dual EIA-232 Driver/Receiver</t>
  </si>
  <si>
    <t>U6</t>
  </si>
  <si>
    <t>D016_M</t>
  </si>
  <si>
    <t>NCV1117ST33T3G</t>
  </si>
  <si>
    <t>VR1, VR2</t>
  </si>
  <si>
    <t>SOT223_L</t>
  </si>
  <si>
    <t>UA78M05IDCY</t>
  </si>
  <si>
    <t>VR3</t>
  </si>
  <si>
    <t>16MHz</t>
  </si>
  <si>
    <t>Crystal Oscillator</t>
  </si>
  <si>
    <t>Y1</t>
  </si>
  <si>
    <t>CRYSTAL</t>
  </si>
  <si>
    <t>XTAL</t>
  </si>
  <si>
    <t>20MHz</t>
  </si>
  <si>
    <t>Y2</t>
  </si>
  <si>
    <t>MCP2515_XTAL</t>
  </si>
  <si>
    <t>Communication Modules</t>
  </si>
  <si>
    <t>http://www.adafruit.com/product/1469</t>
  </si>
  <si>
    <t>CAN transceiver</t>
  </si>
  <si>
    <t>http://au.mouser.com/ProductDetail/Microchip-Technology/MCP2515-I-SO/?qs=sGAEpiMZZMsGqoCZrYwANhaiRmKur6SkqaBujNZr93M%3d</t>
  </si>
  <si>
    <t>http://au.mouser.com/ProductDetail/NXP-Semiconductors/TJA1040T-CM118/?qs=sGAEpiMZZMtXtucfS8%252bTbDYteOATihId</t>
  </si>
  <si>
    <t>https://www.sparkfun.com/products/12751</t>
  </si>
  <si>
    <t>http://au.mouser.com/ProductDetail/Texas-Instruments/MAX232D/?qs=sGAEpiMZZMtnIqnDeWcRHaGjJOj%252b7hQWU2KyKwfpucc%3d</t>
  </si>
  <si>
    <t>https://www.sparkfun.com/products/12575</t>
  </si>
  <si>
    <t>https://www.sparkfun.com/products/9411</t>
  </si>
  <si>
    <t>Inductors</t>
  </si>
  <si>
    <t>http://au.mouser.com/ProductDetail/TDK/MLZ2012M100W/?qs=sGAEpiMZZMsg%252by3WlYCkU3r0sTv6v5bpFo%2fDpst2pdM%3d</t>
  </si>
  <si>
    <t>Headers</t>
  </si>
  <si>
    <t>Microcontroller</t>
  </si>
  <si>
    <t>Crystals</t>
  </si>
  <si>
    <t>Regulators</t>
  </si>
  <si>
    <t>http://au.mouser.com/ProductDetail/Texas-Instruments/UA78M05IDCY/?qs=sGAEpiMZZMtUqDgmOWBjgCb759GUAfeomRChOVYMgr8%3d</t>
  </si>
  <si>
    <t>http://au.mouser.com/ProductDetail/ON-Semiconductor/NCV1117ST33T3G/?qs=%2fha2pyFaduiuLC4TAboX6x7zs8NY5N%252bOHjLfkabWF4sQpnHJ1HWNgQ%3d%3d</t>
  </si>
  <si>
    <t>Op-Amps</t>
  </si>
  <si>
    <t>Op-Amp</t>
  </si>
  <si>
    <t>http://au.mouser.com/ProductDetail/Microchip/MCP6001UT-I-OT/?qs=%2fha2pyFaduhLEk055ffFwZuidVFPV7tpX7xl4sCPTJpyoOccF1Xjjg%3d%3d</t>
  </si>
  <si>
    <t>ATxmega128A1U-AU</t>
  </si>
  <si>
    <t>http://au.mouser.com/ProductDetail/Atmel/ATXMEGA128A1U-AU/?qs=sGAEpiMZZMvqv2n3s2xjsVQIURldyCCHj5o%252bGIcWFMA%3d</t>
  </si>
  <si>
    <t>9Xtend Header</t>
  </si>
  <si>
    <t>Header, 20 pin, 2mm pitch</t>
  </si>
  <si>
    <t>http://au.mouser.com/ProductDetail/Hirose-Connector/A3C-20DA-2DSC71/?qs=sGAEpiMZZMs%252bGHln7q6pm7BjqI3J1T15fhJokSy7iOA%3d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</si>
</sst>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.mouser.com/ProductDetail/TDK/MLZ2012M100W/?qs=sGAEpiMZZMsg%252by3WlYCkU3r0sTv6v5bpFo%2fDpst2pdM%3d" TargetMode="External"/><Relationship Id="rId13" Type="http://schemas.openxmlformats.org/officeDocument/2006/relationships/hyperlink" Target="http://au.mouser.com/ProductDetail/NXP-Semiconductors/TJA1040T-CM118/?qs=sGAEpiMZZMtXtucfS8%252bTbDYteOATihId" TargetMode="External"/><Relationship Id="rId18" Type="http://schemas.openxmlformats.org/officeDocument/2006/relationships/hyperlink" Target="http://au.mouser.com/ProductDetail/ON-Semiconductor/NCV1117ST33T3G/?qs=%2fha2pyFaduiuLC4TAboX6x7zs8NY5N%252bOHjLfkabWF4sQpnHJ1HWNgQ%3d%3d" TargetMode="External"/><Relationship Id="rId3" Type="http://schemas.openxmlformats.org/officeDocument/2006/relationships/hyperlink" Target="http://au.mouser.com/ProductDetail/Yageo/CC0603KRX5R5BB475/?qs=sGAEpiMZZMsh%252b1woXyUXj4E9egHkv8ttanL4FUW1olc%3d" TargetMode="External"/><Relationship Id="rId7" Type="http://schemas.openxmlformats.org/officeDocument/2006/relationships/hyperlink" Target="http://au.mouser.com/ProductDetail/Bourns/4816P-T01-102LF/?qs=sGAEpiMZZMvrmc6UYKmaNRyv68Od8ZjaJRSqDmjGzyw%3d" TargetMode="External"/><Relationship Id="rId12" Type="http://schemas.openxmlformats.org/officeDocument/2006/relationships/hyperlink" Target="http://au.mouser.com/ProductDetail/Microchip-Technology/MCP2515-I-SO/?qs=sGAEpiMZZMsGqoCZrYwANhaiRmKur6SkqaBujNZr93M%3d" TargetMode="External"/><Relationship Id="rId17" Type="http://schemas.openxmlformats.org/officeDocument/2006/relationships/hyperlink" Target="http://au.mouser.com/ProductDetail/Texas-Instruments/UA78M05IDCY/?qs=sGAEpiMZZMtUqDgmOWBjgCb759GUAfeomRChOVYMgr8%3d" TargetMode="External"/><Relationship Id="rId2" Type="http://schemas.openxmlformats.org/officeDocument/2006/relationships/hyperlink" Target="http://au.mouser.com/ProductDetail/Murata-Electronics/GRM188R61C105KA93D/?qs=sGAEpiMZZMsh%252b1woXyUXj6KcpdCzhq%252bzpdSX3mi3qJw%3d" TargetMode="External"/><Relationship Id="rId16" Type="http://schemas.openxmlformats.org/officeDocument/2006/relationships/hyperlink" Target="http://au.mouser.com/ProductDetail/Microchip/MCP6001UT-I-OT/?qs=%2fha2pyFaduhLEk055ffFwZuidVFPV7tpX7xl4sCPTJpyoOccF1Xjjg%3d%3d" TargetMode="External"/><Relationship Id="rId1" Type="http://schemas.openxmlformats.org/officeDocument/2006/relationships/hyperlink" Target="http://au.mouser.com/ProductDetail/Vishay-Vitramon/VJ0603V104ZXXCW1BC/?qs=sGAEpiMZZMsh%252b1woXyUXj91N2M3LD6e2AAGsuXpRltg%3d" TargetMode="External"/><Relationship Id="rId6" Type="http://schemas.openxmlformats.org/officeDocument/2006/relationships/hyperlink" Target="http://au.mouser.com/ProductDetail/Hirose-Connector/A3C-20DA-2DSC71/?qs=sGAEpiMZZMs%252bGHln7q6pm7BjqI3J1T15fhJokSy7iOA%3d" TargetMode="External"/><Relationship Id="rId11" Type="http://schemas.openxmlformats.org/officeDocument/2006/relationships/hyperlink" Target="http://www.adafruit.com/product/1469" TargetMode="External"/><Relationship Id="rId5" Type="http://schemas.openxmlformats.org/officeDocument/2006/relationships/hyperlink" Target="http://au.mouser.com/ProductDetail/Vishay-Vitramon/VJ0603A100JXACW1BC/?qs=sGAEpiMZZMsh%252b1woXyUXj1yvqNjcy7WHJ0HFdul3ZMc%3d" TargetMode="External"/><Relationship Id="rId15" Type="http://schemas.openxmlformats.org/officeDocument/2006/relationships/hyperlink" Target="http://au.mouser.com/ProductDetail/Texas-Instruments/MAX232D/?qs=sGAEpiMZZMtnIqnDeWcRHaGjJOj%252b7hQWU2KyKwfpucc%3d" TargetMode="External"/><Relationship Id="rId10" Type="http://schemas.openxmlformats.org/officeDocument/2006/relationships/hyperlink" Target="https://www.sparkfun.com/products/12751" TargetMode="External"/><Relationship Id="rId19" Type="http://schemas.openxmlformats.org/officeDocument/2006/relationships/hyperlink" Target="http://au.mouser.com/ProductDetail/Atmel/ATXMEGA128A1U-AU/?qs=sGAEpiMZZMvqv2n3s2xjsVQIURldyCCHj5o%252bGIcWFMA%3d" TargetMode="External"/><Relationship Id="rId4" Type="http://schemas.openxmlformats.org/officeDocument/2006/relationships/hyperlink" Target="http://au.mouser.com/ProductDetail/Vishay-Vitramon/VJ0603A180JXACW1BC/?qs=sGAEpiMZZMsh%252b1woXyUXj2ImEn8pZHlF6MNYRk01yCs%3d" TargetMode="External"/><Relationship Id="rId9" Type="http://schemas.openxmlformats.org/officeDocument/2006/relationships/hyperlink" Target="https://www.sparkfun.com/products/9411" TargetMode="External"/><Relationship Id="rId14" Type="http://schemas.openxmlformats.org/officeDocument/2006/relationships/hyperlink" Target="https://www.sparkfun.com/products/125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19" workbookViewId="0">
      <selection activeCell="I22" sqref="I22"/>
    </sheetView>
  </sheetViews>
  <sheetFormatPr defaultRowHeight="15" x14ac:dyDescent="0.25"/>
  <cols>
    <col min="1" max="1" width="15" customWidth="1"/>
    <col min="9" max="9" width="15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F2">
        <f>SUM(F3,F10,F16,F29,F32,F41,F46,F49,F53,F57)</f>
        <v>77</v>
      </c>
      <c r="H2" s="1">
        <f>SUM(H3,H10,H16,H29,H32,H41,H46,H49,H53,H57)</f>
        <v>319.06600000000003</v>
      </c>
    </row>
    <row r="3" spans="1:9" x14ac:dyDescent="0.25">
      <c r="A3" s="2" t="s">
        <v>9</v>
      </c>
      <c r="B3" s="2"/>
      <c r="C3" s="2"/>
      <c r="D3" s="2"/>
      <c r="E3" s="2"/>
      <c r="F3" s="2">
        <v>30</v>
      </c>
      <c r="G3" s="3"/>
      <c r="H3" s="3">
        <f>SUM(H4:H14)</f>
        <v>2.08</v>
      </c>
      <c r="I3" s="2"/>
    </row>
    <row r="4" spans="1:9" x14ac:dyDescent="0.25">
      <c r="A4" t="s">
        <v>10</v>
      </c>
      <c r="B4" t="s">
        <v>11</v>
      </c>
      <c r="D4" t="s">
        <v>12</v>
      </c>
      <c r="E4" t="s">
        <v>13</v>
      </c>
      <c r="F4">
        <v>17</v>
      </c>
      <c r="G4" s="1">
        <v>0.08</v>
      </c>
      <c r="H4" s="1">
        <f>F4*G4</f>
        <v>1.36</v>
      </c>
      <c r="I4" s="4" t="s">
        <v>14</v>
      </c>
    </row>
    <row r="5" spans="1:9" x14ac:dyDescent="0.25">
      <c r="A5" t="s">
        <v>15</v>
      </c>
      <c r="B5" t="s">
        <v>11</v>
      </c>
      <c r="D5" t="s">
        <v>12</v>
      </c>
      <c r="E5" t="s">
        <v>13</v>
      </c>
      <c r="F5">
        <v>5</v>
      </c>
      <c r="G5" s="1">
        <v>0.04</v>
      </c>
      <c r="H5" s="1">
        <f t="shared" ref="H5:H8" si="0">F5*G5</f>
        <v>0.2</v>
      </c>
      <c r="I5" s="4" t="s">
        <v>16</v>
      </c>
    </row>
    <row r="6" spans="1:9" x14ac:dyDescent="0.25">
      <c r="A6" t="s">
        <v>17</v>
      </c>
      <c r="B6" t="s">
        <v>11</v>
      </c>
      <c r="D6" t="s">
        <v>12</v>
      </c>
      <c r="E6" t="s">
        <v>13</v>
      </c>
      <c r="F6">
        <v>3</v>
      </c>
      <c r="G6" s="1">
        <v>0.04</v>
      </c>
      <c r="H6" s="1">
        <f t="shared" si="0"/>
        <v>0.12</v>
      </c>
      <c r="I6" s="4" t="s">
        <v>18</v>
      </c>
    </row>
    <row r="7" spans="1:9" x14ac:dyDescent="0.25">
      <c r="A7" t="s">
        <v>19</v>
      </c>
      <c r="B7" t="s">
        <v>11</v>
      </c>
      <c r="D7" t="s">
        <v>12</v>
      </c>
      <c r="E7" t="s">
        <v>13</v>
      </c>
      <c r="F7">
        <v>3</v>
      </c>
      <c r="G7" s="1">
        <v>0.08</v>
      </c>
      <c r="H7" s="1">
        <f t="shared" si="0"/>
        <v>0.24</v>
      </c>
      <c r="I7" s="4" t="s">
        <v>20</v>
      </c>
    </row>
    <row r="8" spans="1:9" x14ac:dyDescent="0.25">
      <c r="A8" t="s">
        <v>21</v>
      </c>
      <c r="B8" t="s">
        <v>11</v>
      </c>
      <c r="D8" t="s">
        <v>12</v>
      </c>
      <c r="E8" t="s">
        <v>13</v>
      </c>
      <c r="F8">
        <v>2</v>
      </c>
      <c r="G8" s="1">
        <v>0.08</v>
      </c>
      <c r="H8" s="1">
        <f t="shared" si="0"/>
        <v>0.16</v>
      </c>
      <c r="I8" s="4" t="s">
        <v>22</v>
      </c>
    </row>
    <row r="10" spans="1:9" x14ac:dyDescent="0.25">
      <c r="A10" s="2" t="s">
        <v>23</v>
      </c>
      <c r="B10" s="2"/>
      <c r="C10" s="2"/>
      <c r="D10" s="2"/>
      <c r="E10" s="2"/>
      <c r="F10" s="2">
        <v>4</v>
      </c>
      <c r="G10" s="3"/>
      <c r="H10" s="3">
        <f>SUM(H11:H14)</f>
        <v>0</v>
      </c>
      <c r="I10" s="2"/>
    </row>
    <row r="11" spans="1:9" x14ac:dyDescent="0.25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>
        <v>1</v>
      </c>
      <c r="G11" s="1">
        <v>0</v>
      </c>
      <c r="H11" s="1">
        <f>F11*G11</f>
        <v>0</v>
      </c>
    </row>
    <row r="12" spans="1:9" x14ac:dyDescent="0.25">
      <c r="A12" t="s">
        <v>29</v>
      </c>
      <c r="B12" t="s">
        <v>30</v>
      </c>
      <c r="C12" t="s">
        <v>31</v>
      </c>
      <c r="D12" t="s">
        <v>32</v>
      </c>
      <c r="E12" t="s">
        <v>33</v>
      </c>
      <c r="F12">
        <v>1</v>
      </c>
      <c r="G12" s="1">
        <v>0</v>
      </c>
      <c r="H12" s="1">
        <f>F12*G12</f>
        <v>0</v>
      </c>
    </row>
    <row r="13" spans="1:9" x14ac:dyDescent="0.25">
      <c r="A13" t="s">
        <v>34</v>
      </c>
      <c r="B13" t="s">
        <v>25</v>
      </c>
      <c r="C13" t="s">
        <v>35</v>
      </c>
      <c r="D13" t="s">
        <v>27</v>
      </c>
      <c r="E13" t="s">
        <v>28</v>
      </c>
      <c r="F13">
        <v>1</v>
      </c>
      <c r="G13" s="1">
        <v>0</v>
      </c>
      <c r="H13" s="1">
        <f>F13*G13</f>
        <v>0</v>
      </c>
    </row>
    <row r="14" spans="1:9" x14ac:dyDescent="0.25">
      <c r="A14" t="s">
        <v>36</v>
      </c>
      <c r="B14" t="s">
        <v>25</v>
      </c>
      <c r="C14" t="s">
        <v>37</v>
      </c>
      <c r="D14" t="s">
        <v>27</v>
      </c>
      <c r="E14" t="s">
        <v>28</v>
      </c>
      <c r="F14">
        <v>1</v>
      </c>
      <c r="G14" s="1">
        <v>0</v>
      </c>
      <c r="H14" s="1">
        <f>F14*G14</f>
        <v>0</v>
      </c>
    </row>
    <row r="15" spans="1:9" x14ac:dyDescent="0.25">
      <c r="G15" s="1"/>
      <c r="H15" s="1"/>
    </row>
    <row r="16" spans="1:9" x14ac:dyDescent="0.25">
      <c r="A16" s="2" t="s">
        <v>38</v>
      </c>
      <c r="B16" s="2"/>
      <c r="C16" s="2"/>
      <c r="D16" s="2"/>
      <c r="E16" s="2"/>
      <c r="F16" s="2">
        <v>23</v>
      </c>
      <c r="G16" s="3"/>
      <c r="H16" s="3">
        <f>SUM(H17:H27)</f>
        <v>1.33</v>
      </c>
      <c r="I16" s="2"/>
    </row>
    <row r="17" spans="1:9" x14ac:dyDescent="0.25">
      <c r="A17" t="s">
        <v>39</v>
      </c>
      <c r="B17" t="s">
        <v>40</v>
      </c>
      <c r="D17" t="s">
        <v>41</v>
      </c>
      <c r="E17" t="s">
        <v>42</v>
      </c>
      <c r="F17">
        <v>1</v>
      </c>
      <c r="G17" s="1"/>
      <c r="H17" s="1">
        <f>F17*G17</f>
        <v>0</v>
      </c>
    </row>
    <row r="18" spans="1:9" x14ac:dyDescent="0.25">
      <c r="A18" t="s">
        <v>43</v>
      </c>
      <c r="B18" t="s">
        <v>40</v>
      </c>
      <c r="D18" t="s">
        <v>41</v>
      </c>
      <c r="E18" t="s">
        <v>42</v>
      </c>
      <c r="F18">
        <v>9</v>
      </c>
      <c r="G18" s="1"/>
      <c r="H18" s="1">
        <f t="shared" ref="H18:H26" si="1">F18*G18</f>
        <v>0</v>
      </c>
    </row>
    <row r="19" spans="1:9" x14ac:dyDescent="0.25">
      <c r="A19" t="s">
        <v>44</v>
      </c>
      <c r="B19" t="s">
        <v>40</v>
      </c>
      <c r="D19" t="s">
        <v>41</v>
      </c>
      <c r="E19" t="s">
        <v>42</v>
      </c>
      <c r="F19">
        <v>3</v>
      </c>
      <c r="G19" s="1"/>
      <c r="H19" s="1">
        <f t="shared" si="1"/>
        <v>0</v>
      </c>
    </row>
    <row r="20" spans="1:9" x14ac:dyDescent="0.25">
      <c r="A20" t="s">
        <v>45</v>
      </c>
      <c r="B20" t="s">
        <v>40</v>
      </c>
      <c r="D20" t="s">
        <v>41</v>
      </c>
      <c r="E20" t="s">
        <v>42</v>
      </c>
      <c r="F20">
        <v>2</v>
      </c>
      <c r="G20" s="1"/>
      <c r="H20" s="1">
        <f t="shared" si="1"/>
        <v>0</v>
      </c>
    </row>
    <row r="21" spans="1:9" x14ac:dyDescent="0.25">
      <c r="A21" t="s">
        <v>46</v>
      </c>
      <c r="B21" t="s">
        <v>40</v>
      </c>
      <c r="D21" t="s">
        <v>41</v>
      </c>
      <c r="E21" t="s">
        <v>42</v>
      </c>
      <c r="F21">
        <v>1</v>
      </c>
      <c r="G21" s="1"/>
      <c r="H21" s="1">
        <f t="shared" si="1"/>
        <v>0</v>
      </c>
    </row>
    <row r="22" spans="1:9" x14ac:dyDescent="0.25">
      <c r="A22" t="s">
        <v>47</v>
      </c>
      <c r="B22" t="s">
        <v>40</v>
      </c>
      <c r="D22" t="s">
        <v>41</v>
      </c>
      <c r="E22" t="s">
        <v>42</v>
      </c>
      <c r="F22">
        <v>1</v>
      </c>
      <c r="G22" s="1"/>
      <c r="H22" s="1">
        <f t="shared" si="1"/>
        <v>0</v>
      </c>
    </row>
    <row r="23" spans="1:9" x14ac:dyDescent="0.25">
      <c r="A23" t="s">
        <v>48</v>
      </c>
      <c r="B23" t="s">
        <v>40</v>
      </c>
      <c r="D23" t="s">
        <v>41</v>
      </c>
      <c r="E23" t="s">
        <v>42</v>
      </c>
      <c r="F23">
        <v>4</v>
      </c>
      <c r="G23" s="1"/>
      <c r="H23" s="1">
        <f t="shared" si="1"/>
        <v>0</v>
      </c>
    </row>
    <row r="24" spans="1:9" x14ac:dyDescent="0.25">
      <c r="A24" t="s">
        <v>49</v>
      </c>
      <c r="B24" t="s">
        <v>40</v>
      </c>
      <c r="D24" t="s">
        <v>41</v>
      </c>
      <c r="E24" t="s">
        <v>42</v>
      </c>
      <c r="F24">
        <v>1</v>
      </c>
      <c r="G24" s="1"/>
      <c r="H24" s="1">
        <f t="shared" si="1"/>
        <v>0</v>
      </c>
    </row>
    <row r="25" spans="1:9" x14ac:dyDescent="0.25">
      <c r="A25" t="s">
        <v>50</v>
      </c>
      <c r="B25" t="s">
        <v>40</v>
      </c>
      <c r="D25" t="s">
        <v>41</v>
      </c>
      <c r="E25" t="s">
        <v>42</v>
      </c>
      <c r="F25">
        <v>1</v>
      </c>
      <c r="G25" s="1"/>
      <c r="H25" s="1">
        <f t="shared" si="1"/>
        <v>0</v>
      </c>
    </row>
    <row r="26" spans="1:9" x14ac:dyDescent="0.25">
      <c r="A26" t="s">
        <v>51</v>
      </c>
      <c r="B26" t="s">
        <v>52</v>
      </c>
      <c r="C26" t="s">
        <v>53</v>
      </c>
      <c r="D26" t="s">
        <v>41</v>
      </c>
      <c r="E26" t="s">
        <v>51</v>
      </c>
      <c r="F26">
        <v>1</v>
      </c>
      <c r="G26" s="1"/>
      <c r="H26" s="1">
        <f t="shared" si="1"/>
        <v>0</v>
      </c>
    </row>
    <row r="27" spans="1:9" x14ac:dyDescent="0.25">
      <c r="A27" t="s">
        <v>43</v>
      </c>
      <c r="B27" t="s">
        <v>54</v>
      </c>
      <c r="C27" t="s">
        <v>55</v>
      </c>
      <c r="D27" t="s">
        <v>56</v>
      </c>
      <c r="E27" t="s">
        <v>57</v>
      </c>
      <c r="F27">
        <v>4</v>
      </c>
      <c r="G27" s="1"/>
      <c r="H27" s="1">
        <v>1.33</v>
      </c>
      <c r="I27" s="4" t="s">
        <v>58</v>
      </c>
    </row>
    <row r="28" spans="1:9" x14ac:dyDescent="0.25">
      <c r="G28" s="1"/>
      <c r="H28" s="1"/>
    </row>
    <row r="29" spans="1:9" x14ac:dyDescent="0.25">
      <c r="A29" s="2" t="s">
        <v>123</v>
      </c>
      <c r="B29" s="2"/>
      <c r="C29" s="2"/>
      <c r="D29" s="2"/>
      <c r="E29" s="2"/>
      <c r="F29" s="2">
        <v>2</v>
      </c>
      <c r="G29" s="3"/>
      <c r="H29" s="3">
        <f>SUM(H30)</f>
        <v>0.314</v>
      </c>
      <c r="I29" s="2"/>
    </row>
    <row r="30" spans="1:9" x14ac:dyDescent="0.25">
      <c r="A30" t="s">
        <v>59</v>
      </c>
      <c r="B30" t="s">
        <v>59</v>
      </c>
      <c r="C30" t="s">
        <v>60</v>
      </c>
      <c r="D30" t="s">
        <v>61</v>
      </c>
      <c r="E30" t="s">
        <v>59</v>
      </c>
      <c r="F30">
        <v>2</v>
      </c>
      <c r="G30" s="1">
        <v>0.157</v>
      </c>
      <c r="H30" s="1">
        <f>F30*G30</f>
        <v>0.314</v>
      </c>
      <c r="I30" s="4" t="s">
        <v>124</v>
      </c>
    </row>
    <row r="31" spans="1:9" x14ac:dyDescent="0.25">
      <c r="G31" s="1"/>
      <c r="H31" s="1"/>
    </row>
    <row r="32" spans="1:9" x14ac:dyDescent="0.25">
      <c r="A32" s="2" t="s">
        <v>114</v>
      </c>
      <c r="B32" s="2"/>
      <c r="C32" s="2"/>
      <c r="D32" s="2"/>
      <c r="E32" s="2"/>
      <c r="F32" s="2">
        <f>SUM(F33:F39)</f>
        <v>7</v>
      </c>
      <c r="G32" s="3"/>
      <c r="H32" s="3">
        <f>SUM(H33:H39)</f>
        <v>301.93</v>
      </c>
      <c r="I32" s="2"/>
    </row>
    <row r="33" spans="1:9" x14ac:dyDescent="0.25">
      <c r="A33" t="s">
        <v>62</v>
      </c>
      <c r="B33" t="s">
        <v>63</v>
      </c>
      <c r="C33" t="s">
        <v>64</v>
      </c>
      <c r="D33" t="s">
        <v>65</v>
      </c>
      <c r="E33" t="s">
        <v>62</v>
      </c>
      <c r="F33">
        <v>1</v>
      </c>
      <c r="G33" s="1">
        <v>194.95</v>
      </c>
      <c r="H33" s="1">
        <f>G33*F33</f>
        <v>194.95</v>
      </c>
      <c r="I33" s="4" t="s">
        <v>122</v>
      </c>
    </row>
    <row r="34" spans="1:9" x14ac:dyDescent="0.25">
      <c r="A34" t="s">
        <v>66</v>
      </c>
      <c r="B34" t="s">
        <v>67</v>
      </c>
      <c r="C34" t="s">
        <v>68</v>
      </c>
      <c r="D34" t="s">
        <v>69</v>
      </c>
      <c r="E34" t="s">
        <v>66</v>
      </c>
      <c r="F34">
        <v>1</v>
      </c>
      <c r="G34" s="1">
        <v>39.950000000000003</v>
      </c>
      <c r="H34" s="1">
        <f t="shared" ref="H34:H39" si="2">G34*F34</f>
        <v>39.950000000000003</v>
      </c>
      <c r="I34" s="4" t="s">
        <v>119</v>
      </c>
    </row>
    <row r="35" spans="1:9" x14ac:dyDescent="0.25">
      <c r="A35" t="s">
        <v>75</v>
      </c>
      <c r="B35" t="s">
        <v>76</v>
      </c>
      <c r="C35" t="s">
        <v>77</v>
      </c>
      <c r="D35" t="s">
        <v>78</v>
      </c>
      <c r="E35" t="s">
        <v>75</v>
      </c>
      <c r="F35">
        <v>1</v>
      </c>
      <c r="G35" s="1">
        <v>34.950000000000003</v>
      </c>
      <c r="H35" s="1">
        <f t="shared" si="2"/>
        <v>34.950000000000003</v>
      </c>
      <c r="I35" s="4" t="s">
        <v>115</v>
      </c>
    </row>
    <row r="36" spans="1:9" x14ac:dyDescent="0.25">
      <c r="A36" t="s">
        <v>87</v>
      </c>
      <c r="B36" t="s">
        <v>88</v>
      </c>
      <c r="C36" t="s">
        <v>89</v>
      </c>
      <c r="D36" t="s">
        <v>90</v>
      </c>
      <c r="E36" t="s">
        <v>87</v>
      </c>
      <c r="F36">
        <v>1</v>
      </c>
      <c r="G36" s="1">
        <v>2.91</v>
      </c>
      <c r="H36" s="1">
        <f t="shared" si="2"/>
        <v>2.91</v>
      </c>
      <c r="I36" s="4" t="s">
        <v>117</v>
      </c>
    </row>
    <row r="37" spans="1:9" x14ac:dyDescent="0.25">
      <c r="A37" t="s">
        <v>91</v>
      </c>
      <c r="B37" t="s">
        <v>116</v>
      </c>
      <c r="C37" t="s">
        <v>92</v>
      </c>
      <c r="D37" t="s">
        <v>93</v>
      </c>
      <c r="E37" t="s">
        <v>91</v>
      </c>
      <c r="F37">
        <v>1</v>
      </c>
      <c r="G37" s="1">
        <v>1.62</v>
      </c>
      <c r="H37" s="1">
        <f t="shared" si="2"/>
        <v>1.62</v>
      </c>
      <c r="I37" s="4" t="s">
        <v>118</v>
      </c>
    </row>
    <row r="38" spans="1:9" x14ac:dyDescent="0.25">
      <c r="A38" t="s">
        <v>83</v>
      </c>
      <c r="B38" t="s">
        <v>84</v>
      </c>
      <c r="C38" t="s">
        <v>85</v>
      </c>
      <c r="D38" t="s">
        <v>86</v>
      </c>
      <c r="E38" t="s">
        <v>86</v>
      </c>
      <c r="F38">
        <v>1</v>
      </c>
      <c r="G38" s="1">
        <v>25.95</v>
      </c>
      <c r="H38" s="1">
        <f t="shared" si="2"/>
        <v>25.95</v>
      </c>
      <c r="I38" s="4" t="s">
        <v>121</v>
      </c>
    </row>
    <row r="39" spans="1:9" x14ac:dyDescent="0.25">
      <c r="A39" t="s">
        <v>97</v>
      </c>
      <c r="B39" t="s">
        <v>98</v>
      </c>
      <c r="C39" t="s">
        <v>99</v>
      </c>
      <c r="D39" t="s">
        <v>100</v>
      </c>
      <c r="E39" t="s">
        <v>97</v>
      </c>
      <c r="F39">
        <v>1</v>
      </c>
      <c r="G39" s="1">
        <v>1.6</v>
      </c>
      <c r="H39" s="1">
        <f t="shared" si="2"/>
        <v>1.6</v>
      </c>
      <c r="I39" s="4" t="s">
        <v>120</v>
      </c>
    </row>
    <row r="40" spans="1:9" x14ac:dyDescent="0.25">
      <c r="G40" s="1"/>
      <c r="H40" s="1"/>
    </row>
    <row r="41" spans="1:9" x14ac:dyDescent="0.25">
      <c r="A41" s="2" t="s">
        <v>125</v>
      </c>
      <c r="B41" s="2"/>
      <c r="C41" s="2"/>
      <c r="D41" s="2"/>
      <c r="E41" s="2"/>
      <c r="F41" s="2">
        <f>SUM(F42:F44)</f>
        <v>4</v>
      </c>
      <c r="G41" s="3"/>
      <c r="H41" s="3">
        <f>SUM(H42:H44)</f>
        <v>2</v>
      </c>
      <c r="I41" s="2"/>
    </row>
    <row r="42" spans="1:9" x14ac:dyDescent="0.25">
      <c r="A42" t="s">
        <v>70</v>
      </c>
      <c r="B42" t="s">
        <v>71</v>
      </c>
      <c r="C42" t="s">
        <v>72</v>
      </c>
      <c r="D42" t="s">
        <v>73</v>
      </c>
      <c r="E42" t="s">
        <v>74</v>
      </c>
      <c r="F42">
        <v>1</v>
      </c>
      <c r="G42" s="1">
        <v>0</v>
      </c>
      <c r="H42" s="1">
        <f>F42*G42</f>
        <v>0</v>
      </c>
    </row>
    <row r="43" spans="1:9" x14ac:dyDescent="0.25">
      <c r="A43" t="s">
        <v>75</v>
      </c>
      <c r="B43" t="s">
        <v>76</v>
      </c>
      <c r="C43" t="s">
        <v>77</v>
      </c>
      <c r="D43" t="s">
        <v>78</v>
      </c>
      <c r="E43" t="s">
        <v>75</v>
      </c>
      <c r="F43">
        <v>1</v>
      </c>
      <c r="G43" s="1">
        <v>0</v>
      </c>
      <c r="H43" s="1">
        <f>F43*G43</f>
        <v>0</v>
      </c>
    </row>
    <row r="44" spans="1:9" x14ac:dyDescent="0.25">
      <c r="A44" t="s">
        <v>136</v>
      </c>
      <c r="B44" t="s">
        <v>137</v>
      </c>
      <c r="F44">
        <v>2</v>
      </c>
      <c r="G44" s="1">
        <v>1</v>
      </c>
      <c r="H44" s="1">
        <f>F44*G44</f>
        <v>2</v>
      </c>
      <c r="I44" s="4" t="s">
        <v>138</v>
      </c>
    </row>
    <row r="45" spans="1:9" x14ac:dyDescent="0.25">
      <c r="G45" s="1"/>
      <c r="H45" s="1"/>
    </row>
    <row r="46" spans="1:9" x14ac:dyDescent="0.25">
      <c r="A46" s="2" t="s">
        <v>126</v>
      </c>
      <c r="B46" s="2"/>
      <c r="C46" s="2"/>
      <c r="D46" s="2"/>
      <c r="E46" s="2"/>
      <c r="F46" s="2">
        <f>SUM(F47)</f>
        <v>1</v>
      </c>
      <c r="G46" s="3"/>
      <c r="H46" s="3">
        <f>SUM(H47)</f>
        <v>7.81</v>
      </c>
      <c r="I46" s="2"/>
    </row>
    <row r="47" spans="1:9" x14ac:dyDescent="0.25">
      <c r="A47" t="s">
        <v>134</v>
      </c>
      <c r="B47" t="s">
        <v>80</v>
      </c>
      <c r="C47" t="s">
        <v>81</v>
      </c>
      <c r="D47" t="s">
        <v>82</v>
      </c>
      <c r="E47" t="s">
        <v>79</v>
      </c>
      <c r="F47">
        <v>1</v>
      </c>
      <c r="G47" s="1">
        <v>7.81</v>
      </c>
      <c r="H47" s="1">
        <f>F47*G47</f>
        <v>7.81</v>
      </c>
      <c r="I47" s="4" t="s">
        <v>135</v>
      </c>
    </row>
    <row r="48" spans="1:9" x14ac:dyDescent="0.25">
      <c r="G48" s="1"/>
      <c r="H48" s="1"/>
    </row>
    <row r="49" spans="1:9" x14ac:dyDescent="0.25">
      <c r="A49" s="2" t="s">
        <v>127</v>
      </c>
      <c r="B49" s="2"/>
      <c r="C49" s="2"/>
      <c r="D49" s="2"/>
      <c r="E49" s="2"/>
      <c r="F49" s="2">
        <f>SUM(F50:F51)</f>
        <v>2</v>
      </c>
      <c r="G49" s="3"/>
      <c r="H49" s="3">
        <f>SUM(H50:H51)</f>
        <v>0</v>
      </c>
      <c r="I49" s="2"/>
    </row>
    <row r="50" spans="1:9" x14ac:dyDescent="0.25">
      <c r="A50" t="s">
        <v>106</v>
      </c>
      <c r="B50" t="s">
        <v>107</v>
      </c>
      <c r="C50" t="s">
        <v>108</v>
      </c>
      <c r="D50" t="s">
        <v>109</v>
      </c>
      <c r="E50" t="s">
        <v>110</v>
      </c>
      <c r="F50">
        <v>1</v>
      </c>
      <c r="G50" s="1">
        <v>0</v>
      </c>
      <c r="H50" s="1">
        <f>F50*G50</f>
        <v>0</v>
      </c>
    </row>
    <row r="51" spans="1:9" x14ac:dyDescent="0.25">
      <c r="A51" t="s">
        <v>111</v>
      </c>
      <c r="B51" t="s">
        <v>107</v>
      </c>
      <c r="C51" t="s">
        <v>112</v>
      </c>
      <c r="D51" t="s">
        <v>113</v>
      </c>
      <c r="E51" t="s">
        <v>110</v>
      </c>
      <c r="F51">
        <v>1</v>
      </c>
      <c r="G51" s="1">
        <v>0</v>
      </c>
      <c r="H51" s="1">
        <f>F51*G51</f>
        <v>0</v>
      </c>
    </row>
    <row r="52" spans="1:9" x14ac:dyDescent="0.25">
      <c r="G52" s="1"/>
      <c r="H52" s="1"/>
    </row>
    <row r="53" spans="1:9" x14ac:dyDescent="0.25">
      <c r="A53" s="2" t="s">
        <v>128</v>
      </c>
      <c r="B53" s="2"/>
      <c r="C53" s="2"/>
      <c r="D53" s="2"/>
      <c r="E53" s="2"/>
      <c r="F53" s="2">
        <f>SUM(F54:F55)</f>
        <v>3</v>
      </c>
      <c r="G53" s="3"/>
      <c r="H53" s="3">
        <f>SUM(H54:H55)</f>
        <v>3.218</v>
      </c>
      <c r="I53" s="2"/>
    </row>
    <row r="54" spans="1:9" x14ac:dyDescent="0.25">
      <c r="A54" t="s">
        <v>101</v>
      </c>
      <c r="C54" t="s">
        <v>102</v>
      </c>
      <c r="D54" t="s">
        <v>103</v>
      </c>
      <c r="E54" t="s">
        <v>101</v>
      </c>
      <c r="F54">
        <v>2</v>
      </c>
      <c r="G54" s="1">
        <v>1.2</v>
      </c>
      <c r="H54" s="1">
        <f>F54*G54</f>
        <v>2.4</v>
      </c>
      <c r="I54" s="4" t="s">
        <v>130</v>
      </c>
    </row>
    <row r="55" spans="1:9" x14ac:dyDescent="0.25">
      <c r="A55" t="s">
        <v>104</v>
      </c>
      <c r="C55" t="s">
        <v>105</v>
      </c>
      <c r="D55" t="s">
        <v>103</v>
      </c>
      <c r="E55" t="s">
        <v>104</v>
      </c>
      <c r="F55">
        <v>1</v>
      </c>
      <c r="G55" s="1">
        <v>0.81799999999999995</v>
      </c>
      <c r="H55" s="1">
        <f>F55*G55</f>
        <v>0.81799999999999995</v>
      </c>
      <c r="I55" s="4" t="s">
        <v>129</v>
      </c>
    </row>
    <row r="56" spans="1:9" x14ac:dyDescent="0.25">
      <c r="G56" s="1"/>
      <c r="H56" s="1"/>
    </row>
    <row r="57" spans="1:9" x14ac:dyDescent="0.25">
      <c r="A57" s="2" t="s">
        <v>131</v>
      </c>
      <c r="B57" s="2"/>
      <c r="C57" s="2"/>
      <c r="D57" s="2"/>
      <c r="E57" s="2"/>
      <c r="F57" s="2">
        <f>SUM(F58)</f>
        <v>1</v>
      </c>
      <c r="G57" s="3"/>
      <c r="H57" s="3">
        <f>SUM(H58)</f>
        <v>0.38400000000000001</v>
      </c>
      <c r="I57" s="2"/>
    </row>
    <row r="58" spans="1:9" x14ac:dyDescent="0.25">
      <c r="A58" t="s">
        <v>94</v>
      </c>
      <c r="B58" t="s">
        <v>132</v>
      </c>
      <c r="C58" t="s">
        <v>96</v>
      </c>
      <c r="D58" t="s">
        <v>95</v>
      </c>
      <c r="E58" t="s">
        <v>96</v>
      </c>
      <c r="F58">
        <v>1</v>
      </c>
      <c r="G58" s="1">
        <v>0.38400000000000001</v>
      </c>
      <c r="H58" s="1">
        <f>F58*G58</f>
        <v>0.38400000000000001</v>
      </c>
      <c r="I58" s="4" t="s">
        <v>133</v>
      </c>
    </row>
    <row r="59" spans="1:9" x14ac:dyDescent="0.25">
      <c r="G59" s="1"/>
      <c r="H59" s="1"/>
    </row>
    <row r="60" spans="1:9" x14ac:dyDescent="0.25">
      <c r="G60" s="1"/>
      <c r="H60" s="1"/>
    </row>
    <row r="61" spans="1:9" x14ac:dyDescent="0.25">
      <c r="G61" s="1"/>
      <c r="H61" s="1"/>
    </row>
    <row r="62" spans="1:9" x14ac:dyDescent="0.25">
      <c r="G62" s="1"/>
    </row>
    <row r="63" spans="1:9" x14ac:dyDescent="0.25">
      <c r="G63" s="1"/>
    </row>
  </sheetData>
  <hyperlinks>
    <hyperlink ref="I4" r:id="rId1"/>
    <hyperlink ref="I5" r:id="rId2"/>
    <hyperlink ref="I6" r:id="rId3"/>
    <hyperlink ref="I8" r:id="rId4"/>
    <hyperlink ref="I7" r:id="rId5"/>
    <hyperlink ref="I44" r:id="rId6"/>
    <hyperlink ref="I27" r:id="rId7"/>
    <hyperlink ref="I30" r:id="rId8"/>
    <hyperlink ref="I33" r:id="rId9"/>
    <hyperlink ref="I34" r:id="rId10"/>
    <hyperlink ref="I35" r:id="rId11"/>
    <hyperlink ref="I36" r:id="rId12"/>
    <hyperlink ref="I37" r:id="rId13"/>
    <hyperlink ref="I38" r:id="rId14"/>
    <hyperlink ref="I39" r:id="rId15"/>
    <hyperlink ref="I58" r:id="rId16"/>
    <hyperlink ref="I55" r:id="rId17"/>
    <hyperlink ref="I54" r:id="rId18"/>
    <hyperlink ref="I47" r:id="rId1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RadioPod-0_1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Metcalfe</dc:creator>
  <cp:lastModifiedBy>julius</cp:lastModifiedBy>
  <dcterms:created xsi:type="dcterms:W3CDTF">2015-09-29T04:07:29Z</dcterms:created>
  <dcterms:modified xsi:type="dcterms:W3CDTF">2015-10-11T07:17:26Z</dcterms:modified>
</cp:coreProperties>
</file>