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y-VBAExcel\PPh21Counter\"/>
    </mc:Choice>
  </mc:AlternateContent>
  <xr:revisionPtr revIDLastSave="0" documentId="13_ncr:1_{C7C5BA76-7F76-4E00-B50C-2262088E4BA9}" xr6:coauthVersionLast="47" xr6:coauthVersionMax="47" xr10:uidLastSave="{00000000-0000-0000-0000-000000000000}"/>
  <bookViews>
    <workbookView xWindow="2280" yWindow="2280" windowWidth="14400" windowHeight="7810" xr2:uid="{B3B97914-E2E6-4EE2-A751-E8D9F10FFC41}"/>
  </bookViews>
  <sheets>
    <sheet name="DATA TER" sheetId="1" r:id="rId1"/>
  </sheets>
  <externalReferences>
    <externalReference r:id="rId2"/>
  </externalReferences>
  <definedNames>
    <definedName name="Batas_Atas">[1]!tabelPPhOP[Batas Atas]</definedName>
    <definedName name="Batas_Bawah">[1]!tabelPPhOP[Batas Bawah]</definedName>
    <definedName name="kategori_TER">'[1]PPh 21 TER'!$C$26</definedName>
    <definedName name="Kode_PTKP">[1]!tabelPTKP[Kode]</definedName>
    <definedName name="Nilai_Max">[1]!tabelPPhOP[Nilai Max]</definedName>
    <definedName name="Penjualan">'[1]PPh 29 Badan'!$E$3</definedName>
    <definedName name="PKPOpBuk">'[1]PPh 29 OP'!$E$12</definedName>
    <definedName name="PKPOpNor">'[1]PPh 29 OP'!$J$7</definedName>
    <definedName name="PKPOpSebln">'[1]PPh 21 Lama'!$F$18</definedName>
    <definedName name="Tarif">[1]!tabelPPhOP[Tarif]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F4" i="1"/>
  <c r="K4" i="1"/>
  <c r="A5" i="1"/>
  <c r="F5" i="1"/>
  <c r="K5" i="1"/>
  <c r="A6" i="1"/>
  <c r="F6" i="1"/>
  <c r="K6" i="1"/>
  <c r="A7" i="1"/>
  <c r="F7" i="1"/>
  <c r="K7" i="1"/>
  <c r="A8" i="1"/>
  <c r="F8" i="1"/>
  <c r="K8" i="1"/>
  <c r="A9" i="1"/>
  <c r="F9" i="1"/>
  <c r="K9" i="1"/>
  <c r="A10" i="1"/>
  <c r="F10" i="1"/>
  <c r="K10" i="1"/>
  <c r="A11" i="1"/>
  <c r="F11" i="1"/>
  <c r="K11" i="1"/>
  <c r="A12" i="1"/>
  <c r="F12" i="1"/>
  <c r="K12" i="1"/>
  <c r="A13" i="1"/>
  <c r="F13" i="1"/>
  <c r="K13" i="1"/>
  <c r="A14" i="1"/>
  <c r="F14" i="1"/>
  <c r="K14" i="1"/>
  <c r="A15" i="1"/>
  <c r="F15" i="1"/>
  <c r="K15" i="1"/>
  <c r="A16" i="1"/>
  <c r="F16" i="1"/>
  <c r="K16" i="1"/>
  <c r="A17" i="1"/>
  <c r="F17" i="1"/>
  <c r="K17" i="1"/>
  <c r="A18" i="1"/>
  <c r="F18" i="1"/>
  <c r="K18" i="1"/>
  <c r="A19" i="1"/>
  <c r="F19" i="1"/>
  <c r="K19" i="1"/>
  <c r="A20" i="1"/>
  <c r="F20" i="1"/>
  <c r="K20" i="1"/>
  <c r="A21" i="1"/>
  <c r="F21" i="1"/>
  <c r="K21" i="1"/>
  <c r="A22" i="1"/>
  <c r="F22" i="1"/>
  <c r="K22" i="1"/>
  <c r="A23" i="1"/>
  <c r="F23" i="1"/>
  <c r="K23" i="1"/>
  <c r="A24" i="1"/>
  <c r="F24" i="1"/>
  <c r="K24" i="1"/>
  <c r="A25" i="1"/>
  <c r="F25" i="1"/>
  <c r="K25" i="1"/>
  <c r="A26" i="1"/>
  <c r="F26" i="1"/>
  <c r="K26" i="1"/>
  <c r="A27" i="1"/>
  <c r="F27" i="1"/>
  <c r="K27" i="1"/>
  <c r="A28" i="1"/>
  <c r="F28" i="1"/>
  <c r="K28" i="1"/>
  <c r="A29" i="1"/>
  <c r="F29" i="1"/>
  <c r="K29" i="1"/>
  <c r="A30" i="1"/>
  <c r="F30" i="1"/>
  <c r="K30" i="1"/>
  <c r="A31" i="1"/>
  <c r="F31" i="1"/>
  <c r="K31" i="1"/>
  <c r="A32" i="1"/>
  <c r="F32" i="1"/>
  <c r="K32" i="1"/>
  <c r="A33" i="1"/>
  <c r="F33" i="1"/>
  <c r="K33" i="1"/>
  <c r="A34" i="1"/>
  <c r="F34" i="1"/>
  <c r="K34" i="1"/>
  <c r="A35" i="1"/>
  <c r="F35" i="1"/>
  <c r="K35" i="1"/>
  <c r="A36" i="1"/>
  <c r="F36" i="1"/>
  <c r="K36" i="1"/>
  <c r="A37" i="1"/>
  <c r="F37" i="1"/>
  <c r="K37" i="1"/>
  <c r="A38" i="1"/>
  <c r="F38" i="1"/>
  <c r="K38" i="1"/>
  <c r="A39" i="1"/>
  <c r="F39" i="1"/>
  <c r="K39" i="1"/>
  <c r="A40" i="1"/>
  <c r="F40" i="1"/>
  <c r="K40" i="1"/>
  <c r="A41" i="1"/>
  <c r="F41" i="1"/>
  <c r="K41" i="1"/>
  <c r="A42" i="1"/>
  <c r="F42" i="1"/>
  <c r="K42" i="1"/>
  <c r="A43" i="1"/>
  <c r="F43" i="1"/>
  <c r="K43" i="1"/>
  <c r="A44" i="1"/>
  <c r="K44" i="1"/>
  <c r="A45" i="1"/>
  <c r="A46" i="1"/>
  <c r="A47" i="1"/>
  <c r="C59" i="1"/>
  <c r="C60" i="1"/>
  <c r="C61" i="1"/>
</calcChain>
</file>

<file path=xl/sharedStrings.xml><?xml version="1.0" encoding="utf-8"?>
<sst xmlns="http://schemas.openxmlformats.org/spreadsheetml/2006/main" count="45" uniqueCount="31">
  <si>
    <t>K/I/3</t>
  </si>
  <si>
    <t>K/I/2</t>
  </si>
  <si>
    <t>K/I/1</t>
  </si>
  <si>
    <t>C</t>
  </si>
  <si>
    <t>K/3</t>
  </si>
  <si>
    <t>B</t>
  </si>
  <si>
    <t>K/2</t>
  </si>
  <si>
    <t>K/1</t>
  </si>
  <si>
    <t>A</t>
  </si>
  <si>
    <t>K/0</t>
  </si>
  <si>
    <t>TK/3</t>
  </si>
  <si>
    <t>TK/2</t>
  </si>
  <si>
    <t>TK/1</t>
  </si>
  <si>
    <t>TK/0</t>
  </si>
  <si>
    <t>Kategori</t>
  </si>
  <si>
    <t>Nilai</t>
  </si>
  <si>
    <t>Kode</t>
  </si>
  <si>
    <t>Tarif Efektif Rerata
(PP 58 Tahun 2023)</t>
  </si>
  <si>
    <t>PTKP Orang Pribadi 
(Pasal 7 UU PPH - UU HPP)</t>
  </si>
  <si>
    <t>TER</t>
  </si>
  <si>
    <t>Batas Atas</t>
  </si>
  <si>
    <t>Batas Bawah</t>
  </si>
  <si>
    <t>Key Finder</t>
  </si>
  <si>
    <t>KeyFinder</t>
  </si>
  <si>
    <t>Penghasilan Bruto Bulanan</t>
  </si>
  <si>
    <t>PTKP : K/3</t>
  </si>
  <si>
    <t>Kategori C</t>
  </si>
  <si>
    <t>PTKP : TK/2, TK/3, K/1, K/2</t>
  </si>
  <si>
    <t>Kategori B</t>
  </si>
  <si>
    <t>PTKP : TK/0, TK/1, K/0</t>
  </si>
  <si>
    <t>Kategori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</si>
</sst>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2" applyNumberFormat="1" applyFont="1" applyAlignment="1">
      <alignment horizontal="center"/>
    </xf>
    <xf numFmtId="164" fontId="0" fillId="0" borderId="0" xfId="2" applyNumberFormat="1" applyFont="1"/>
    <xf numFmtId="0" fontId="1" fillId="0" borderId="0" xfId="1" applyAlignment="1">
      <alignment horizontal="center"/>
    </xf>
    <xf numFmtId="0" fontId="2" fillId="0" borderId="0" xfId="1" applyFont="1" applyAlignment="1">
      <alignment horizontal="center" vertical="center" wrapText="1"/>
    </xf>
    <xf numFmtId="10" fontId="0" fillId="0" borderId="0" xfId="3" applyNumberFormat="1" applyFont="1" applyAlignment="1">
      <alignment horizontal="center"/>
    </xf>
    <xf numFmtId="0" fontId="1" fillId="0" borderId="0" xfId="1" quotePrefix="1"/>
    <xf numFmtId="44" fontId="0" fillId="0" borderId="0" xfId="4" applyFont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 wrapText="1"/>
    </xf>
  </cellXfs>
  <cellStyles count="5">
    <cellStyle name="Comma 2" xfId="2" xr:uid="{49B3C206-648F-4178-8CAB-7F3B17A038E8}"/>
    <cellStyle name="Currency 2" xfId="4" xr:uid="{0BD9766E-16F6-43D6-92D2-F117AF34877A}"/>
    <cellStyle name="Normal" xfId="0" builtinId="0"/>
    <cellStyle name="Normal 2" xfId="1" xr:uid="{7231FF17-721F-4153-BD10-A8AD89F897D7}"/>
    <cellStyle name="Percent 2" xfId="3" xr:uid="{5C30D5F1-232F-4F7E-B97B-3BA237AE15EC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-Storage\App%20Perhitungan%20Pajak\App%20Perhitungan%20Paj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 Final 0,5"/>
      <sheetName val="PPh 21 Lama"/>
      <sheetName val="PPh 21 TER"/>
      <sheetName val="PPh 29 OP"/>
      <sheetName val="PPh 29 Badan"/>
      <sheetName val="Data Umum"/>
      <sheetName val="Data TER"/>
      <sheetName val="App Perhitungan Pajak"/>
    </sheetNames>
    <sheetDataSet>
      <sheetData sheetId="0"/>
      <sheetData sheetId="1">
        <row r="18">
          <cell r="F18">
            <v>54300000</v>
          </cell>
        </row>
      </sheetData>
      <sheetData sheetId="2">
        <row r="4">
          <cell r="E4">
            <v>15000000</v>
          </cell>
        </row>
        <row r="26">
          <cell r="C26" t="str">
            <v>A</v>
          </cell>
        </row>
      </sheetData>
      <sheetData sheetId="3">
        <row r="7">
          <cell r="J7">
            <v>210000000</v>
          </cell>
        </row>
        <row r="12">
          <cell r="E12">
            <v>270000000</v>
          </cell>
        </row>
      </sheetData>
      <sheetData sheetId="4">
        <row r="3">
          <cell r="E3">
            <v>5900900900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8CFBC-B619-4439-9B0D-FF13E065D2B1}" name="tabelA" displayName="tabelA" ref="A3:D47" totalsRowShown="0" headerRowDxfId="17">
  <autoFilter ref="A3:D47" xr:uid="{C11D2EF1-5F21-4727-A8D2-9A2AD6CA84A5}"/>
  <tableColumns count="4">
    <tableColumn id="5" xr3:uid="{F4B0B552-B345-4EA1-9759-8950FC1B1B9B}" name="KeyFinder" dataDxfId="16">
      <calculatedColumnFormula>IF(AND('[1]PPh 21 TER'!$E$4 &gt; tabelA[[#This Row],[Batas Bawah]], '[1]PPh 21 TER'!$E$4 &lt;= tabelA[[#This Row],[Batas Atas]]), 1, 0)</calculatedColumnFormula>
    </tableColumn>
    <tableColumn id="1" xr3:uid="{DED0329C-FA6D-4C6E-B9D9-BE1B20BC62DD}" name="Batas Bawah" dataDxfId="15"/>
    <tableColumn id="2" xr3:uid="{78F5BE84-8AE8-4DA5-80DC-06CA86E3CFB1}" name="Batas Atas" dataDxfId="14"/>
    <tableColumn id="3" xr3:uid="{98DBD064-B0D3-4952-ABA8-D7DC20D89E72}" name="TER" dataDxfId="1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B2010-4030-44E2-8AFC-368EA665C4E7}" name="tabelB" displayName="tabelB" ref="F3:I43" totalsRowShown="0" headerRowDxfId="12">
  <autoFilter ref="F3:I43" xr:uid="{69705ACA-2DBC-4C70-98FB-8AB340DC12D5}"/>
  <tableColumns count="4">
    <tableColumn id="5" xr3:uid="{602A53F0-3E6A-44F7-810F-64611D14F4D3}" name="KeyFinder" dataDxfId="11">
      <calculatedColumnFormula>IF(AND('[1]PPh 21 TER'!$E$4 &gt; tabelB[[#This Row],[Batas Bawah]], '[1]PPh 21 TER'!$E$4 &lt;= tabelB[[#This Row],[Batas Atas]]), 1, 0)</calculatedColumnFormula>
    </tableColumn>
    <tableColumn id="1" xr3:uid="{67EA24B4-F5C9-4788-8715-69CCD9F61C68}" name="Batas Bawah" dataDxfId="10"/>
    <tableColumn id="2" xr3:uid="{F3101A8E-4C94-4E1C-A336-48C67456E9EF}" name="Batas Atas" dataDxfId="9"/>
    <tableColumn id="3" xr3:uid="{F4E9D761-8590-4BEF-91CB-FA6CAFFAF7A3}" name="TER" dataDxfId="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CA0807-8E4C-4F77-9558-0F94A9F9D044}" name="tabelC" displayName="tabelC" ref="K3:N44" totalsRowShown="0" headerRowDxfId="7">
  <autoFilter ref="K3:N44" xr:uid="{1C0C2D21-196E-40EB-9A92-19616E93A876}"/>
  <tableColumns count="4">
    <tableColumn id="5" xr3:uid="{7FEF8A19-2259-4D8E-AD19-AA6551448785}" name="Key Finder" dataDxfId="6">
      <calculatedColumnFormula>IF(AND('[1]PPh 21 TER'!$E$4 &gt; tabelC[[#This Row],[Batas Bawah]], '[1]PPh 21 TER'!$E$4 &lt;= tabelC[[#This Row],[Batas Atas]]), 1, 0)</calculatedColumnFormula>
    </tableColumn>
    <tableColumn id="1" xr3:uid="{D0E8F3ED-C04D-4D63-B4E7-BA67ACC15406}" name="Batas Bawah" dataDxfId="5"/>
    <tableColumn id="2" xr3:uid="{CD2BC017-911F-45BB-BEF0-D74FACDE9F11}" name="Batas Atas" dataDxfId="4"/>
    <tableColumn id="3" xr3:uid="{6691B9F0-E949-4290-8C08-4EAE2ED96454}" name="TER" dataDxfId="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BA674E-1CC0-463B-A035-680CE09E2F51}" name="tabelPTKP" displayName="tabelPTKP" ref="B50:D61" totalsRowShown="0" headerRowDxfId="2">
  <autoFilter ref="B50:D61" xr:uid="{D8521933-8F58-48FA-AA2E-4FA4BC4FB281}"/>
  <tableColumns count="3">
    <tableColumn id="1" xr3:uid="{32F66B6A-3694-43F2-AC43-D53DD8E1A40A}" name="Kode"/>
    <tableColumn id="2" xr3:uid="{4D115E45-EDFB-4E29-8F82-CA55BCE14226}" name="Nilai" dataDxfId="1"/>
    <tableColumn id="3" xr3:uid="{B8501D92-3A69-4724-B0C2-DFDC013A52A8}" name="Kategori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7A97-4526-432D-9368-30A569BEC04B}">
  <sheetPr codeName="Sheet2"/>
  <dimension ref="A1:N61"/>
  <sheetViews>
    <sheetView tabSelected="1" workbookViewId="0">
      <selection activeCell="C62" sqref="C62"/>
    </sheetView>
  </sheetViews>
  <sheetFormatPr defaultColWidth="9.1796875" defaultRowHeight="14.5" x14ac:dyDescent="0.35"/>
  <cols>
    <col min="1" max="1" width="12.81640625" style="1" customWidth="1"/>
    <col min="2" max="3" width="19.26953125" style="1" bestFit="1" customWidth="1"/>
    <col min="4" max="4" width="9.1796875" style="1" customWidth="1"/>
    <col min="5" max="5" width="4.81640625" style="1" customWidth="1"/>
    <col min="6" max="6" width="12.453125" style="1" customWidth="1"/>
    <col min="7" max="8" width="19.26953125" style="1" bestFit="1" customWidth="1"/>
    <col min="9" max="9" width="10.81640625" style="1" customWidth="1"/>
    <col min="10" max="10" width="4" style="1" customWidth="1"/>
    <col min="11" max="11" width="12.54296875" style="1" customWidth="1"/>
    <col min="12" max="13" width="19.26953125" style="1" bestFit="1" customWidth="1"/>
    <col min="14" max="14" width="9.81640625" style="1" bestFit="1" customWidth="1"/>
    <col min="15" max="16384" width="9.1796875" style="1"/>
  </cols>
  <sheetData>
    <row r="1" spans="1:14" x14ac:dyDescent="0.35">
      <c r="B1" s="18" t="s">
        <v>30</v>
      </c>
      <c r="D1" s="17" t="s">
        <v>29</v>
      </c>
      <c r="G1" s="18" t="s">
        <v>28</v>
      </c>
      <c r="I1" s="17" t="s">
        <v>27</v>
      </c>
      <c r="L1" s="18" t="s">
        <v>26</v>
      </c>
      <c r="N1" s="17" t="s">
        <v>25</v>
      </c>
    </row>
    <row r="2" spans="1:14" x14ac:dyDescent="0.35">
      <c r="B2" s="19" t="s">
        <v>24</v>
      </c>
      <c r="C2" s="19"/>
      <c r="G2" s="19" t="s">
        <v>24</v>
      </c>
      <c r="H2" s="19"/>
      <c r="I2" s="16"/>
      <c r="J2" s="16"/>
      <c r="K2" s="16"/>
      <c r="L2" s="19" t="s">
        <v>24</v>
      </c>
      <c r="M2" s="19"/>
    </row>
    <row r="3" spans="1:14" ht="15" thickBot="1" x14ac:dyDescent="0.4">
      <c r="A3" s="15" t="s">
        <v>23</v>
      </c>
      <c r="B3" s="12" t="s">
        <v>21</v>
      </c>
      <c r="C3" s="12" t="s">
        <v>20</v>
      </c>
      <c r="D3" s="11" t="s">
        <v>19</v>
      </c>
      <c r="E3" s="14"/>
      <c r="F3" s="15" t="s">
        <v>23</v>
      </c>
      <c r="G3" s="12" t="s">
        <v>21</v>
      </c>
      <c r="H3" s="12" t="s">
        <v>20</v>
      </c>
      <c r="I3" s="11" t="s">
        <v>19</v>
      </c>
      <c r="J3" s="14"/>
      <c r="K3" s="13" t="s">
        <v>22</v>
      </c>
      <c r="L3" s="12" t="s">
        <v>21</v>
      </c>
      <c r="M3" s="12" t="s">
        <v>20</v>
      </c>
      <c r="N3" s="11" t="s">
        <v>19</v>
      </c>
    </row>
    <row r="4" spans="1:14" x14ac:dyDescent="0.35">
      <c r="A4" s="10">
        <f>IF(AND('[1]PPh 21 TER'!$E$4 &gt; tabelA[[#This Row],[Batas Bawah]], '[1]PPh 21 TER'!$E$4 &lt;= tabelA[[#This Row],[Batas Atas]]), 1, 0)</f>
        <v>0</v>
      </c>
      <c r="B4" s="8">
        <v>0</v>
      </c>
      <c r="C4" s="8">
        <v>5400000</v>
      </c>
      <c r="D4" s="6">
        <v>0</v>
      </c>
      <c r="F4" s="10">
        <f>IF(AND('[1]PPh 21 TER'!$E$4 &gt; tabelB[[#This Row],[Batas Bawah]], '[1]PPh 21 TER'!$E$4 &lt;= tabelB[[#This Row],[Batas Atas]]), 1, 0)</f>
        <v>0</v>
      </c>
      <c r="G4" s="8">
        <v>0</v>
      </c>
      <c r="H4" s="8">
        <v>6200000</v>
      </c>
      <c r="I4" s="6">
        <v>0</v>
      </c>
      <c r="K4" s="10">
        <f>IF(AND('[1]PPh 21 TER'!$E$4 &gt; tabelC[[#This Row],[Batas Bawah]], '[1]PPh 21 TER'!$E$4 &lt;= tabelC[[#This Row],[Batas Atas]]), 1, 0)</f>
        <v>0</v>
      </c>
      <c r="L4" s="8">
        <v>0</v>
      </c>
      <c r="M4" s="8">
        <v>6600000</v>
      </c>
      <c r="N4" s="6">
        <v>0</v>
      </c>
    </row>
    <row r="5" spans="1:14" x14ac:dyDescent="0.35">
      <c r="A5" s="9">
        <f>IF(AND('[1]PPh 21 TER'!$E$4 &gt; tabelA[[#This Row],[Batas Bawah]], '[1]PPh 21 TER'!$E$4 &lt;= tabelA[[#This Row],[Batas Atas]]), 1, 0)</f>
        <v>0</v>
      </c>
      <c r="B5" s="8">
        <v>5400000</v>
      </c>
      <c r="C5" s="8">
        <v>5650000</v>
      </c>
      <c r="D5" s="6">
        <v>2.5000000000000001E-3</v>
      </c>
      <c r="F5" s="9">
        <f>IF(AND('[1]PPh 21 TER'!$E$4 &gt; tabelB[[#This Row],[Batas Bawah]], '[1]PPh 21 TER'!$E$4 &lt;= tabelB[[#This Row],[Batas Atas]]), 1, 0)</f>
        <v>0</v>
      </c>
      <c r="G5" s="8">
        <v>6200000</v>
      </c>
      <c r="H5" s="8">
        <v>6500000</v>
      </c>
      <c r="I5" s="6">
        <v>2.5000000000000001E-3</v>
      </c>
      <c r="K5" s="9">
        <f>IF(AND('[1]PPh 21 TER'!$E$4 &gt; tabelC[[#This Row],[Batas Bawah]], '[1]PPh 21 TER'!$E$4 &lt;= tabelC[[#This Row],[Batas Atas]]), 1, 0)</f>
        <v>0</v>
      </c>
      <c r="L5" s="8">
        <v>6600000</v>
      </c>
      <c r="M5" s="8">
        <v>6950000</v>
      </c>
      <c r="N5" s="6">
        <v>2.5000000000000001E-3</v>
      </c>
    </row>
    <row r="6" spans="1:14" x14ac:dyDescent="0.35">
      <c r="A6" s="10">
        <f>IF(AND('[1]PPh 21 TER'!$E$4 &gt; tabelA[[#This Row],[Batas Bawah]], '[1]PPh 21 TER'!$E$4 &lt;= tabelA[[#This Row],[Batas Atas]]), 1, 0)</f>
        <v>0</v>
      </c>
      <c r="B6" s="8">
        <v>5650000</v>
      </c>
      <c r="C6" s="8">
        <v>5950000</v>
      </c>
      <c r="D6" s="6">
        <v>5.0000000000000001E-3</v>
      </c>
      <c r="F6" s="10">
        <f>IF(AND('[1]PPh 21 TER'!$E$4 &gt; tabelB[[#This Row],[Batas Bawah]], '[1]PPh 21 TER'!$E$4 &lt;= tabelB[[#This Row],[Batas Atas]]), 1, 0)</f>
        <v>0</v>
      </c>
      <c r="G6" s="8">
        <v>6500000</v>
      </c>
      <c r="H6" s="8">
        <v>6850000</v>
      </c>
      <c r="I6" s="6">
        <v>5.0000000000000001E-3</v>
      </c>
      <c r="K6" s="10">
        <f>IF(AND('[1]PPh 21 TER'!$E$4 &gt; tabelC[[#This Row],[Batas Bawah]], '[1]PPh 21 TER'!$E$4 &lt;= tabelC[[#This Row],[Batas Atas]]), 1, 0)</f>
        <v>0</v>
      </c>
      <c r="L6" s="8">
        <v>6950000</v>
      </c>
      <c r="M6" s="8">
        <v>7350000</v>
      </c>
      <c r="N6" s="6">
        <v>5.0000000000000001E-3</v>
      </c>
    </row>
    <row r="7" spans="1:14" x14ac:dyDescent="0.35">
      <c r="A7" s="9">
        <f>IF(AND('[1]PPh 21 TER'!$E$4 &gt; tabelA[[#This Row],[Batas Bawah]], '[1]PPh 21 TER'!$E$4 &lt;= tabelA[[#This Row],[Batas Atas]]), 1, 0)</f>
        <v>0</v>
      </c>
      <c r="B7" s="8">
        <v>5950000</v>
      </c>
      <c r="C7" s="8">
        <v>6300000</v>
      </c>
      <c r="D7" s="6">
        <v>7.4999999999999997E-3</v>
      </c>
      <c r="F7" s="9">
        <f>IF(AND('[1]PPh 21 TER'!$E$4 &gt; tabelB[[#This Row],[Batas Bawah]], '[1]PPh 21 TER'!$E$4 &lt;= tabelB[[#This Row],[Batas Atas]]), 1, 0)</f>
        <v>0</v>
      </c>
      <c r="G7" s="8">
        <v>6850000</v>
      </c>
      <c r="H7" s="8">
        <v>7300000</v>
      </c>
      <c r="I7" s="6">
        <v>7.4999999999999997E-3</v>
      </c>
      <c r="K7" s="9">
        <f>IF(AND('[1]PPh 21 TER'!$E$4 &gt; tabelC[[#This Row],[Batas Bawah]], '[1]PPh 21 TER'!$E$4 &lt;= tabelC[[#This Row],[Batas Atas]]), 1, 0)</f>
        <v>0</v>
      </c>
      <c r="L7" s="8">
        <v>7350000</v>
      </c>
      <c r="M7" s="8">
        <v>7800000</v>
      </c>
      <c r="N7" s="6">
        <v>7.4999999999999997E-3</v>
      </c>
    </row>
    <row r="8" spans="1:14" x14ac:dyDescent="0.35">
      <c r="A8" s="10">
        <f>IF(AND('[1]PPh 21 TER'!$E$4 &gt; tabelA[[#This Row],[Batas Bawah]], '[1]PPh 21 TER'!$E$4 &lt;= tabelA[[#This Row],[Batas Atas]]), 1, 0)</f>
        <v>0</v>
      </c>
      <c r="B8" s="8">
        <v>6300000</v>
      </c>
      <c r="C8" s="8">
        <v>6750000</v>
      </c>
      <c r="D8" s="6">
        <v>0.01</v>
      </c>
      <c r="F8" s="10">
        <f>IF(AND('[1]PPh 21 TER'!$E$4 &gt; tabelB[[#This Row],[Batas Bawah]], '[1]PPh 21 TER'!$E$4 &lt;= tabelB[[#This Row],[Batas Atas]]), 1, 0)</f>
        <v>0</v>
      </c>
      <c r="G8" s="8">
        <v>7300000</v>
      </c>
      <c r="H8" s="8">
        <v>9200000</v>
      </c>
      <c r="I8" s="6">
        <v>0.01</v>
      </c>
      <c r="K8" s="10">
        <f>IF(AND('[1]PPh 21 TER'!$E$4 &gt; tabelC[[#This Row],[Batas Bawah]], '[1]PPh 21 TER'!$E$4 &lt;= tabelC[[#This Row],[Batas Atas]]), 1, 0)</f>
        <v>0</v>
      </c>
      <c r="L8" s="8">
        <v>7800000</v>
      </c>
      <c r="M8" s="8">
        <v>8850000</v>
      </c>
      <c r="N8" s="6">
        <v>0.01</v>
      </c>
    </row>
    <row r="9" spans="1:14" x14ac:dyDescent="0.35">
      <c r="A9" s="9">
        <f>IF(AND('[1]PPh 21 TER'!$E$4 &gt; tabelA[[#This Row],[Batas Bawah]], '[1]PPh 21 TER'!$E$4 &lt;= tabelA[[#This Row],[Batas Atas]]), 1, 0)</f>
        <v>0</v>
      </c>
      <c r="B9" s="8">
        <v>6750000</v>
      </c>
      <c r="C9" s="8">
        <v>7500000</v>
      </c>
      <c r="D9" s="6">
        <v>1.2500000000000001E-2</v>
      </c>
      <c r="F9" s="9">
        <f>IF(AND('[1]PPh 21 TER'!$E$4 &gt; tabelB[[#This Row],[Batas Bawah]], '[1]PPh 21 TER'!$E$4 &lt;= tabelB[[#This Row],[Batas Atas]]), 1, 0)</f>
        <v>0</v>
      </c>
      <c r="G9" s="8">
        <v>9200000</v>
      </c>
      <c r="H9" s="8">
        <v>10750000</v>
      </c>
      <c r="I9" s="6">
        <v>1.4999999999999999E-2</v>
      </c>
      <c r="K9" s="9">
        <f>IF(AND('[1]PPh 21 TER'!$E$4 &gt; tabelC[[#This Row],[Batas Bawah]], '[1]PPh 21 TER'!$E$4 &lt;= tabelC[[#This Row],[Batas Atas]]), 1, 0)</f>
        <v>0</v>
      </c>
      <c r="L9" s="8">
        <v>8850000</v>
      </c>
      <c r="M9" s="8">
        <v>9800000</v>
      </c>
      <c r="N9" s="6">
        <v>1.2500000000000001E-2</v>
      </c>
    </row>
    <row r="10" spans="1:14" x14ac:dyDescent="0.35">
      <c r="A10" s="10">
        <f>IF(AND('[1]PPh 21 TER'!$E$4 &gt; tabelA[[#This Row],[Batas Bawah]], '[1]PPh 21 TER'!$E$4 &lt;= tabelA[[#This Row],[Batas Atas]]), 1, 0)</f>
        <v>0</v>
      </c>
      <c r="B10" s="8">
        <v>7500000</v>
      </c>
      <c r="C10" s="8">
        <v>8550000</v>
      </c>
      <c r="D10" s="6">
        <v>1.5000000000000001E-2</v>
      </c>
      <c r="F10" s="10">
        <f>IF(AND('[1]PPh 21 TER'!$E$4 &gt; tabelB[[#This Row],[Batas Bawah]], '[1]PPh 21 TER'!$E$4 &lt;= tabelB[[#This Row],[Batas Atas]]), 1, 0)</f>
        <v>0</v>
      </c>
      <c r="G10" s="8">
        <v>10750000</v>
      </c>
      <c r="H10" s="8">
        <v>11250000</v>
      </c>
      <c r="I10" s="6">
        <v>0.02</v>
      </c>
      <c r="K10" s="10">
        <f>IF(AND('[1]PPh 21 TER'!$E$4 &gt; tabelC[[#This Row],[Batas Bawah]], '[1]PPh 21 TER'!$E$4 &lt;= tabelC[[#This Row],[Batas Atas]]), 1, 0)</f>
        <v>0</v>
      </c>
      <c r="L10" s="8">
        <v>9800000</v>
      </c>
      <c r="M10" s="8">
        <v>10950000</v>
      </c>
      <c r="N10" s="6">
        <v>1.4999999999999999E-2</v>
      </c>
    </row>
    <row r="11" spans="1:14" x14ac:dyDescent="0.35">
      <c r="A11" s="9">
        <f>IF(AND('[1]PPh 21 TER'!$E$4 &gt; tabelA[[#This Row],[Batas Bawah]], '[1]PPh 21 TER'!$E$4 &lt;= tabelA[[#This Row],[Batas Atas]]), 1, 0)</f>
        <v>0</v>
      </c>
      <c r="B11" s="8">
        <v>8550000</v>
      </c>
      <c r="C11" s="8">
        <v>9650000</v>
      </c>
      <c r="D11" s="6">
        <v>1.7500000000000002E-2</v>
      </c>
      <c r="F11" s="9">
        <f>IF(AND('[1]PPh 21 TER'!$E$4 &gt; tabelB[[#This Row],[Batas Bawah]], '[1]PPh 21 TER'!$E$4 &lt;= tabelB[[#This Row],[Batas Atas]]), 1, 0)</f>
        <v>0</v>
      </c>
      <c r="G11" s="8">
        <v>11250000</v>
      </c>
      <c r="H11" s="8">
        <v>11600000</v>
      </c>
      <c r="I11" s="6">
        <v>2.5000000000000001E-2</v>
      </c>
      <c r="K11" s="9">
        <f>IF(AND('[1]PPh 21 TER'!$E$4 &gt; tabelC[[#This Row],[Batas Bawah]], '[1]PPh 21 TER'!$E$4 &lt;= tabelC[[#This Row],[Batas Atas]]), 1, 0)</f>
        <v>0</v>
      </c>
      <c r="L11" s="8">
        <v>10950000</v>
      </c>
      <c r="M11" s="8">
        <v>11200000</v>
      </c>
      <c r="N11" s="6">
        <v>1.7500000000000002E-2</v>
      </c>
    </row>
    <row r="12" spans="1:14" x14ac:dyDescent="0.35">
      <c r="A12" s="10">
        <f>IF(AND('[1]PPh 21 TER'!$E$4 &gt; tabelA[[#This Row],[Batas Bawah]], '[1]PPh 21 TER'!$E$4 &lt;= tabelA[[#This Row],[Batas Atas]]), 1, 0)</f>
        <v>0</v>
      </c>
      <c r="B12" s="8">
        <v>9650000</v>
      </c>
      <c r="C12" s="8">
        <v>10050000</v>
      </c>
      <c r="D12" s="6">
        <v>0.02</v>
      </c>
      <c r="F12" s="10">
        <f>IF(AND('[1]PPh 21 TER'!$E$4 &gt; tabelB[[#This Row],[Batas Bawah]], '[1]PPh 21 TER'!$E$4 &lt;= tabelB[[#This Row],[Batas Atas]]), 1, 0)</f>
        <v>0</v>
      </c>
      <c r="G12" s="8">
        <v>11600000</v>
      </c>
      <c r="H12" s="8">
        <v>12600000</v>
      </c>
      <c r="I12" s="6">
        <v>0.03</v>
      </c>
      <c r="K12" s="10">
        <f>IF(AND('[1]PPh 21 TER'!$E$4 &gt; tabelC[[#This Row],[Batas Bawah]], '[1]PPh 21 TER'!$E$4 &lt;= tabelC[[#This Row],[Batas Atas]]), 1, 0)</f>
        <v>0</v>
      </c>
      <c r="L12" s="8">
        <v>11200000</v>
      </c>
      <c r="M12" s="8">
        <v>12050000</v>
      </c>
      <c r="N12" s="6">
        <v>0.02</v>
      </c>
    </row>
    <row r="13" spans="1:14" x14ac:dyDescent="0.35">
      <c r="A13" s="9">
        <f>IF(AND('[1]PPh 21 TER'!$E$4 &gt; tabelA[[#This Row],[Batas Bawah]], '[1]PPh 21 TER'!$E$4 &lt;= tabelA[[#This Row],[Batas Atas]]), 1, 0)</f>
        <v>0</v>
      </c>
      <c r="B13" s="8">
        <v>10050000</v>
      </c>
      <c r="C13" s="8">
        <v>10350000</v>
      </c>
      <c r="D13" s="6">
        <v>2.2499999999999999E-2</v>
      </c>
      <c r="F13" s="9">
        <f>IF(AND('[1]PPh 21 TER'!$E$4 &gt; tabelB[[#This Row],[Batas Bawah]], '[1]PPh 21 TER'!$E$4 &lt;= tabelB[[#This Row],[Batas Atas]]), 1, 0)</f>
        <v>0</v>
      </c>
      <c r="G13" s="8">
        <v>12600000</v>
      </c>
      <c r="H13" s="8">
        <v>13600000</v>
      </c>
      <c r="I13" s="6">
        <v>0.04</v>
      </c>
      <c r="K13" s="9">
        <f>IF(AND('[1]PPh 21 TER'!$E$4 &gt; tabelC[[#This Row],[Batas Bawah]], '[1]PPh 21 TER'!$E$4 &lt;= tabelC[[#This Row],[Batas Atas]]), 1, 0)</f>
        <v>0</v>
      </c>
      <c r="L13" s="8">
        <v>12050000</v>
      </c>
      <c r="M13" s="8">
        <v>12950000</v>
      </c>
      <c r="N13" s="6">
        <v>0.03</v>
      </c>
    </row>
    <row r="14" spans="1:14" x14ac:dyDescent="0.35">
      <c r="A14" s="10">
        <f>IF(AND('[1]PPh 21 TER'!$E$4 &gt; tabelA[[#This Row],[Batas Bawah]], '[1]PPh 21 TER'!$E$4 &lt;= tabelA[[#This Row],[Batas Atas]]), 1, 0)</f>
        <v>0</v>
      </c>
      <c r="B14" s="8">
        <v>10350000</v>
      </c>
      <c r="C14" s="8">
        <v>10700000</v>
      </c>
      <c r="D14" s="6">
        <v>2.4999999999999998E-2</v>
      </c>
      <c r="F14" s="10">
        <f>IF(AND('[1]PPh 21 TER'!$E$4 &gt; tabelB[[#This Row],[Batas Bawah]], '[1]PPh 21 TER'!$E$4 &lt;= tabelB[[#This Row],[Batas Atas]]), 1, 0)</f>
        <v>0</v>
      </c>
      <c r="G14" s="8">
        <v>13600000</v>
      </c>
      <c r="H14" s="8">
        <v>14950000</v>
      </c>
      <c r="I14" s="6">
        <v>0.05</v>
      </c>
      <c r="K14" s="10">
        <f>IF(AND('[1]PPh 21 TER'!$E$4 &gt; tabelC[[#This Row],[Batas Bawah]], '[1]PPh 21 TER'!$E$4 &lt;= tabelC[[#This Row],[Batas Atas]]), 1, 0)</f>
        <v>0</v>
      </c>
      <c r="L14" s="8">
        <v>12950000</v>
      </c>
      <c r="M14" s="8">
        <v>14150000</v>
      </c>
      <c r="N14" s="6">
        <v>0.04</v>
      </c>
    </row>
    <row r="15" spans="1:14" x14ac:dyDescent="0.35">
      <c r="A15" s="9">
        <f>IF(AND('[1]PPh 21 TER'!$E$4 &gt; tabelA[[#This Row],[Batas Bawah]], '[1]PPh 21 TER'!$E$4 &lt;= tabelA[[#This Row],[Batas Atas]]), 1, 0)</f>
        <v>0</v>
      </c>
      <c r="B15" s="8">
        <v>10700000</v>
      </c>
      <c r="C15" s="8">
        <v>11050000</v>
      </c>
      <c r="D15" s="6">
        <v>0.03</v>
      </c>
      <c r="F15" s="9">
        <f>IF(AND('[1]PPh 21 TER'!$E$4 &gt; tabelB[[#This Row],[Batas Bawah]], '[1]PPh 21 TER'!$E$4 &lt;= tabelB[[#This Row],[Batas Atas]]), 1, 0)</f>
        <v>1</v>
      </c>
      <c r="G15" s="8">
        <v>14950000</v>
      </c>
      <c r="H15" s="8">
        <v>16400000</v>
      </c>
      <c r="I15" s="6">
        <v>0.06</v>
      </c>
      <c r="K15" s="9">
        <f>IF(AND('[1]PPh 21 TER'!$E$4 &gt; tabelC[[#This Row],[Batas Bawah]], '[1]PPh 21 TER'!$E$4 &lt;= tabelC[[#This Row],[Batas Atas]]), 1, 0)</f>
        <v>1</v>
      </c>
      <c r="L15" s="8">
        <v>14150000</v>
      </c>
      <c r="M15" s="8">
        <v>15500000</v>
      </c>
      <c r="N15" s="6">
        <v>0.05</v>
      </c>
    </row>
    <row r="16" spans="1:14" x14ac:dyDescent="0.35">
      <c r="A16" s="10">
        <f>IF(AND('[1]PPh 21 TER'!$E$4 &gt; tabelA[[#This Row],[Batas Bawah]], '[1]PPh 21 TER'!$E$4 &lt;= tabelA[[#This Row],[Batas Atas]]), 1, 0)</f>
        <v>0</v>
      </c>
      <c r="B16" s="8">
        <v>11050000</v>
      </c>
      <c r="C16" s="8">
        <v>11600000</v>
      </c>
      <c r="D16" s="6">
        <v>3.5000000000000003E-2</v>
      </c>
      <c r="F16" s="10">
        <f>IF(AND('[1]PPh 21 TER'!$E$4 &gt; tabelB[[#This Row],[Batas Bawah]], '[1]PPh 21 TER'!$E$4 &lt;= tabelB[[#This Row],[Batas Atas]]), 1, 0)</f>
        <v>0</v>
      </c>
      <c r="G16" s="8">
        <v>16400000</v>
      </c>
      <c r="H16" s="8">
        <v>18450000</v>
      </c>
      <c r="I16" s="6">
        <v>7.0000000000000007E-2</v>
      </c>
      <c r="K16" s="10">
        <f>IF(AND('[1]PPh 21 TER'!$E$4 &gt; tabelC[[#This Row],[Batas Bawah]], '[1]PPh 21 TER'!$E$4 &lt;= tabelC[[#This Row],[Batas Atas]]), 1, 0)</f>
        <v>0</v>
      </c>
      <c r="L16" s="8">
        <v>15500000</v>
      </c>
      <c r="M16" s="8">
        <v>17050000</v>
      </c>
      <c r="N16" s="6">
        <v>0.06</v>
      </c>
    </row>
    <row r="17" spans="1:14" x14ac:dyDescent="0.35">
      <c r="A17" s="9">
        <f>IF(AND('[1]PPh 21 TER'!$E$4 &gt; tabelA[[#This Row],[Batas Bawah]], '[1]PPh 21 TER'!$E$4 &lt;= tabelA[[#This Row],[Batas Atas]]), 1, 0)</f>
        <v>0</v>
      </c>
      <c r="B17" s="8">
        <v>11600000</v>
      </c>
      <c r="C17" s="8">
        <v>12500000</v>
      </c>
      <c r="D17" s="6">
        <v>0.04</v>
      </c>
      <c r="F17" s="9">
        <f>IF(AND('[1]PPh 21 TER'!$E$4 &gt; tabelB[[#This Row],[Batas Bawah]], '[1]PPh 21 TER'!$E$4 &lt;= tabelB[[#This Row],[Batas Atas]]), 1, 0)</f>
        <v>0</v>
      </c>
      <c r="G17" s="8">
        <v>18450000</v>
      </c>
      <c r="H17" s="8">
        <v>21850000</v>
      </c>
      <c r="I17" s="6">
        <v>0.08</v>
      </c>
      <c r="K17" s="9">
        <f>IF(AND('[1]PPh 21 TER'!$E$4 &gt; tabelC[[#This Row],[Batas Bawah]], '[1]PPh 21 TER'!$E$4 &lt;= tabelC[[#This Row],[Batas Atas]]), 1, 0)</f>
        <v>0</v>
      </c>
      <c r="L17" s="8">
        <v>17050000</v>
      </c>
      <c r="M17" s="8">
        <v>19500000</v>
      </c>
      <c r="N17" s="6">
        <v>7.0000000000000007E-2</v>
      </c>
    </row>
    <row r="18" spans="1:14" x14ac:dyDescent="0.35">
      <c r="A18" s="10">
        <f>IF(AND('[1]PPh 21 TER'!$E$4 &gt; tabelA[[#This Row],[Batas Bawah]], '[1]PPh 21 TER'!$E$4 &lt;= tabelA[[#This Row],[Batas Atas]]), 1, 0)</f>
        <v>0</v>
      </c>
      <c r="B18" s="8">
        <v>12500000</v>
      </c>
      <c r="C18" s="8">
        <v>13750000</v>
      </c>
      <c r="D18" s="6">
        <v>0.05</v>
      </c>
      <c r="F18" s="10">
        <f>IF(AND('[1]PPh 21 TER'!$E$4 &gt; tabelB[[#This Row],[Batas Bawah]], '[1]PPh 21 TER'!$E$4 &lt;= tabelB[[#This Row],[Batas Atas]]), 1, 0)</f>
        <v>0</v>
      </c>
      <c r="G18" s="8">
        <v>21850000</v>
      </c>
      <c r="H18" s="8">
        <v>26000000</v>
      </c>
      <c r="I18" s="6">
        <v>0.09</v>
      </c>
      <c r="K18" s="10">
        <f>IF(AND('[1]PPh 21 TER'!$E$4 &gt; tabelC[[#This Row],[Batas Bawah]], '[1]PPh 21 TER'!$E$4 &lt;= tabelC[[#This Row],[Batas Atas]]), 1, 0)</f>
        <v>0</v>
      </c>
      <c r="L18" s="8">
        <v>19500000</v>
      </c>
      <c r="M18" s="8">
        <v>22700000</v>
      </c>
      <c r="N18" s="6">
        <v>0.08</v>
      </c>
    </row>
    <row r="19" spans="1:14" x14ac:dyDescent="0.35">
      <c r="A19" s="9">
        <f>IF(AND('[1]PPh 21 TER'!$E$4 &gt; tabelA[[#This Row],[Batas Bawah]], '[1]PPh 21 TER'!$E$4 &lt;= tabelA[[#This Row],[Batas Atas]]), 1, 0)</f>
        <v>1</v>
      </c>
      <c r="B19" s="8">
        <v>13750000</v>
      </c>
      <c r="C19" s="8">
        <v>15100000</v>
      </c>
      <c r="D19" s="6">
        <v>0.06</v>
      </c>
      <c r="F19" s="9">
        <f>IF(AND('[1]PPh 21 TER'!$E$4 &gt; tabelB[[#This Row],[Batas Bawah]], '[1]PPh 21 TER'!$E$4 &lt;= tabelB[[#This Row],[Batas Atas]]), 1, 0)</f>
        <v>0</v>
      </c>
      <c r="G19" s="8">
        <v>26000000</v>
      </c>
      <c r="H19" s="8">
        <v>27700000</v>
      </c>
      <c r="I19" s="6">
        <v>0.1</v>
      </c>
      <c r="K19" s="9">
        <f>IF(AND('[1]PPh 21 TER'!$E$4 &gt; tabelC[[#This Row],[Batas Bawah]], '[1]PPh 21 TER'!$E$4 &lt;= tabelC[[#This Row],[Batas Atas]]), 1, 0)</f>
        <v>0</v>
      </c>
      <c r="L19" s="8">
        <v>22700000</v>
      </c>
      <c r="M19" s="8">
        <v>26600000</v>
      </c>
      <c r="N19" s="6">
        <v>0.09</v>
      </c>
    </row>
    <row r="20" spans="1:14" x14ac:dyDescent="0.35">
      <c r="A20" s="10">
        <f>IF(AND('[1]PPh 21 TER'!$E$4 &gt; tabelA[[#This Row],[Batas Bawah]], '[1]PPh 21 TER'!$E$4 &lt;= tabelA[[#This Row],[Batas Atas]]), 1, 0)</f>
        <v>0</v>
      </c>
      <c r="B20" s="8">
        <v>15100000</v>
      </c>
      <c r="C20" s="8">
        <v>16950000</v>
      </c>
      <c r="D20" s="6">
        <v>7.0000000000000007E-2</v>
      </c>
      <c r="F20" s="10">
        <f>IF(AND('[1]PPh 21 TER'!$E$4 &gt; tabelB[[#This Row],[Batas Bawah]], '[1]PPh 21 TER'!$E$4 &lt;= tabelB[[#This Row],[Batas Atas]]), 1, 0)</f>
        <v>0</v>
      </c>
      <c r="G20" s="8">
        <v>27700000</v>
      </c>
      <c r="H20" s="8">
        <v>29350000</v>
      </c>
      <c r="I20" s="6">
        <v>0.11</v>
      </c>
      <c r="K20" s="10">
        <f>IF(AND('[1]PPh 21 TER'!$E$4 &gt; tabelC[[#This Row],[Batas Bawah]], '[1]PPh 21 TER'!$E$4 &lt;= tabelC[[#This Row],[Batas Atas]]), 1, 0)</f>
        <v>0</v>
      </c>
      <c r="L20" s="8">
        <v>26600000</v>
      </c>
      <c r="M20" s="8">
        <v>28100000</v>
      </c>
      <c r="N20" s="6">
        <v>0.1</v>
      </c>
    </row>
    <row r="21" spans="1:14" x14ac:dyDescent="0.35">
      <c r="A21" s="9">
        <f>IF(AND('[1]PPh 21 TER'!$E$4 &gt; tabelA[[#This Row],[Batas Bawah]], '[1]PPh 21 TER'!$E$4 &lt;= tabelA[[#This Row],[Batas Atas]]), 1, 0)</f>
        <v>0</v>
      </c>
      <c r="B21" s="8">
        <v>16950000</v>
      </c>
      <c r="C21" s="8">
        <v>19750000</v>
      </c>
      <c r="D21" s="6">
        <v>0.08</v>
      </c>
      <c r="F21" s="9">
        <f>IF(AND('[1]PPh 21 TER'!$E$4 &gt; tabelB[[#This Row],[Batas Bawah]], '[1]PPh 21 TER'!$E$4 &lt;= tabelB[[#This Row],[Batas Atas]]), 1, 0)</f>
        <v>0</v>
      </c>
      <c r="G21" s="8">
        <v>29350000</v>
      </c>
      <c r="H21" s="8">
        <v>31450000</v>
      </c>
      <c r="I21" s="6">
        <v>0.12</v>
      </c>
      <c r="K21" s="9">
        <f>IF(AND('[1]PPh 21 TER'!$E$4 &gt; tabelC[[#This Row],[Batas Bawah]], '[1]PPh 21 TER'!$E$4 &lt;= tabelC[[#This Row],[Batas Atas]]), 1, 0)</f>
        <v>0</v>
      </c>
      <c r="L21" s="8">
        <v>28100000</v>
      </c>
      <c r="M21" s="8">
        <v>30100000</v>
      </c>
      <c r="N21" s="6">
        <v>0.11</v>
      </c>
    </row>
    <row r="22" spans="1:14" x14ac:dyDescent="0.35">
      <c r="A22" s="10">
        <f>IF(AND('[1]PPh 21 TER'!$E$4 &gt; tabelA[[#This Row],[Batas Bawah]], '[1]PPh 21 TER'!$E$4 &lt;= tabelA[[#This Row],[Batas Atas]]), 1, 0)</f>
        <v>0</v>
      </c>
      <c r="B22" s="8">
        <v>19750000</v>
      </c>
      <c r="C22" s="8">
        <v>24150000</v>
      </c>
      <c r="D22" s="6">
        <v>0.09</v>
      </c>
      <c r="F22" s="10">
        <f>IF(AND('[1]PPh 21 TER'!$E$4 &gt; tabelB[[#This Row],[Batas Bawah]], '[1]PPh 21 TER'!$E$4 &lt;= tabelB[[#This Row],[Batas Atas]]), 1, 0)</f>
        <v>0</v>
      </c>
      <c r="G22" s="8">
        <v>31450000</v>
      </c>
      <c r="H22" s="8">
        <v>33950000</v>
      </c>
      <c r="I22" s="6">
        <v>0.13</v>
      </c>
      <c r="K22" s="10">
        <f>IF(AND('[1]PPh 21 TER'!$E$4 &gt; tabelC[[#This Row],[Batas Bawah]], '[1]PPh 21 TER'!$E$4 &lt;= tabelC[[#This Row],[Batas Atas]]), 1, 0)</f>
        <v>0</v>
      </c>
      <c r="L22" s="8">
        <v>30100000</v>
      </c>
      <c r="M22" s="8">
        <v>32600000</v>
      </c>
      <c r="N22" s="6">
        <v>0.12</v>
      </c>
    </row>
    <row r="23" spans="1:14" x14ac:dyDescent="0.35">
      <c r="A23" s="9">
        <f>IF(AND('[1]PPh 21 TER'!$E$4 &gt; tabelA[[#This Row],[Batas Bawah]], '[1]PPh 21 TER'!$E$4 &lt;= tabelA[[#This Row],[Batas Atas]]), 1, 0)</f>
        <v>0</v>
      </c>
      <c r="B23" s="8">
        <v>24150000</v>
      </c>
      <c r="C23" s="8">
        <v>26450000</v>
      </c>
      <c r="D23" s="6">
        <v>0.1</v>
      </c>
      <c r="F23" s="9">
        <f>IF(AND('[1]PPh 21 TER'!$E$4 &gt; tabelB[[#This Row],[Batas Bawah]], '[1]PPh 21 TER'!$E$4 &lt;= tabelB[[#This Row],[Batas Atas]]), 1, 0)</f>
        <v>0</v>
      </c>
      <c r="G23" s="8">
        <v>33950000</v>
      </c>
      <c r="H23" s="8">
        <v>37100000</v>
      </c>
      <c r="I23" s="6">
        <v>0.14000000000000001</v>
      </c>
      <c r="K23" s="9">
        <f>IF(AND('[1]PPh 21 TER'!$E$4 &gt; tabelC[[#This Row],[Batas Bawah]], '[1]PPh 21 TER'!$E$4 &lt;= tabelC[[#This Row],[Batas Atas]]), 1, 0)</f>
        <v>0</v>
      </c>
      <c r="L23" s="8">
        <v>32600000</v>
      </c>
      <c r="M23" s="8">
        <v>35400000</v>
      </c>
      <c r="N23" s="6">
        <v>0.13</v>
      </c>
    </row>
    <row r="24" spans="1:14" x14ac:dyDescent="0.35">
      <c r="A24" s="10">
        <f>IF(AND('[1]PPh 21 TER'!$E$4 &gt; tabelA[[#This Row],[Batas Bawah]], '[1]PPh 21 TER'!$E$4 &lt;= tabelA[[#This Row],[Batas Atas]]), 1, 0)</f>
        <v>0</v>
      </c>
      <c r="B24" s="8">
        <v>26450000</v>
      </c>
      <c r="C24" s="8">
        <v>28000000</v>
      </c>
      <c r="D24" s="6">
        <v>0.11</v>
      </c>
      <c r="F24" s="10">
        <f>IF(AND('[1]PPh 21 TER'!$E$4 &gt; tabelB[[#This Row],[Batas Bawah]], '[1]PPh 21 TER'!$E$4 &lt;= tabelB[[#This Row],[Batas Atas]]), 1, 0)</f>
        <v>0</v>
      </c>
      <c r="G24" s="8">
        <v>37100000</v>
      </c>
      <c r="H24" s="8">
        <v>41100000</v>
      </c>
      <c r="I24" s="6">
        <v>0.15</v>
      </c>
      <c r="K24" s="10">
        <f>IF(AND('[1]PPh 21 TER'!$E$4 &gt; tabelC[[#This Row],[Batas Bawah]], '[1]PPh 21 TER'!$E$4 &lt;= tabelC[[#This Row],[Batas Atas]]), 1, 0)</f>
        <v>0</v>
      </c>
      <c r="L24" s="8">
        <v>35400000</v>
      </c>
      <c r="M24" s="8">
        <v>38900000</v>
      </c>
      <c r="N24" s="6">
        <v>0.14000000000000001</v>
      </c>
    </row>
    <row r="25" spans="1:14" x14ac:dyDescent="0.35">
      <c r="A25" s="9">
        <f>IF(AND('[1]PPh 21 TER'!$E$4 &gt; tabelA[[#This Row],[Batas Bawah]], '[1]PPh 21 TER'!$E$4 &lt;= tabelA[[#This Row],[Batas Atas]]), 1, 0)</f>
        <v>0</v>
      </c>
      <c r="B25" s="8">
        <v>28000000</v>
      </c>
      <c r="C25" s="8">
        <v>30050000</v>
      </c>
      <c r="D25" s="6">
        <v>0.12</v>
      </c>
      <c r="F25" s="9">
        <f>IF(AND('[1]PPh 21 TER'!$E$4 &gt; tabelB[[#This Row],[Batas Bawah]], '[1]PPh 21 TER'!$E$4 &lt;= tabelB[[#This Row],[Batas Atas]]), 1, 0)</f>
        <v>0</v>
      </c>
      <c r="G25" s="8">
        <v>41100000</v>
      </c>
      <c r="H25" s="8">
        <v>45800000</v>
      </c>
      <c r="I25" s="6">
        <v>0.16</v>
      </c>
      <c r="K25" s="9">
        <f>IF(AND('[1]PPh 21 TER'!$E$4 &gt; tabelC[[#This Row],[Batas Bawah]], '[1]PPh 21 TER'!$E$4 &lt;= tabelC[[#This Row],[Batas Atas]]), 1, 0)</f>
        <v>0</v>
      </c>
      <c r="L25" s="8">
        <v>38900000</v>
      </c>
      <c r="M25" s="8">
        <v>43000000</v>
      </c>
      <c r="N25" s="6">
        <v>0.15</v>
      </c>
    </row>
    <row r="26" spans="1:14" x14ac:dyDescent="0.35">
      <c r="A26" s="10">
        <f>IF(AND('[1]PPh 21 TER'!$E$4 &gt; tabelA[[#This Row],[Batas Bawah]], '[1]PPh 21 TER'!$E$4 &lt;= tabelA[[#This Row],[Batas Atas]]), 1, 0)</f>
        <v>0</v>
      </c>
      <c r="B26" s="8">
        <v>30050000</v>
      </c>
      <c r="C26" s="8">
        <v>32400000</v>
      </c>
      <c r="D26" s="6">
        <v>0.13</v>
      </c>
      <c r="F26" s="10">
        <f>IF(AND('[1]PPh 21 TER'!$E$4 &gt; tabelB[[#This Row],[Batas Bawah]], '[1]PPh 21 TER'!$E$4 &lt;= tabelB[[#This Row],[Batas Atas]]), 1, 0)</f>
        <v>0</v>
      </c>
      <c r="G26" s="8">
        <v>45800000</v>
      </c>
      <c r="H26" s="8">
        <v>49500000</v>
      </c>
      <c r="I26" s="6">
        <v>0.17</v>
      </c>
      <c r="K26" s="10">
        <f>IF(AND('[1]PPh 21 TER'!$E$4 &gt; tabelC[[#This Row],[Batas Bawah]], '[1]PPh 21 TER'!$E$4 &lt;= tabelC[[#This Row],[Batas Atas]]), 1, 0)</f>
        <v>0</v>
      </c>
      <c r="L26" s="8">
        <v>43000000</v>
      </c>
      <c r="M26" s="8">
        <v>47400000</v>
      </c>
      <c r="N26" s="6">
        <v>0.16</v>
      </c>
    </row>
    <row r="27" spans="1:14" x14ac:dyDescent="0.35">
      <c r="A27" s="9">
        <f>IF(AND('[1]PPh 21 TER'!$E$4 &gt; tabelA[[#This Row],[Batas Bawah]], '[1]PPh 21 TER'!$E$4 &lt;= tabelA[[#This Row],[Batas Atas]]), 1, 0)</f>
        <v>0</v>
      </c>
      <c r="B27" s="8">
        <v>32400000</v>
      </c>
      <c r="C27" s="8">
        <v>35400000</v>
      </c>
      <c r="D27" s="6">
        <v>0.14000000000000001</v>
      </c>
      <c r="F27" s="9">
        <f>IF(AND('[1]PPh 21 TER'!$E$4 &gt; tabelB[[#This Row],[Batas Bawah]], '[1]PPh 21 TER'!$E$4 &lt;= tabelB[[#This Row],[Batas Atas]]), 1, 0)</f>
        <v>0</v>
      </c>
      <c r="G27" s="8">
        <v>49500000</v>
      </c>
      <c r="H27" s="8">
        <v>53800000</v>
      </c>
      <c r="I27" s="6">
        <v>0.18</v>
      </c>
      <c r="K27" s="9">
        <f>IF(AND('[1]PPh 21 TER'!$E$4 &gt; tabelC[[#This Row],[Batas Bawah]], '[1]PPh 21 TER'!$E$4 &lt;= tabelC[[#This Row],[Batas Atas]]), 1, 0)</f>
        <v>0</v>
      </c>
      <c r="L27" s="8">
        <v>47400000</v>
      </c>
      <c r="M27" s="8">
        <v>51200000</v>
      </c>
      <c r="N27" s="6">
        <v>0.17</v>
      </c>
    </row>
    <row r="28" spans="1:14" x14ac:dyDescent="0.35">
      <c r="A28" s="10">
        <f>IF(AND('[1]PPh 21 TER'!$E$4 &gt; tabelA[[#This Row],[Batas Bawah]], '[1]PPh 21 TER'!$E$4 &lt;= tabelA[[#This Row],[Batas Atas]]), 1, 0)</f>
        <v>0</v>
      </c>
      <c r="B28" s="8">
        <v>35400000</v>
      </c>
      <c r="C28" s="8">
        <v>39100000</v>
      </c>
      <c r="D28" s="6">
        <v>0.15</v>
      </c>
      <c r="F28" s="10">
        <f>IF(AND('[1]PPh 21 TER'!$E$4 &gt; tabelB[[#This Row],[Batas Bawah]], '[1]PPh 21 TER'!$E$4 &lt;= tabelB[[#This Row],[Batas Atas]]), 1, 0)</f>
        <v>0</v>
      </c>
      <c r="G28" s="8">
        <v>53800000</v>
      </c>
      <c r="H28" s="8">
        <v>58500000</v>
      </c>
      <c r="I28" s="6">
        <v>0.19</v>
      </c>
      <c r="K28" s="10">
        <f>IF(AND('[1]PPh 21 TER'!$E$4 &gt; tabelC[[#This Row],[Batas Bawah]], '[1]PPh 21 TER'!$E$4 &lt;= tabelC[[#This Row],[Batas Atas]]), 1, 0)</f>
        <v>0</v>
      </c>
      <c r="L28" s="8">
        <v>51200000</v>
      </c>
      <c r="M28" s="8">
        <v>55800000</v>
      </c>
      <c r="N28" s="6">
        <v>0.18</v>
      </c>
    </row>
    <row r="29" spans="1:14" x14ac:dyDescent="0.35">
      <c r="A29" s="9">
        <f>IF(AND('[1]PPh 21 TER'!$E$4 &gt; tabelA[[#This Row],[Batas Bawah]], '[1]PPh 21 TER'!$E$4 &lt;= tabelA[[#This Row],[Batas Atas]]), 1, 0)</f>
        <v>0</v>
      </c>
      <c r="B29" s="8">
        <v>39100000</v>
      </c>
      <c r="C29" s="8">
        <v>43850000</v>
      </c>
      <c r="D29" s="6">
        <v>0.16</v>
      </c>
      <c r="F29" s="9">
        <f>IF(AND('[1]PPh 21 TER'!$E$4 &gt; tabelB[[#This Row],[Batas Bawah]], '[1]PPh 21 TER'!$E$4 &lt;= tabelB[[#This Row],[Batas Atas]]), 1, 0)</f>
        <v>0</v>
      </c>
      <c r="G29" s="8">
        <v>58500000</v>
      </c>
      <c r="H29" s="8">
        <v>64000000</v>
      </c>
      <c r="I29" s="6">
        <v>0.2</v>
      </c>
      <c r="K29" s="9">
        <f>IF(AND('[1]PPh 21 TER'!$E$4 &gt; tabelC[[#This Row],[Batas Bawah]], '[1]PPh 21 TER'!$E$4 &lt;= tabelC[[#This Row],[Batas Atas]]), 1, 0)</f>
        <v>0</v>
      </c>
      <c r="L29" s="8">
        <v>55800000</v>
      </c>
      <c r="M29" s="8">
        <v>60400000</v>
      </c>
      <c r="N29" s="6">
        <v>0.19</v>
      </c>
    </row>
    <row r="30" spans="1:14" x14ac:dyDescent="0.35">
      <c r="A30" s="10">
        <f>IF(AND('[1]PPh 21 TER'!$E$4 &gt; tabelA[[#This Row],[Batas Bawah]], '[1]PPh 21 TER'!$E$4 &lt;= tabelA[[#This Row],[Batas Atas]]), 1, 0)</f>
        <v>0</v>
      </c>
      <c r="B30" s="8">
        <v>43850000</v>
      </c>
      <c r="C30" s="8">
        <v>47800000</v>
      </c>
      <c r="D30" s="6">
        <v>0.17</v>
      </c>
      <c r="F30" s="10">
        <f>IF(AND('[1]PPh 21 TER'!$E$4 &gt; tabelB[[#This Row],[Batas Bawah]], '[1]PPh 21 TER'!$E$4 &lt;= tabelB[[#This Row],[Batas Atas]]), 1, 0)</f>
        <v>0</v>
      </c>
      <c r="G30" s="8">
        <v>64000000</v>
      </c>
      <c r="H30" s="8">
        <v>71000000</v>
      </c>
      <c r="I30" s="6">
        <v>0.21</v>
      </c>
      <c r="K30" s="10">
        <f>IF(AND('[1]PPh 21 TER'!$E$4 &gt; tabelC[[#This Row],[Batas Bawah]], '[1]PPh 21 TER'!$E$4 &lt;= tabelC[[#This Row],[Batas Atas]]), 1, 0)</f>
        <v>0</v>
      </c>
      <c r="L30" s="8">
        <v>60400000</v>
      </c>
      <c r="M30" s="8">
        <v>66700000</v>
      </c>
      <c r="N30" s="6">
        <v>0.2</v>
      </c>
    </row>
    <row r="31" spans="1:14" x14ac:dyDescent="0.35">
      <c r="A31" s="9">
        <f>IF(AND('[1]PPh 21 TER'!$E$4 &gt; tabelA[[#This Row],[Batas Bawah]], '[1]PPh 21 TER'!$E$4 &lt;= tabelA[[#This Row],[Batas Atas]]), 1, 0)</f>
        <v>0</v>
      </c>
      <c r="B31" s="8">
        <v>47800000</v>
      </c>
      <c r="C31" s="8">
        <v>51400000</v>
      </c>
      <c r="D31" s="6">
        <v>0.18</v>
      </c>
      <c r="F31" s="9">
        <f>IF(AND('[1]PPh 21 TER'!$E$4 &gt; tabelB[[#This Row],[Batas Bawah]], '[1]PPh 21 TER'!$E$4 &lt;= tabelB[[#This Row],[Batas Atas]]), 1, 0)</f>
        <v>0</v>
      </c>
      <c r="G31" s="8">
        <v>71000000</v>
      </c>
      <c r="H31" s="8">
        <v>80000000</v>
      </c>
      <c r="I31" s="6">
        <v>0.22</v>
      </c>
      <c r="K31" s="9">
        <f>IF(AND('[1]PPh 21 TER'!$E$4 &gt; tabelC[[#This Row],[Batas Bawah]], '[1]PPh 21 TER'!$E$4 &lt;= tabelC[[#This Row],[Batas Atas]]), 1, 0)</f>
        <v>0</v>
      </c>
      <c r="L31" s="8">
        <v>66700000</v>
      </c>
      <c r="M31" s="8">
        <v>74500000</v>
      </c>
      <c r="N31" s="6">
        <v>0.21</v>
      </c>
    </row>
    <row r="32" spans="1:14" x14ac:dyDescent="0.35">
      <c r="A32" s="10">
        <f>IF(AND('[1]PPh 21 TER'!$E$4 &gt; tabelA[[#This Row],[Batas Bawah]], '[1]PPh 21 TER'!$E$4 &lt;= tabelA[[#This Row],[Batas Atas]]), 1, 0)</f>
        <v>0</v>
      </c>
      <c r="B32" s="8">
        <v>51400000</v>
      </c>
      <c r="C32" s="8">
        <v>56300000</v>
      </c>
      <c r="D32" s="6">
        <v>0.19</v>
      </c>
      <c r="F32" s="10">
        <f>IF(AND('[1]PPh 21 TER'!$E$4 &gt; tabelB[[#This Row],[Batas Bawah]], '[1]PPh 21 TER'!$E$4 &lt;= tabelB[[#This Row],[Batas Atas]]), 1, 0)</f>
        <v>0</v>
      </c>
      <c r="G32" s="8">
        <v>80000000</v>
      </c>
      <c r="H32" s="8">
        <v>93000000</v>
      </c>
      <c r="I32" s="6">
        <v>0.23</v>
      </c>
      <c r="K32" s="10">
        <f>IF(AND('[1]PPh 21 TER'!$E$4 &gt; tabelC[[#This Row],[Batas Bawah]], '[1]PPh 21 TER'!$E$4 &lt;= tabelC[[#This Row],[Batas Atas]]), 1, 0)</f>
        <v>0</v>
      </c>
      <c r="L32" s="8">
        <v>74500000</v>
      </c>
      <c r="M32" s="8">
        <v>83200000</v>
      </c>
      <c r="N32" s="6">
        <v>0.22</v>
      </c>
    </row>
    <row r="33" spans="1:14" x14ac:dyDescent="0.35">
      <c r="A33" s="9">
        <f>IF(AND('[1]PPh 21 TER'!$E$4 &gt; tabelA[[#This Row],[Batas Bawah]], '[1]PPh 21 TER'!$E$4 &lt;= tabelA[[#This Row],[Batas Atas]]), 1, 0)</f>
        <v>0</v>
      </c>
      <c r="B33" s="8">
        <v>56300000</v>
      </c>
      <c r="C33" s="8">
        <v>62200000</v>
      </c>
      <c r="D33" s="6">
        <v>0.2</v>
      </c>
      <c r="F33" s="9">
        <f>IF(AND('[1]PPh 21 TER'!$E$4 &gt; tabelB[[#This Row],[Batas Bawah]], '[1]PPh 21 TER'!$E$4 &lt;= tabelB[[#This Row],[Batas Atas]]), 1, 0)</f>
        <v>0</v>
      </c>
      <c r="G33" s="8">
        <v>93000000</v>
      </c>
      <c r="H33" s="8">
        <v>109000000</v>
      </c>
      <c r="I33" s="6">
        <v>0.24</v>
      </c>
      <c r="K33" s="9">
        <f>IF(AND('[1]PPh 21 TER'!$E$4 &gt; tabelC[[#This Row],[Batas Bawah]], '[1]PPh 21 TER'!$E$4 &lt;= tabelC[[#This Row],[Batas Atas]]), 1, 0)</f>
        <v>0</v>
      </c>
      <c r="L33" s="8">
        <v>83200000</v>
      </c>
      <c r="M33" s="8">
        <v>95600000</v>
      </c>
      <c r="N33" s="6">
        <v>0.23</v>
      </c>
    </row>
    <row r="34" spans="1:14" x14ac:dyDescent="0.35">
      <c r="A34" s="10">
        <f>IF(AND('[1]PPh 21 TER'!$E$4 &gt; tabelA[[#This Row],[Batas Bawah]], '[1]PPh 21 TER'!$E$4 &lt;= tabelA[[#This Row],[Batas Atas]]), 1, 0)</f>
        <v>0</v>
      </c>
      <c r="B34" s="8">
        <v>62200000</v>
      </c>
      <c r="C34" s="8">
        <v>68600000</v>
      </c>
      <c r="D34" s="6">
        <v>0.21</v>
      </c>
      <c r="F34" s="10">
        <f>IF(AND('[1]PPh 21 TER'!$E$4 &gt; tabelB[[#This Row],[Batas Bawah]], '[1]PPh 21 TER'!$E$4 &lt;= tabelB[[#This Row],[Batas Atas]]), 1, 0)</f>
        <v>0</v>
      </c>
      <c r="G34" s="8">
        <v>109000000</v>
      </c>
      <c r="H34" s="8">
        <v>129000000</v>
      </c>
      <c r="I34" s="6">
        <v>0.25</v>
      </c>
      <c r="K34" s="10">
        <f>IF(AND('[1]PPh 21 TER'!$E$4 &gt; tabelC[[#This Row],[Batas Bawah]], '[1]PPh 21 TER'!$E$4 &lt;= tabelC[[#This Row],[Batas Atas]]), 1, 0)</f>
        <v>0</v>
      </c>
      <c r="L34" s="8">
        <v>95600000</v>
      </c>
      <c r="M34" s="8">
        <v>110000000</v>
      </c>
      <c r="N34" s="6">
        <v>0.24</v>
      </c>
    </row>
    <row r="35" spans="1:14" x14ac:dyDescent="0.35">
      <c r="A35" s="9">
        <f>IF(AND('[1]PPh 21 TER'!$E$4 &gt; tabelA[[#This Row],[Batas Bawah]], '[1]PPh 21 TER'!$E$4 &lt;= tabelA[[#This Row],[Batas Atas]]), 1, 0)</f>
        <v>0</v>
      </c>
      <c r="B35" s="8">
        <v>68600000</v>
      </c>
      <c r="C35" s="8">
        <v>77500000</v>
      </c>
      <c r="D35" s="6">
        <v>0.22</v>
      </c>
      <c r="F35" s="9">
        <f>IF(AND('[1]PPh 21 TER'!$E$4 &gt; tabelB[[#This Row],[Batas Bawah]], '[1]PPh 21 TER'!$E$4 &lt;= tabelB[[#This Row],[Batas Atas]]), 1, 0)</f>
        <v>0</v>
      </c>
      <c r="G35" s="8">
        <v>129000000</v>
      </c>
      <c r="H35" s="8">
        <v>163000000</v>
      </c>
      <c r="I35" s="6">
        <v>0.26</v>
      </c>
      <c r="K35" s="9">
        <f>IF(AND('[1]PPh 21 TER'!$E$4 &gt; tabelC[[#This Row],[Batas Bawah]], '[1]PPh 21 TER'!$E$4 &lt;= tabelC[[#This Row],[Batas Atas]]), 1, 0)</f>
        <v>0</v>
      </c>
      <c r="L35" s="8">
        <v>110000000</v>
      </c>
      <c r="M35" s="8">
        <v>134000000</v>
      </c>
      <c r="N35" s="6">
        <v>0.25</v>
      </c>
    </row>
    <row r="36" spans="1:14" x14ac:dyDescent="0.35">
      <c r="A36" s="10">
        <f>IF(AND('[1]PPh 21 TER'!$E$4 &gt; tabelA[[#This Row],[Batas Bawah]], '[1]PPh 21 TER'!$E$4 &lt;= tabelA[[#This Row],[Batas Atas]]), 1, 0)</f>
        <v>0</v>
      </c>
      <c r="B36" s="8">
        <v>77500000</v>
      </c>
      <c r="C36" s="8">
        <v>89000000</v>
      </c>
      <c r="D36" s="6">
        <v>0.23</v>
      </c>
      <c r="F36" s="10">
        <f>IF(AND('[1]PPh 21 TER'!$E$4 &gt; tabelB[[#This Row],[Batas Bawah]], '[1]PPh 21 TER'!$E$4 &lt;= tabelB[[#This Row],[Batas Atas]]), 1, 0)</f>
        <v>0</v>
      </c>
      <c r="G36" s="8">
        <v>163000000</v>
      </c>
      <c r="H36" s="8">
        <v>211000000</v>
      </c>
      <c r="I36" s="6">
        <v>0.27</v>
      </c>
      <c r="K36" s="10">
        <f>IF(AND('[1]PPh 21 TER'!$E$4 &gt; tabelC[[#This Row],[Batas Bawah]], '[1]PPh 21 TER'!$E$4 &lt;= tabelC[[#This Row],[Batas Atas]]), 1, 0)</f>
        <v>0</v>
      </c>
      <c r="L36" s="8">
        <v>134000000</v>
      </c>
      <c r="M36" s="8">
        <v>169000000</v>
      </c>
      <c r="N36" s="6">
        <v>0.26</v>
      </c>
    </row>
    <row r="37" spans="1:14" x14ac:dyDescent="0.35">
      <c r="A37" s="9">
        <f>IF(AND('[1]PPh 21 TER'!$E$4 &gt; tabelA[[#This Row],[Batas Bawah]], '[1]PPh 21 TER'!$E$4 &lt;= tabelA[[#This Row],[Batas Atas]]), 1, 0)</f>
        <v>0</v>
      </c>
      <c r="B37" s="8">
        <v>89000000</v>
      </c>
      <c r="C37" s="8">
        <v>103000000</v>
      </c>
      <c r="D37" s="6">
        <v>0.24</v>
      </c>
      <c r="F37" s="9">
        <f>IF(AND('[1]PPh 21 TER'!$E$4 &gt; tabelB[[#This Row],[Batas Bawah]], '[1]PPh 21 TER'!$E$4 &lt;= tabelB[[#This Row],[Batas Atas]]), 1, 0)</f>
        <v>0</v>
      </c>
      <c r="G37" s="8">
        <v>211000000</v>
      </c>
      <c r="H37" s="8">
        <v>374000000</v>
      </c>
      <c r="I37" s="6">
        <v>0.28000000000000003</v>
      </c>
      <c r="K37" s="9">
        <f>IF(AND('[1]PPh 21 TER'!$E$4 &gt; tabelC[[#This Row],[Batas Bawah]], '[1]PPh 21 TER'!$E$4 &lt;= tabelC[[#This Row],[Batas Atas]]), 1, 0)</f>
        <v>0</v>
      </c>
      <c r="L37" s="8">
        <v>169000000</v>
      </c>
      <c r="M37" s="8">
        <v>221000000</v>
      </c>
      <c r="N37" s="6">
        <v>0.27</v>
      </c>
    </row>
    <row r="38" spans="1:14" x14ac:dyDescent="0.35">
      <c r="A38" s="10">
        <f>IF(AND('[1]PPh 21 TER'!$E$4 &gt; tabelA[[#This Row],[Batas Bawah]], '[1]PPh 21 TER'!$E$4 &lt;= tabelA[[#This Row],[Batas Atas]]), 1, 0)</f>
        <v>0</v>
      </c>
      <c r="B38" s="8">
        <v>103000000</v>
      </c>
      <c r="C38" s="8">
        <v>125000000</v>
      </c>
      <c r="D38" s="6">
        <v>0.25</v>
      </c>
      <c r="F38" s="10">
        <f>IF(AND('[1]PPh 21 TER'!$E$4 &gt; tabelB[[#This Row],[Batas Bawah]], '[1]PPh 21 TER'!$E$4 &lt;= tabelB[[#This Row],[Batas Atas]]), 1, 0)</f>
        <v>0</v>
      </c>
      <c r="G38" s="8">
        <v>374000000</v>
      </c>
      <c r="H38" s="8">
        <v>459000000</v>
      </c>
      <c r="I38" s="6">
        <v>0.28999999999999998</v>
      </c>
      <c r="K38" s="10">
        <f>IF(AND('[1]PPh 21 TER'!$E$4 &gt; tabelC[[#This Row],[Batas Bawah]], '[1]PPh 21 TER'!$E$4 &lt;= tabelC[[#This Row],[Batas Atas]]), 1, 0)</f>
        <v>0</v>
      </c>
      <c r="L38" s="8">
        <v>221000000</v>
      </c>
      <c r="M38" s="8">
        <v>390000000</v>
      </c>
      <c r="N38" s="6">
        <v>0.28000000000000003</v>
      </c>
    </row>
    <row r="39" spans="1:14" x14ac:dyDescent="0.35">
      <c r="A39" s="9">
        <f>IF(AND('[1]PPh 21 TER'!$E$4 &gt; tabelA[[#This Row],[Batas Bawah]], '[1]PPh 21 TER'!$E$4 &lt;= tabelA[[#This Row],[Batas Atas]]), 1, 0)</f>
        <v>0</v>
      </c>
      <c r="B39" s="8">
        <v>125000000</v>
      </c>
      <c r="C39" s="8">
        <v>157000000</v>
      </c>
      <c r="D39" s="6">
        <v>0.26</v>
      </c>
      <c r="F39" s="9">
        <f>IF(AND('[1]PPh 21 TER'!$E$4 &gt; tabelB[[#This Row],[Batas Bawah]], '[1]PPh 21 TER'!$E$4 &lt;= tabelB[[#This Row],[Batas Atas]]), 1, 0)</f>
        <v>0</v>
      </c>
      <c r="G39" s="8">
        <v>459000000</v>
      </c>
      <c r="H39" s="8">
        <v>555000000</v>
      </c>
      <c r="I39" s="6">
        <v>0.3</v>
      </c>
      <c r="K39" s="9">
        <f>IF(AND('[1]PPh 21 TER'!$E$4 &gt; tabelC[[#This Row],[Batas Bawah]], '[1]PPh 21 TER'!$E$4 &lt;= tabelC[[#This Row],[Batas Atas]]), 1, 0)</f>
        <v>0</v>
      </c>
      <c r="L39" s="8">
        <v>390000000</v>
      </c>
      <c r="M39" s="8">
        <v>463000000</v>
      </c>
      <c r="N39" s="6">
        <v>0.28999999999999998</v>
      </c>
    </row>
    <row r="40" spans="1:14" x14ac:dyDescent="0.35">
      <c r="A40" s="10">
        <f>IF(AND('[1]PPh 21 TER'!$E$4 &gt; tabelA[[#This Row],[Batas Bawah]], '[1]PPh 21 TER'!$E$4 &lt;= tabelA[[#This Row],[Batas Atas]]), 1, 0)</f>
        <v>0</v>
      </c>
      <c r="B40" s="8">
        <v>157000000</v>
      </c>
      <c r="C40" s="8">
        <v>206000000</v>
      </c>
      <c r="D40" s="6">
        <v>0.27</v>
      </c>
      <c r="F40" s="10">
        <f>IF(AND('[1]PPh 21 TER'!$E$4 &gt; tabelB[[#This Row],[Batas Bawah]], '[1]PPh 21 TER'!$E$4 &lt;= tabelB[[#This Row],[Batas Atas]]), 1, 0)</f>
        <v>0</v>
      </c>
      <c r="G40" s="8">
        <v>555000000</v>
      </c>
      <c r="H40" s="8">
        <v>704000000</v>
      </c>
      <c r="I40" s="6">
        <v>0.31</v>
      </c>
      <c r="K40" s="10">
        <f>IF(AND('[1]PPh 21 TER'!$E$4 &gt; tabelC[[#This Row],[Batas Bawah]], '[1]PPh 21 TER'!$E$4 &lt;= tabelC[[#This Row],[Batas Atas]]), 1, 0)</f>
        <v>0</v>
      </c>
      <c r="L40" s="8">
        <v>463000000</v>
      </c>
      <c r="M40" s="8">
        <v>561000000</v>
      </c>
      <c r="N40" s="6">
        <v>0.3</v>
      </c>
    </row>
    <row r="41" spans="1:14" x14ac:dyDescent="0.35">
      <c r="A41" s="9">
        <f>IF(AND('[1]PPh 21 TER'!$E$4 &gt; tabelA[[#This Row],[Batas Bawah]], '[1]PPh 21 TER'!$E$4 &lt;= tabelA[[#This Row],[Batas Atas]]), 1, 0)</f>
        <v>0</v>
      </c>
      <c r="B41" s="8">
        <v>206000000</v>
      </c>
      <c r="C41" s="8">
        <v>337000000</v>
      </c>
      <c r="D41" s="6">
        <v>0.28000000000000003</v>
      </c>
      <c r="F41" s="9">
        <f>IF(AND('[1]PPh 21 TER'!$E$4 &gt; tabelB[[#This Row],[Batas Bawah]], '[1]PPh 21 TER'!$E$4 &lt;= tabelB[[#This Row],[Batas Atas]]), 1, 0)</f>
        <v>0</v>
      </c>
      <c r="G41" s="8">
        <v>704000000</v>
      </c>
      <c r="H41" s="8">
        <v>957000000</v>
      </c>
      <c r="I41" s="6">
        <v>0.32</v>
      </c>
      <c r="K41" s="9">
        <f>IF(AND('[1]PPh 21 TER'!$E$4 &gt; tabelC[[#This Row],[Batas Bawah]], '[1]PPh 21 TER'!$E$4 &lt;= tabelC[[#This Row],[Batas Atas]]), 1, 0)</f>
        <v>0</v>
      </c>
      <c r="L41" s="8">
        <v>561000000</v>
      </c>
      <c r="M41" s="8">
        <v>709000000</v>
      </c>
      <c r="N41" s="6">
        <v>0.31</v>
      </c>
    </row>
    <row r="42" spans="1:14" x14ac:dyDescent="0.35">
      <c r="A42" s="10">
        <f>IF(AND('[1]PPh 21 TER'!$E$4 &gt; tabelA[[#This Row],[Batas Bawah]], '[1]PPh 21 TER'!$E$4 &lt;= tabelA[[#This Row],[Batas Atas]]), 1, 0)</f>
        <v>0</v>
      </c>
      <c r="B42" s="8">
        <v>337000000</v>
      </c>
      <c r="C42" s="8">
        <v>454000000</v>
      </c>
      <c r="D42" s="6">
        <v>0.28999999999999998</v>
      </c>
      <c r="F42" s="10">
        <f>IF(AND('[1]PPh 21 TER'!$E$4 &gt; tabelB[[#This Row],[Batas Bawah]], '[1]PPh 21 TER'!$E$4 &lt;= tabelB[[#This Row],[Batas Atas]]), 1, 0)</f>
        <v>0</v>
      </c>
      <c r="G42" s="8">
        <v>957000000</v>
      </c>
      <c r="H42" s="8">
        <v>1405000000</v>
      </c>
      <c r="I42" s="6">
        <v>0.33</v>
      </c>
      <c r="K42" s="10">
        <f>IF(AND('[1]PPh 21 TER'!$E$4 &gt; tabelC[[#This Row],[Batas Bawah]], '[1]PPh 21 TER'!$E$4 &lt;= tabelC[[#This Row],[Batas Atas]]), 1, 0)</f>
        <v>0</v>
      </c>
      <c r="L42" s="8">
        <v>709000000</v>
      </c>
      <c r="M42" s="8">
        <v>965000000</v>
      </c>
      <c r="N42" s="6">
        <v>0.32</v>
      </c>
    </row>
    <row r="43" spans="1:14" x14ac:dyDescent="0.35">
      <c r="A43" s="9">
        <f>IF(AND('[1]PPh 21 TER'!$E$4 &gt; tabelA[[#This Row],[Batas Bawah]], '[1]PPh 21 TER'!$E$4 &lt;= tabelA[[#This Row],[Batas Atas]]), 1, 0)</f>
        <v>0</v>
      </c>
      <c r="B43" s="8">
        <v>454000000</v>
      </c>
      <c r="C43" s="8">
        <v>550000000</v>
      </c>
      <c r="D43" s="6">
        <v>0.3</v>
      </c>
      <c r="F43" s="9">
        <f>IF(AND('[1]PPh 21 TER'!$E$4 &gt; tabelB[[#This Row],[Batas Bawah]], '[1]PPh 21 TER'!$E$4 &lt;= tabelB[[#This Row],[Batas Atas]]), 1, 0)</f>
        <v>0</v>
      </c>
      <c r="G43" s="8">
        <v>1405000000</v>
      </c>
      <c r="H43" s="8"/>
      <c r="I43" s="6">
        <v>0.34</v>
      </c>
      <c r="K43" s="9">
        <f>IF(AND('[1]PPh 21 TER'!$E$4 &gt; tabelC[[#This Row],[Batas Bawah]], '[1]PPh 21 TER'!$E$4 &lt;= tabelC[[#This Row],[Batas Atas]]), 1, 0)</f>
        <v>0</v>
      </c>
      <c r="L43" s="8">
        <v>965000000</v>
      </c>
      <c r="M43" s="8">
        <v>1419000000</v>
      </c>
      <c r="N43" s="6">
        <v>0.33</v>
      </c>
    </row>
    <row r="44" spans="1:14" x14ac:dyDescent="0.35">
      <c r="A44" s="10">
        <f>IF(AND('[1]PPh 21 TER'!$E$4 &gt; tabelA[[#This Row],[Batas Bawah]], '[1]PPh 21 TER'!$E$4 &lt;= tabelA[[#This Row],[Batas Atas]]), 1, 0)</f>
        <v>0</v>
      </c>
      <c r="B44" s="8">
        <v>550000000</v>
      </c>
      <c r="C44" s="8">
        <v>695000000</v>
      </c>
      <c r="D44" s="6">
        <v>0.31</v>
      </c>
      <c r="K44" s="10">
        <f>IF(AND('[1]PPh 21 TER'!$E$4 &gt; tabelC[[#This Row],[Batas Bawah]], '[1]PPh 21 TER'!$E$4 &lt;= tabelC[[#This Row],[Batas Atas]]), 1, 0)</f>
        <v>0</v>
      </c>
      <c r="L44" s="8">
        <v>1419000000</v>
      </c>
      <c r="M44" s="8"/>
      <c r="N44" s="6">
        <v>0.34</v>
      </c>
    </row>
    <row r="45" spans="1:14" x14ac:dyDescent="0.35">
      <c r="A45" s="9">
        <f>IF(AND('[1]PPh 21 TER'!$E$4 &gt; tabelA[[#This Row],[Batas Bawah]], '[1]PPh 21 TER'!$E$4 &lt;= tabelA[[#This Row],[Batas Atas]]), 1, 0)</f>
        <v>0</v>
      </c>
      <c r="B45" s="8">
        <v>695000000</v>
      </c>
      <c r="C45" s="8">
        <v>910000000</v>
      </c>
      <c r="D45" s="6">
        <v>0.32</v>
      </c>
    </row>
    <row r="46" spans="1:14" x14ac:dyDescent="0.35">
      <c r="A46" s="10">
        <f>IF(AND('[1]PPh 21 TER'!$E$4 &gt; tabelA[[#This Row],[Batas Bawah]], '[1]PPh 21 TER'!$E$4 &lt;= tabelA[[#This Row],[Batas Atas]]), 1, 0)</f>
        <v>0</v>
      </c>
      <c r="B46" s="8">
        <v>910000000</v>
      </c>
      <c r="C46" s="8">
        <v>1400000000</v>
      </c>
      <c r="D46" s="6">
        <v>0.33</v>
      </c>
    </row>
    <row r="47" spans="1:14" x14ac:dyDescent="0.35">
      <c r="A47" s="9">
        <f>IF(AND('[1]PPh 21 TER'!$E$4 &gt; tabelA[[#This Row],[Batas Bawah]], '[1]PPh 21 TER'!$E$4 &lt;= tabelA[[#This Row],[Batas Atas]]), 1, 0)</f>
        <v>0</v>
      </c>
      <c r="B47" s="8">
        <v>1400000000</v>
      </c>
      <c r="C47" s="7"/>
      <c r="D47" s="6">
        <v>0.34</v>
      </c>
    </row>
    <row r="49" spans="2:4" ht="87" x14ac:dyDescent="0.35">
      <c r="B49" s="20" t="s">
        <v>18</v>
      </c>
      <c r="C49" s="20"/>
      <c r="D49" s="5" t="s">
        <v>17</v>
      </c>
    </row>
    <row r="50" spans="2:4" x14ac:dyDescent="0.35">
      <c r="B50" s="4" t="s">
        <v>16</v>
      </c>
      <c r="C50" s="4" t="s">
        <v>15</v>
      </c>
      <c r="D50" s="4" t="s">
        <v>14</v>
      </c>
    </row>
    <row r="51" spans="2:4" x14ac:dyDescent="0.35">
      <c r="B51" s="1" t="s">
        <v>13</v>
      </c>
      <c r="C51" s="3">
        <v>54000000</v>
      </c>
      <c r="D51" s="2" t="s">
        <v>8</v>
      </c>
    </row>
    <row r="52" spans="2:4" x14ac:dyDescent="0.35">
      <c r="B52" s="1" t="s">
        <v>12</v>
      </c>
      <c r="C52" s="3">
        <v>58500000</v>
      </c>
      <c r="D52" s="2" t="s">
        <v>8</v>
      </c>
    </row>
    <row r="53" spans="2:4" x14ac:dyDescent="0.35">
      <c r="B53" s="1" t="s">
        <v>11</v>
      </c>
      <c r="C53" s="3">
        <v>63000000</v>
      </c>
      <c r="D53" s="2" t="s">
        <v>5</v>
      </c>
    </row>
    <row r="54" spans="2:4" x14ac:dyDescent="0.35">
      <c r="B54" s="1" t="s">
        <v>10</v>
      </c>
      <c r="C54" s="3">
        <v>67500000</v>
      </c>
      <c r="D54" s="2" t="s">
        <v>5</v>
      </c>
    </row>
    <row r="55" spans="2:4" x14ac:dyDescent="0.35">
      <c r="B55" s="1" t="s">
        <v>9</v>
      </c>
      <c r="C55" s="3">
        <v>58500000</v>
      </c>
      <c r="D55" s="2" t="s">
        <v>8</v>
      </c>
    </row>
    <row r="56" spans="2:4" x14ac:dyDescent="0.35">
      <c r="B56" s="1" t="s">
        <v>7</v>
      </c>
      <c r="C56" s="3">
        <v>63000000</v>
      </c>
      <c r="D56" s="2" t="s">
        <v>5</v>
      </c>
    </row>
    <row r="57" spans="2:4" x14ac:dyDescent="0.35">
      <c r="B57" s="1" t="s">
        <v>6</v>
      </c>
      <c r="C57" s="3">
        <v>67500000</v>
      </c>
      <c r="D57" s="2" t="s">
        <v>5</v>
      </c>
    </row>
    <row r="58" spans="2:4" x14ac:dyDescent="0.35">
      <c r="B58" s="1" t="s">
        <v>4</v>
      </c>
      <c r="C58" s="3">
        <v>72000000</v>
      </c>
      <c r="D58" s="2" t="s">
        <v>3</v>
      </c>
    </row>
    <row r="59" spans="2:4" x14ac:dyDescent="0.35">
      <c r="B59" s="1" t="s">
        <v>2</v>
      </c>
      <c r="C59" s="3">
        <f>C56+$B$4</f>
        <v>63000000</v>
      </c>
      <c r="D59" s="2" t="e">
        <v>#N/A</v>
      </c>
    </row>
    <row r="60" spans="2:4" x14ac:dyDescent="0.35">
      <c r="B60" s="1" t="s">
        <v>1</v>
      </c>
      <c r="C60" s="3">
        <f>C57+$B$4</f>
        <v>67500000</v>
      </c>
      <c r="D60" s="2" t="e">
        <v>#N/A</v>
      </c>
    </row>
    <row r="61" spans="2:4" x14ac:dyDescent="0.35">
      <c r="B61" s="1" t="s">
        <v>0</v>
      </c>
      <c r="C61" s="3">
        <f>C58+$B$4</f>
        <v>72000000</v>
      </c>
      <c r="D61" s="2" t="e">
        <v>#N/A</v>
      </c>
    </row>
  </sheetData>
  <mergeCells count="4">
    <mergeCell ref="B2:C2"/>
    <mergeCell ref="G2:H2"/>
    <mergeCell ref="L2:M2"/>
    <mergeCell ref="B49:C4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Fiqri Artsam</dc:creator>
  <cp:lastModifiedBy>Fiqri Artsam</cp:lastModifiedBy>
  <dcterms:created xsi:type="dcterms:W3CDTF">2024-09-15T14:55:11Z</dcterms:created>
  <dcterms:modified xsi:type="dcterms:W3CDTF">2024-09-15T15:10:25Z</dcterms:modified>
</cp:coreProperties>
</file>