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Desktop/3-ChemE 485/Project/"/>
    </mc:Choice>
  </mc:AlternateContent>
  <xr:revisionPtr revIDLastSave="0" documentId="13_ncr:1_{87A1C5F3-0607-2B47-A8E9-324C0D99EE03}" xr6:coauthVersionLast="45" xr6:coauthVersionMax="45" xr10:uidLastSave="{00000000-0000-0000-0000-000000000000}"/>
  <bookViews>
    <workbookView xWindow="80" yWindow="460" windowWidth="25440" windowHeight="14540" xr2:uid="{7E4E20AD-46E0-0646-847A-6DE9165E7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B14" i="1"/>
  <c r="B17" i="1" s="1"/>
  <c r="B6" i="1"/>
  <c r="B10" i="1"/>
  <c r="B20" i="1" l="1"/>
  <c r="E17" i="1"/>
  <c r="B22" i="1"/>
</calcChain>
</file>

<file path=xl/sharedStrings.xml><?xml version="1.0" encoding="utf-8"?>
<sst xmlns="http://schemas.openxmlformats.org/spreadsheetml/2006/main" count="16" uniqueCount="16">
  <si>
    <t>Order of Magnitude Estimate</t>
  </si>
  <si>
    <t>Raw Material</t>
  </si>
  <si>
    <t>Product</t>
  </si>
  <si>
    <t>Cumene ($/lbs)</t>
  </si>
  <si>
    <t>Benzene ($/lbs)</t>
  </si>
  <si>
    <t>Propylene ($/lbs)</t>
  </si>
  <si>
    <t>Total Cumene Produced lbs/yr</t>
  </si>
  <si>
    <t>Benzene Consumed lbs/yr</t>
  </si>
  <si>
    <t>Propylene Used lbs/yr</t>
  </si>
  <si>
    <t>Total Cost of Raw Materials ($/yr)</t>
  </si>
  <si>
    <t>Cumene Sold ($/yr)</t>
  </si>
  <si>
    <t>Revenue - Cost of Raw Material ($/yr)</t>
  </si>
  <si>
    <t xml:space="preserve">After we subtract the cost of raw materials from the revenue, a plant producing 100,000 MT/yr of cumene would be making around $53 million/yr. </t>
  </si>
  <si>
    <t xml:space="preserve">This number is extremely huge and therefore can probably account for set-up/installation cost, fixed capital investment, utility costs, and operating </t>
  </si>
  <si>
    <t>costs associated with running the plant and still leaving behind a decent profit every year.</t>
  </si>
  <si>
    <t>Assuming 100% conversion and ignoring the secondary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</si>
</sst>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44B3-890F-9944-8F8A-0AA6495C0EC5}">
  <dimension ref="B2:E29"/>
  <sheetViews>
    <sheetView tabSelected="1" workbookViewId="0">
      <selection activeCell="Q7" sqref="Q7"/>
    </sheetView>
  </sheetViews>
  <sheetFormatPr baseColWidth="10" defaultRowHeight="16"/>
  <cols>
    <col min="1" max="2" width="13.6640625" bestFit="1" customWidth="1"/>
  </cols>
  <sheetData>
    <row r="2" spans="2:5">
      <c r="B2" s="2" t="s">
        <v>0</v>
      </c>
    </row>
    <row r="4" spans="2:5">
      <c r="B4" t="s">
        <v>1</v>
      </c>
    </row>
    <row r="5" spans="2:5">
      <c r="B5" t="s">
        <v>4</v>
      </c>
      <c r="D5" t="s">
        <v>5</v>
      </c>
    </row>
    <row r="6" spans="2:5">
      <c r="B6">
        <f>790/2204.62</f>
        <v>0.35833839845415538</v>
      </c>
      <c r="D6">
        <v>9.5000000000000001E-2</v>
      </c>
    </row>
    <row r="8" spans="2:5">
      <c r="B8" t="s">
        <v>2</v>
      </c>
    </row>
    <row r="9" spans="2:5">
      <c r="B9" t="s">
        <v>3</v>
      </c>
    </row>
    <row r="10" spans="2:5">
      <c r="B10">
        <f>1125/2204.62</f>
        <v>0.5102920231150947</v>
      </c>
    </row>
    <row r="12" spans="2:5">
      <c r="B12" t="s">
        <v>15</v>
      </c>
    </row>
    <row r="13" spans="2:5">
      <c r="B13" t="s">
        <v>6</v>
      </c>
    </row>
    <row r="14" spans="2:5">
      <c r="B14">
        <f>220462000</f>
        <v>220462000</v>
      </c>
    </row>
    <row r="16" spans="2:5">
      <c r="B16" t="s">
        <v>7</v>
      </c>
      <c r="E16" t="s">
        <v>8</v>
      </c>
    </row>
    <row r="17" spans="2:5">
      <c r="B17">
        <f>(78.11/120.19)*B14</f>
        <v>143275537.23271486</v>
      </c>
      <c r="E17">
        <f>(42.04/120.19)*B14</f>
        <v>77113091.604958817</v>
      </c>
    </row>
    <row r="19" spans="2:5">
      <c r="B19" t="s">
        <v>9</v>
      </c>
    </row>
    <row r="20" spans="2:5">
      <c r="B20">
        <f>(B17*B6)+(E17*D6)</f>
        <v>58666870.25210084</v>
      </c>
    </row>
    <row r="21" spans="2:5">
      <c r="B21" t="s">
        <v>10</v>
      </c>
    </row>
    <row r="22" spans="2:5">
      <c r="B22">
        <f>B14*B10</f>
        <v>112500000</v>
      </c>
    </row>
    <row r="24" spans="2:5">
      <c r="B24" t="s">
        <v>11</v>
      </c>
    </row>
    <row r="25" spans="2:5">
      <c r="B25" s="1">
        <f>B22-B20</f>
        <v>53833129.74789916</v>
      </c>
    </row>
    <row r="27" spans="2:5">
      <c r="B27" t="s">
        <v>12</v>
      </c>
    </row>
    <row r="28" spans="2:5">
      <c r="B28" t="s">
        <v>13</v>
      </c>
    </row>
    <row r="29" spans="2:5">
      <c r="B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Anjum</dc:creator>
  <cp:lastModifiedBy>Qasim Anjum</cp:lastModifiedBy>
  <dcterms:created xsi:type="dcterms:W3CDTF">2020-02-24T19:39:11Z</dcterms:created>
  <dcterms:modified xsi:type="dcterms:W3CDTF">2020-02-24T20:16:48Z</dcterms:modified>
</cp:coreProperties>
</file>