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8b7923db98f7e1/Dokumen/SEMESTER 5/Dasar Akuntasi/"/>
    </mc:Choice>
  </mc:AlternateContent>
  <xr:revisionPtr revIDLastSave="29" documentId="8_{6AC4F948-22E9-4744-B465-0E77FD9177E6}" xr6:coauthVersionLast="47" xr6:coauthVersionMax="47" xr10:uidLastSave="{4C605B7F-4E7C-4471-A312-89DB2451EF35}"/>
  <bookViews>
    <workbookView xWindow="-120" yWindow="-120" windowWidth="20730" windowHeight="11040" activeTab="3" xr2:uid="{787DA38C-FD6F-46E8-B57F-BF932BA2ED8B}"/>
  </bookViews>
  <sheets>
    <sheet name="JURNAL UMUM" sheetId="1" r:id="rId1"/>
    <sheet name="BUKU BESAR" sheetId="2" r:id="rId2"/>
    <sheet name="NERACA SALDO" sheetId="5" r:id="rId3"/>
    <sheet name="LABA RUGI" sheetId="6" r:id="rId4"/>
  </sheets>
  <definedNames>
    <definedName name="_xlnm.Print_Area" localSheetId="0">'JURNAL UMUM'!$A$1:$F$41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6" l="1"/>
  <c r="I23" i="6"/>
  <c r="G21" i="6"/>
  <c r="E20" i="6"/>
  <c r="E19" i="6"/>
  <c r="E16" i="6"/>
  <c r="I11" i="6"/>
  <c r="I10" i="6"/>
  <c r="D19" i="5"/>
  <c r="C19" i="5"/>
  <c r="G28" i="2" l="1"/>
  <c r="G29" i="2"/>
  <c r="G13" i="2"/>
  <c r="G14" i="2"/>
  <c r="G20" i="2"/>
  <c r="G21" i="2"/>
  <c r="B33" i="2"/>
  <c r="B34" i="2" s="1"/>
  <c r="E41" i="1" l="1"/>
  <c r="I45" i="2"/>
  <c r="I46" i="2"/>
  <c r="D50" i="2"/>
  <c r="D41" i="2"/>
  <c r="B41" i="2"/>
  <c r="D23" i="2"/>
  <c r="B15" i="2"/>
  <c r="F39" i="1"/>
  <c r="F40" i="1" s="1"/>
  <c r="F18" i="1"/>
  <c r="F19" i="1"/>
  <c r="F26" i="1"/>
  <c r="D51" i="2"/>
  <c r="G53" i="2"/>
  <c r="G54" i="2" s="1"/>
  <c r="B23" i="2"/>
  <c r="B24" i="2" s="1"/>
  <c r="I37" i="2"/>
  <c r="I38" i="2" s="1"/>
  <c r="D15" i="2"/>
  <c r="D16" i="2" s="1"/>
  <c r="F29" i="1"/>
  <c r="F16" i="1"/>
  <c r="F37" i="1"/>
  <c r="F35" i="1"/>
  <c r="F33" i="1"/>
  <c r="F21" i="1"/>
  <c r="F14" i="1"/>
  <c r="F12" i="1"/>
  <c r="D42" i="2" l="1"/>
  <c r="F31" i="1"/>
  <c r="F41" i="1" s="1"/>
</calcChain>
</file>

<file path=xl/sharedStrings.xml><?xml version="1.0" encoding="utf-8"?>
<sst xmlns="http://schemas.openxmlformats.org/spreadsheetml/2006/main" count="114" uniqueCount="43">
  <si>
    <t>UD RAHMAT KARIBO</t>
  </si>
  <si>
    <t>JURNAL UMUM</t>
  </si>
  <si>
    <t>TANGGAL</t>
  </si>
  <si>
    <t>NAMA AKUN</t>
  </si>
  <si>
    <t>REF</t>
  </si>
  <si>
    <t>DEBET</t>
  </si>
  <si>
    <t>KREDIT</t>
  </si>
  <si>
    <t>KAS</t>
  </si>
  <si>
    <t xml:space="preserve"> </t>
  </si>
  <si>
    <t>TOTAL</t>
  </si>
  <si>
    <t>PERIODE AGUSTUS 2022</t>
  </si>
  <si>
    <t>Agustus</t>
  </si>
  <si>
    <t>PEMBELIAN</t>
  </si>
  <si>
    <t>UTANG DAGANG</t>
  </si>
  <si>
    <t>PIUTANG DAGANG</t>
  </si>
  <si>
    <t>PENJUALAN</t>
  </si>
  <si>
    <t>RETUR PEMBELIAN</t>
  </si>
  <si>
    <t>RETUR PENJUALAN</t>
  </si>
  <si>
    <t>POTONGAN PENJUALAN</t>
  </si>
  <si>
    <t>POTONGAN PEMBELIAN</t>
  </si>
  <si>
    <t>BIAYA ANGKUT PEMBELIAN</t>
  </si>
  <si>
    <t>BUKU BESAR</t>
  </si>
  <si>
    <t>Saldo</t>
  </si>
  <si>
    <t>BEBAN ANGKUT PEMBELIAN</t>
  </si>
  <si>
    <t>NERACA SALDO</t>
  </si>
  <si>
    <t>PERSEDIAAN BARANG DAGANG</t>
  </si>
  <si>
    <t>PERSEDIAN BARANG DAGANG</t>
  </si>
  <si>
    <t>PENJUALAN BERSIH</t>
  </si>
  <si>
    <t xml:space="preserve">PENJUALAN </t>
  </si>
  <si>
    <t>LAPORAN LABA RUGI</t>
  </si>
  <si>
    <t xml:space="preserve">UD RAHMAT KARIBO </t>
  </si>
  <si>
    <t>PERSEDIAAN DAGANG</t>
  </si>
  <si>
    <t>RETUR PENBELIAN</t>
  </si>
  <si>
    <t xml:space="preserve">KODE </t>
  </si>
  <si>
    <t>AKUN</t>
  </si>
  <si>
    <t>HARGA POKOK PENJUALAN :</t>
  </si>
  <si>
    <t>PENJUALAN BERSIH :</t>
  </si>
  <si>
    <t>PEMBELIAN BERSIH</t>
  </si>
  <si>
    <t>BTUD</t>
  </si>
  <si>
    <t>PERSEDIAN BARANG DAGANG (AKHIR)</t>
  </si>
  <si>
    <t>+</t>
  </si>
  <si>
    <t>-</t>
  </si>
  <si>
    <t>LABA KOTOR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</si>
</sst>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Rp-421]* #,##0.00_-;\-[$Rp-421]* #,##0.00_-;_-[$Rp-421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43" fontId="5" fillId="0" borderId="1" xfId="1" applyFont="1" applyBorder="1" applyAlignment="1">
      <alignment horizontal="left" indent="1"/>
    </xf>
    <xf numFmtId="9" fontId="5" fillId="0" borderId="1" xfId="0" applyNumberFormat="1" applyFont="1" applyBorder="1"/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indent="2"/>
    </xf>
    <xf numFmtId="9" fontId="5" fillId="0" borderId="1" xfId="0" applyNumberFormat="1" applyFont="1" applyBorder="1" applyAlignment="1">
      <alignment horizontal="left" indent="2"/>
    </xf>
    <xf numFmtId="164" fontId="3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 applyAlignment="1">
      <alignment horizontal="left"/>
    </xf>
    <xf numFmtId="0" fontId="6" fillId="0" borderId="6" xfId="0" applyFont="1" applyBorder="1"/>
    <xf numFmtId="16" fontId="3" fillId="0" borderId="0" xfId="0" applyNumberFormat="1" applyFont="1"/>
    <xf numFmtId="164" fontId="3" fillId="0" borderId="7" xfId="0" applyNumberFormat="1" applyFont="1" applyBorder="1"/>
    <xf numFmtId="164" fontId="3" fillId="0" borderId="8" xfId="0" applyNumberFormat="1" applyFont="1" applyBorder="1"/>
    <xf numFmtId="0" fontId="3" fillId="0" borderId="9" xfId="0" applyFont="1" applyBorder="1"/>
    <xf numFmtId="164" fontId="3" fillId="0" borderId="10" xfId="0" applyNumberFormat="1" applyFont="1" applyBorder="1"/>
    <xf numFmtId="164" fontId="7" fillId="0" borderId="8" xfId="0" applyNumberFormat="1" applyFont="1" applyBorder="1"/>
    <xf numFmtId="0" fontId="7" fillId="0" borderId="0" xfId="0" applyFont="1"/>
    <xf numFmtId="164" fontId="7" fillId="0" borderId="0" xfId="0" applyNumberFormat="1" applyFont="1"/>
    <xf numFmtId="16" fontId="3" fillId="0" borderId="9" xfId="0" applyNumberFormat="1" applyFont="1" applyBorder="1"/>
    <xf numFmtId="164" fontId="3" fillId="0" borderId="5" xfId="0" applyNumberFormat="1" applyFont="1" applyBorder="1"/>
    <xf numFmtId="0" fontId="8" fillId="0" borderId="0" xfId="0" applyFont="1"/>
    <xf numFmtId="164" fontId="6" fillId="0" borderId="0" xfId="0" applyNumberFormat="1" applyFont="1"/>
    <xf numFmtId="0" fontId="9" fillId="0" borderId="0" xfId="0" applyFont="1"/>
    <xf numFmtId="0" fontId="0" fillId="0" borderId="8" xfId="0" applyBorder="1"/>
    <xf numFmtId="0" fontId="0" fillId="0" borderId="7" xfId="0" applyBorder="1"/>
    <xf numFmtId="164" fontId="3" fillId="0" borderId="11" xfId="0" applyNumberFormat="1" applyFont="1" applyBorder="1"/>
    <xf numFmtId="0" fontId="0" fillId="0" borderId="9" xfId="0" applyBorder="1"/>
    <xf numFmtId="164" fontId="0" fillId="0" borderId="0" xfId="0" applyNumberFormat="1"/>
    <xf numFmtId="9" fontId="5" fillId="0" borderId="1" xfId="0" applyNumberFormat="1" applyFont="1" applyBorder="1" applyAlignment="1">
      <alignment horizontal="left"/>
    </xf>
    <xf numFmtId="0" fontId="0" fillId="0" borderId="12" xfId="0" applyBorder="1"/>
    <xf numFmtId="0" fontId="0" fillId="0" borderId="11" xfId="0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 applyBorder="1"/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38BA-4BF9-44B9-BF0D-2FE5F154D4E3}">
  <sheetPr>
    <pageSetUpPr fitToPage="1"/>
  </sheetPr>
  <dimension ref="A1:P136"/>
  <sheetViews>
    <sheetView zoomScale="72" zoomScaleNormal="59" workbookViewId="0">
      <selection activeCell="I29" sqref="I29"/>
    </sheetView>
  </sheetViews>
  <sheetFormatPr defaultRowHeight="15" x14ac:dyDescent="0.25"/>
  <cols>
    <col min="1" max="1" width="13.85546875" customWidth="1"/>
    <col min="3" max="3" width="47.85546875" customWidth="1"/>
    <col min="5" max="5" width="33" customWidth="1"/>
    <col min="6" max="6" width="37.5703125" customWidth="1"/>
  </cols>
  <sheetData>
    <row r="1" spans="1:16" ht="18" x14ac:dyDescent="0.25">
      <c r="A1" s="41" t="s">
        <v>0</v>
      </c>
      <c r="B1" s="41"/>
      <c r="C1" s="41"/>
      <c r="D1" s="41"/>
      <c r="E1" s="41"/>
      <c r="F1" s="4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8" x14ac:dyDescent="0.25">
      <c r="A2" s="41" t="s">
        <v>1</v>
      </c>
      <c r="B2" s="41"/>
      <c r="C2" s="41"/>
      <c r="D2" s="41"/>
      <c r="E2" s="41"/>
      <c r="F2" s="41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8" x14ac:dyDescent="0.25">
      <c r="A3" s="41" t="s">
        <v>10</v>
      </c>
      <c r="B3" s="41"/>
      <c r="C3" s="41"/>
      <c r="D3" s="41"/>
      <c r="E3" s="41"/>
      <c r="F3" s="41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8" x14ac:dyDescent="0.25">
      <c r="A4" s="3"/>
      <c r="B4" s="3"/>
      <c r="C4" s="3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8" x14ac:dyDescent="0.25">
      <c r="A5" s="3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8" x14ac:dyDescent="0.25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8" customHeight="1" x14ac:dyDescent="0.25">
      <c r="A7" s="44" t="s">
        <v>2</v>
      </c>
      <c r="B7" s="44"/>
      <c r="C7" s="44" t="s">
        <v>3</v>
      </c>
      <c r="D7" s="44" t="s">
        <v>4</v>
      </c>
      <c r="E7" s="42" t="s">
        <v>5</v>
      </c>
      <c r="F7" s="42" t="s">
        <v>6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8" customHeight="1" x14ac:dyDescent="0.25">
      <c r="A8" s="44"/>
      <c r="B8" s="44"/>
      <c r="C8" s="44"/>
      <c r="D8" s="44"/>
      <c r="E8" s="42"/>
      <c r="F8" s="4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8" x14ac:dyDescent="0.25">
      <c r="A9" s="4" t="s">
        <v>11</v>
      </c>
      <c r="B9" s="40">
        <v>1</v>
      </c>
      <c r="C9" s="5" t="s">
        <v>25</v>
      </c>
      <c r="D9" s="5"/>
      <c r="E9" s="6">
        <v>160000000</v>
      </c>
      <c r="F9" s="6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8" x14ac:dyDescent="0.25">
      <c r="A10" s="7">
        <v>2022</v>
      </c>
      <c r="B10" s="40"/>
      <c r="C10" s="12" t="s">
        <v>13</v>
      </c>
      <c r="D10" s="5"/>
      <c r="E10" s="6"/>
      <c r="F10" s="6">
        <v>160000000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8" x14ac:dyDescent="0.25">
      <c r="A11" s="8"/>
      <c r="B11" s="40">
        <v>2</v>
      </c>
      <c r="C11" s="5" t="s">
        <v>14</v>
      </c>
      <c r="D11" s="5"/>
      <c r="E11" s="6">
        <v>50000000</v>
      </c>
      <c r="F11" s="6" t="s">
        <v>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8" x14ac:dyDescent="0.25">
      <c r="A12" s="8"/>
      <c r="B12" s="40"/>
      <c r="C12" s="9" t="s">
        <v>15</v>
      </c>
      <c r="D12" s="5"/>
      <c r="E12" s="6"/>
      <c r="F12" s="6">
        <f>E11</f>
        <v>50000000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8" x14ac:dyDescent="0.25">
      <c r="A13" s="8"/>
      <c r="B13" s="40">
        <v>4</v>
      </c>
      <c r="C13" s="5" t="s">
        <v>14</v>
      </c>
      <c r="D13" s="5"/>
      <c r="E13" s="6">
        <v>80000000</v>
      </c>
      <c r="F13" s="6" t="s">
        <v>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8" x14ac:dyDescent="0.25">
      <c r="A14" s="8"/>
      <c r="B14" s="40"/>
      <c r="C14" s="12" t="s">
        <v>15</v>
      </c>
      <c r="D14" s="5"/>
      <c r="E14" s="6"/>
      <c r="F14" s="6">
        <f>E13</f>
        <v>80000000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8" x14ac:dyDescent="0.25">
      <c r="A15" s="8"/>
      <c r="B15" s="40">
        <v>4</v>
      </c>
      <c r="C15" s="5" t="s">
        <v>13</v>
      </c>
      <c r="D15" s="5"/>
      <c r="E15" s="6">
        <v>20000000</v>
      </c>
      <c r="F15" s="6" t="s">
        <v>8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8" x14ac:dyDescent="0.25">
      <c r="A16" s="8"/>
      <c r="B16" s="40"/>
      <c r="C16" s="12" t="s">
        <v>16</v>
      </c>
      <c r="D16" s="5"/>
      <c r="E16" s="6"/>
      <c r="F16" s="6">
        <f>E15</f>
        <v>20000000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8" x14ac:dyDescent="0.25">
      <c r="A17" s="8"/>
      <c r="B17" s="40">
        <v>8</v>
      </c>
      <c r="C17" s="5" t="s">
        <v>13</v>
      </c>
      <c r="D17" s="5"/>
      <c r="E17" s="6">
        <v>140000000</v>
      </c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8" x14ac:dyDescent="0.25">
      <c r="A18" s="8"/>
      <c r="B18" s="40"/>
      <c r="C18" s="12" t="s">
        <v>19</v>
      </c>
      <c r="D18" s="5"/>
      <c r="E18" s="6"/>
      <c r="F18" s="6">
        <f>E17*2%</f>
        <v>2800000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8" x14ac:dyDescent="0.25">
      <c r="A19" s="8"/>
      <c r="B19" s="40"/>
      <c r="C19" s="12" t="s">
        <v>7</v>
      </c>
      <c r="D19" s="5"/>
      <c r="E19" s="6"/>
      <c r="F19" s="6">
        <f>E17-F18</f>
        <v>137200000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8" x14ac:dyDescent="0.25">
      <c r="A20" s="8"/>
      <c r="B20" s="40">
        <v>9</v>
      </c>
      <c r="C20" s="10" t="s">
        <v>17</v>
      </c>
      <c r="D20" s="5"/>
      <c r="E20" s="6">
        <v>10000000</v>
      </c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8" x14ac:dyDescent="0.25">
      <c r="A21" s="8"/>
      <c r="B21" s="40"/>
      <c r="C21" s="12" t="s">
        <v>14</v>
      </c>
      <c r="D21" s="5"/>
      <c r="E21" s="6"/>
      <c r="F21" s="6">
        <f t="shared" ref="F21" si="0">E20</f>
        <v>10000000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8" x14ac:dyDescent="0.25">
      <c r="A22" s="8"/>
      <c r="B22" s="40">
        <v>11</v>
      </c>
      <c r="C22" s="10" t="s">
        <v>7</v>
      </c>
      <c r="D22" s="5"/>
      <c r="E22" s="6">
        <v>49500000</v>
      </c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8" x14ac:dyDescent="0.25">
      <c r="A23" s="8"/>
      <c r="B23" s="40"/>
      <c r="C23" s="37" t="s">
        <v>18</v>
      </c>
      <c r="D23" s="5"/>
      <c r="E23" s="6">
        <v>500000</v>
      </c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8" x14ac:dyDescent="0.25">
      <c r="A24" s="8"/>
      <c r="B24" s="40"/>
      <c r="C24" s="12" t="s">
        <v>14</v>
      </c>
      <c r="D24" s="5"/>
      <c r="E24" s="5"/>
      <c r="F24" s="6">
        <v>50000000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8" x14ac:dyDescent="0.25">
      <c r="A25" s="8"/>
      <c r="B25" s="45">
        <v>12</v>
      </c>
      <c r="C25" s="5" t="s">
        <v>25</v>
      </c>
      <c r="D25" s="5"/>
      <c r="E25" s="6">
        <v>600000000</v>
      </c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8" x14ac:dyDescent="0.25">
      <c r="A26" s="8"/>
      <c r="B26" s="46"/>
      <c r="C26" s="13" t="s">
        <v>13</v>
      </c>
      <c r="D26" s="5"/>
      <c r="E26" s="6"/>
      <c r="F26" s="6">
        <f>E25</f>
        <v>600000000</v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8" x14ac:dyDescent="0.25">
      <c r="A27" s="8"/>
      <c r="B27" s="40">
        <v>13</v>
      </c>
      <c r="C27" s="10" t="s">
        <v>7</v>
      </c>
      <c r="D27" s="5"/>
      <c r="E27" s="6">
        <v>68600000</v>
      </c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8" x14ac:dyDescent="0.25">
      <c r="A28" s="8"/>
      <c r="B28" s="40"/>
      <c r="C28" s="10" t="s">
        <v>18</v>
      </c>
      <c r="D28" s="5"/>
      <c r="E28" s="6">
        <v>1400000</v>
      </c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8" x14ac:dyDescent="0.25">
      <c r="A29" s="8"/>
      <c r="B29" s="40"/>
      <c r="C29" s="12" t="s">
        <v>7</v>
      </c>
      <c r="D29" s="5"/>
      <c r="E29" s="6"/>
      <c r="F29" s="6">
        <f>E27+E28</f>
        <v>70000000</v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8" x14ac:dyDescent="0.25">
      <c r="A30" s="8"/>
      <c r="B30" s="40">
        <v>15</v>
      </c>
      <c r="C30" s="10" t="s">
        <v>12</v>
      </c>
      <c r="D30" s="5"/>
      <c r="E30" s="6">
        <v>90000000</v>
      </c>
      <c r="F30" s="6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8" x14ac:dyDescent="0.25">
      <c r="A31" s="8"/>
      <c r="B31" s="40"/>
      <c r="C31" s="12" t="s">
        <v>13</v>
      </c>
      <c r="D31" s="5"/>
      <c r="E31" s="6"/>
      <c r="F31" s="6">
        <f t="shared" ref="F31" si="1">E30</f>
        <v>90000000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8" x14ac:dyDescent="0.25">
      <c r="A32" s="8"/>
      <c r="B32" s="40">
        <v>16</v>
      </c>
      <c r="C32" s="10" t="s">
        <v>20</v>
      </c>
      <c r="D32" s="5"/>
      <c r="E32" s="6">
        <v>6000000</v>
      </c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8" x14ac:dyDescent="0.25">
      <c r="A33" s="8"/>
      <c r="B33" s="40"/>
      <c r="C33" s="12" t="s">
        <v>7</v>
      </c>
      <c r="D33" s="5"/>
      <c r="E33" s="6"/>
      <c r="F33" s="6">
        <f t="shared" ref="F33" si="2">E32</f>
        <v>6000000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8" x14ac:dyDescent="0.25">
      <c r="A34" s="8"/>
      <c r="B34" s="40">
        <v>18</v>
      </c>
      <c r="C34" s="10" t="s">
        <v>14</v>
      </c>
      <c r="D34" s="5"/>
      <c r="E34" s="6">
        <v>60000000</v>
      </c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8" x14ac:dyDescent="0.25">
      <c r="A35" s="8"/>
      <c r="B35" s="40"/>
      <c r="C35" s="12" t="s">
        <v>15</v>
      </c>
      <c r="D35" s="5"/>
      <c r="E35" s="6"/>
      <c r="F35" s="6">
        <f t="shared" ref="F35" si="3">E34</f>
        <v>60000000</v>
      </c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8" x14ac:dyDescent="0.25">
      <c r="A36" s="8"/>
      <c r="B36" s="40">
        <v>20</v>
      </c>
      <c r="C36" s="10" t="s">
        <v>7</v>
      </c>
      <c r="D36" s="5"/>
      <c r="E36" s="6">
        <v>40000000</v>
      </c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8" x14ac:dyDescent="0.25">
      <c r="A37" s="8"/>
      <c r="B37" s="40"/>
      <c r="C37" s="12" t="s">
        <v>15</v>
      </c>
      <c r="D37" s="5"/>
      <c r="E37" s="6"/>
      <c r="F37" s="6">
        <f t="shared" ref="F37" si="4">E36</f>
        <v>40000000</v>
      </c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8" x14ac:dyDescent="0.25">
      <c r="A38" s="8"/>
      <c r="B38" s="40">
        <v>22</v>
      </c>
      <c r="C38" s="10" t="s">
        <v>13</v>
      </c>
      <c r="D38" s="5"/>
      <c r="E38" s="6">
        <v>600000000</v>
      </c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8" x14ac:dyDescent="0.25">
      <c r="A39" s="8"/>
      <c r="B39" s="40"/>
      <c r="C39" s="13" t="s">
        <v>19</v>
      </c>
      <c r="D39" s="5"/>
      <c r="E39" s="6"/>
      <c r="F39" s="6">
        <f>E38*5%</f>
        <v>30000000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8" x14ac:dyDescent="0.25">
      <c r="A40" s="8"/>
      <c r="B40" s="40"/>
      <c r="C40" s="12" t="s">
        <v>7</v>
      </c>
      <c r="D40" s="5"/>
      <c r="E40" s="6"/>
      <c r="F40" s="6">
        <f>E38-F39</f>
        <v>570000000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8" x14ac:dyDescent="0.25">
      <c r="A41" s="43"/>
      <c r="B41" s="43"/>
      <c r="C41" s="11" t="s">
        <v>9</v>
      </c>
      <c r="D41" s="5"/>
      <c r="E41" s="6">
        <f>SUM(E9:E40)</f>
        <v>1976000000</v>
      </c>
      <c r="F41" s="6">
        <f>SUM(F9:F40)</f>
        <v>1976000000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x14ac:dyDescent="0.25">
      <c r="A42" s="2"/>
      <c r="B42" s="2"/>
      <c r="C42" s="2"/>
      <c r="D42" s="2"/>
      <c r="E42" s="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.75" x14ac:dyDescent="0.25"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.75" x14ac:dyDescent="0.25"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.75" x14ac:dyDescent="0.25">
      <c r="G136" s="2"/>
      <c r="H136" s="2"/>
      <c r="I136" s="2"/>
      <c r="J136" s="2"/>
      <c r="K136" s="2"/>
      <c r="L136" s="2"/>
      <c r="M136" s="2"/>
      <c r="N136" s="2"/>
      <c r="O136" s="2"/>
      <c r="P136" s="2"/>
    </row>
  </sheetData>
  <mergeCells count="23">
    <mergeCell ref="A41:B41"/>
    <mergeCell ref="A7:B8"/>
    <mergeCell ref="C7:C8"/>
    <mergeCell ref="D7:D8"/>
    <mergeCell ref="E7:E8"/>
    <mergeCell ref="B25:B26"/>
    <mergeCell ref="B27:B29"/>
    <mergeCell ref="B30:B31"/>
    <mergeCell ref="B32:B33"/>
    <mergeCell ref="B34:B35"/>
    <mergeCell ref="B36:B37"/>
    <mergeCell ref="B38:B40"/>
    <mergeCell ref="B13:B14"/>
    <mergeCell ref="B15:B16"/>
    <mergeCell ref="B17:B19"/>
    <mergeCell ref="B20:B21"/>
    <mergeCell ref="B22:B24"/>
    <mergeCell ref="A1:F1"/>
    <mergeCell ref="A2:F2"/>
    <mergeCell ref="A3:F3"/>
    <mergeCell ref="B9:B10"/>
    <mergeCell ref="B11:B12"/>
    <mergeCell ref="F7:F8"/>
  </mergeCells>
  <pageMargins left="0.7" right="0.7" top="0.75" bottom="0.75" header="0.3" footer="0.3"/>
  <pageSetup paperSize="9" scale="58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35BA-CEE6-4798-9914-ACD87781EAE0}">
  <dimension ref="A1:L73"/>
  <sheetViews>
    <sheetView topLeftCell="A31" zoomScale="69" workbookViewId="0">
      <selection activeCell="G54" sqref="G54"/>
    </sheetView>
  </sheetViews>
  <sheetFormatPr defaultRowHeight="15" x14ac:dyDescent="0.25"/>
  <cols>
    <col min="1" max="1" width="8.5703125" customWidth="1"/>
    <col min="2" max="2" width="28.140625" customWidth="1"/>
    <col min="3" max="3" width="10.5703125" customWidth="1"/>
    <col min="4" max="4" width="33.140625" customWidth="1"/>
    <col min="7" max="7" width="25.42578125" customWidth="1"/>
    <col min="9" max="9" width="30" customWidth="1"/>
    <col min="12" max="12" width="24" bestFit="1" customWidth="1"/>
  </cols>
  <sheetData>
    <row r="1" spans="1:9" ht="15.75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7" t="s">
        <v>21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7" t="s">
        <v>10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9" ht="15.75" x14ac:dyDescent="0.25">
      <c r="A5" s="15"/>
      <c r="B5" s="15"/>
      <c r="C5" s="15"/>
      <c r="D5" s="15"/>
      <c r="E5" s="15"/>
      <c r="F5" s="15"/>
      <c r="G5" s="15"/>
      <c r="H5" s="15"/>
      <c r="I5" s="15"/>
    </row>
    <row r="6" spans="1:9" ht="15.75" x14ac:dyDescent="0.25">
      <c r="A6" s="15"/>
      <c r="B6" s="15"/>
      <c r="C6" s="15"/>
      <c r="D6" s="15"/>
      <c r="E6" s="15"/>
      <c r="F6" s="15"/>
      <c r="G6" s="15"/>
      <c r="H6" s="15"/>
      <c r="I6" s="15"/>
    </row>
    <row r="7" spans="1:9" ht="15.75" x14ac:dyDescent="0.25">
      <c r="A7" s="16"/>
      <c r="B7" s="16"/>
      <c r="C7" s="16"/>
      <c r="D7" s="16"/>
      <c r="E7" s="16"/>
      <c r="F7" s="16"/>
      <c r="G7" s="16"/>
      <c r="H7" s="16"/>
      <c r="I7" s="16"/>
    </row>
    <row r="8" spans="1:9" ht="16.5" thickBot="1" x14ac:dyDescent="0.3">
      <c r="A8" s="48" t="s">
        <v>7</v>
      </c>
      <c r="B8" s="48"/>
      <c r="C8" s="49">
        <v>111</v>
      </c>
      <c r="D8" s="49"/>
      <c r="E8" s="16"/>
      <c r="F8" s="17" t="s">
        <v>17</v>
      </c>
      <c r="G8" s="17"/>
      <c r="H8" s="18"/>
      <c r="I8" s="18">
        <v>412</v>
      </c>
    </row>
    <row r="9" spans="1:9" ht="15.75" x14ac:dyDescent="0.25">
      <c r="A9" s="19">
        <v>45149</v>
      </c>
      <c r="B9" s="20">
        <v>49500000</v>
      </c>
      <c r="C9" s="19">
        <v>45146</v>
      </c>
      <c r="D9" s="14">
        <v>137200000</v>
      </c>
      <c r="E9" s="2"/>
      <c r="F9" s="19">
        <v>45147</v>
      </c>
      <c r="G9" s="20">
        <v>10000000</v>
      </c>
      <c r="H9" s="19"/>
      <c r="I9" s="34"/>
    </row>
    <row r="10" spans="1:9" ht="15.75" x14ac:dyDescent="0.25">
      <c r="A10" s="19">
        <v>45151</v>
      </c>
      <c r="B10" s="21">
        <v>68600000</v>
      </c>
      <c r="C10" s="19">
        <v>45151</v>
      </c>
      <c r="D10" s="14">
        <v>70000000</v>
      </c>
      <c r="E10" s="2"/>
      <c r="F10" s="19"/>
      <c r="G10" s="14"/>
      <c r="H10" s="27"/>
      <c r="I10" s="14"/>
    </row>
    <row r="11" spans="1:9" ht="15.75" x14ac:dyDescent="0.25">
      <c r="A11" s="19">
        <v>45158</v>
      </c>
      <c r="B11" s="21">
        <v>40000000</v>
      </c>
      <c r="C11" s="19">
        <v>45154</v>
      </c>
      <c r="D11" s="14">
        <v>6000000</v>
      </c>
      <c r="E11" s="2"/>
      <c r="F11" s="2"/>
      <c r="G11" s="21"/>
      <c r="H11" s="2"/>
      <c r="I11" s="14"/>
    </row>
    <row r="12" spans="1:9" ht="15.75" x14ac:dyDescent="0.25">
      <c r="A12" s="2"/>
      <c r="B12" s="21"/>
      <c r="C12" s="19">
        <v>45160</v>
      </c>
      <c r="D12" s="14">
        <v>570000000</v>
      </c>
      <c r="E12" s="2"/>
      <c r="F12" s="2"/>
      <c r="G12" s="21"/>
      <c r="H12" s="2"/>
      <c r="I12" s="14"/>
    </row>
    <row r="13" spans="1:9" ht="15.75" x14ac:dyDescent="0.25">
      <c r="A13" s="2"/>
      <c r="B13" s="21"/>
      <c r="C13" s="19"/>
      <c r="D13" s="14"/>
      <c r="E13" s="2"/>
      <c r="F13" s="2"/>
      <c r="G13" s="23">
        <f>SUM(G9:G12)</f>
        <v>10000000</v>
      </c>
      <c r="H13" s="25"/>
      <c r="I13" s="14"/>
    </row>
    <row r="14" spans="1:9" ht="15.75" x14ac:dyDescent="0.25">
      <c r="A14" s="2"/>
      <c r="B14" s="21"/>
      <c r="C14" s="2"/>
      <c r="D14" s="14"/>
      <c r="E14" s="2"/>
      <c r="F14" s="2" t="s">
        <v>22</v>
      </c>
      <c r="G14" s="24">
        <f>G13</f>
        <v>10000000</v>
      </c>
      <c r="H14" s="2"/>
      <c r="I14" s="26"/>
    </row>
    <row r="15" spans="1:9" ht="15.75" x14ac:dyDescent="0.25">
      <c r="A15" s="2"/>
      <c r="B15" s="23">
        <f>SUM(B9:B14)</f>
        <v>158100000</v>
      </c>
      <c r="C15" s="25"/>
      <c r="D15" s="28">
        <f>SUM(D9:D14)</f>
        <v>783200000</v>
      </c>
      <c r="E15" s="2"/>
      <c r="F15" s="16"/>
      <c r="G15" s="16"/>
      <c r="H15" s="16"/>
      <c r="I15" s="30"/>
    </row>
    <row r="16" spans="1:9" ht="16.5" thickBot="1" x14ac:dyDescent="0.3">
      <c r="A16" s="2"/>
      <c r="B16" s="26"/>
      <c r="C16" s="2" t="s">
        <v>22</v>
      </c>
      <c r="D16" s="26">
        <f>D15-B15</f>
        <v>625100000</v>
      </c>
      <c r="E16" s="2"/>
      <c r="F16" s="17" t="s">
        <v>18</v>
      </c>
      <c r="G16" s="17"/>
      <c r="H16" s="18"/>
      <c r="I16" s="18">
        <v>413</v>
      </c>
    </row>
    <row r="17" spans="1:9" ht="15.75" x14ac:dyDescent="0.25">
      <c r="A17" s="2"/>
      <c r="B17" s="14"/>
      <c r="C17" s="2"/>
      <c r="D17" s="14"/>
      <c r="E17" s="2"/>
      <c r="F17" s="19">
        <v>45149</v>
      </c>
      <c r="G17" s="34">
        <v>500000</v>
      </c>
      <c r="H17" s="38"/>
      <c r="I17" s="39"/>
    </row>
    <row r="18" spans="1:9" ht="16.5" thickBot="1" x14ac:dyDescent="0.3">
      <c r="A18" s="17" t="s">
        <v>14</v>
      </c>
      <c r="B18" s="17"/>
      <c r="C18" s="18"/>
      <c r="D18" s="18">
        <v>112</v>
      </c>
      <c r="E18" s="16"/>
      <c r="F18" s="19">
        <v>45151</v>
      </c>
      <c r="G18" s="14">
        <v>1400000</v>
      </c>
      <c r="H18" s="35"/>
    </row>
    <row r="19" spans="1:9" ht="15.75" x14ac:dyDescent="0.25">
      <c r="A19" s="19">
        <v>45140</v>
      </c>
      <c r="B19" s="20">
        <v>50000000</v>
      </c>
      <c r="C19" s="19">
        <v>45147</v>
      </c>
      <c r="D19" s="14">
        <v>10000000</v>
      </c>
      <c r="E19" s="16"/>
      <c r="F19" s="2"/>
      <c r="G19" s="14"/>
      <c r="H19" s="35"/>
    </row>
    <row r="20" spans="1:9" ht="15.75" x14ac:dyDescent="0.25">
      <c r="A20" s="19">
        <v>45142</v>
      </c>
      <c r="B20" s="14">
        <v>80000000</v>
      </c>
      <c r="C20" s="27">
        <v>45149</v>
      </c>
      <c r="D20" s="14">
        <v>50000000</v>
      </c>
      <c r="E20" s="16"/>
      <c r="F20" s="2"/>
      <c r="G20" s="28">
        <f>SUM(G17:G18)</f>
        <v>1900000</v>
      </c>
      <c r="H20" s="35"/>
    </row>
    <row r="21" spans="1:9" ht="15.75" x14ac:dyDescent="0.25">
      <c r="A21" s="19">
        <v>45156</v>
      </c>
      <c r="B21" s="21">
        <v>60000000</v>
      </c>
      <c r="C21" s="2"/>
      <c r="D21" s="14"/>
      <c r="E21" s="2"/>
      <c r="F21" s="29" t="s">
        <v>22</v>
      </c>
      <c r="G21" s="26">
        <f>G20-I20</f>
        <v>1900000</v>
      </c>
      <c r="H21" s="35"/>
    </row>
    <row r="22" spans="1:9" ht="15.75" x14ac:dyDescent="0.25">
      <c r="A22" s="2"/>
      <c r="B22" s="21"/>
      <c r="C22" s="2"/>
      <c r="D22" s="14"/>
      <c r="E22" s="2"/>
    </row>
    <row r="23" spans="1:9" ht="16.5" thickBot="1" x14ac:dyDescent="0.3">
      <c r="A23" s="2"/>
      <c r="B23" s="23">
        <f>SUM(B19:B22)</f>
        <v>190000000</v>
      </c>
      <c r="C23" s="25"/>
      <c r="D23" s="28">
        <f>SUM(D19:D20)</f>
        <v>60000000</v>
      </c>
      <c r="E23" s="2"/>
      <c r="F23" s="17" t="s">
        <v>12</v>
      </c>
      <c r="G23" s="17"/>
      <c r="H23" s="18"/>
      <c r="I23" s="18">
        <v>511</v>
      </c>
    </row>
    <row r="24" spans="1:9" ht="15.75" x14ac:dyDescent="0.25">
      <c r="A24" s="2" t="s">
        <v>22</v>
      </c>
      <c r="B24" s="24">
        <f>B23-D23</f>
        <v>130000000</v>
      </c>
      <c r="C24" s="2"/>
      <c r="D24" s="14"/>
      <c r="E24" s="2"/>
      <c r="F24" s="19">
        <v>45153</v>
      </c>
      <c r="G24" s="21">
        <v>90000000</v>
      </c>
      <c r="H24" s="19"/>
      <c r="I24" s="14"/>
    </row>
    <row r="25" spans="1:9" ht="15.75" x14ac:dyDescent="0.25">
      <c r="A25" s="2"/>
      <c r="B25" s="26"/>
      <c r="C25" s="25"/>
      <c r="D25" s="26"/>
      <c r="E25" s="2"/>
      <c r="G25" s="32"/>
      <c r="H25" s="22"/>
      <c r="I25" s="14"/>
    </row>
    <row r="26" spans="1:9" ht="16.5" thickBot="1" x14ac:dyDescent="0.3">
      <c r="A26" s="17" t="s">
        <v>26</v>
      </c>
      <c r="B26" s="17"/>
      <c r="C26" s="18"/>
      <c r="D26" s="18">
        <v>113</v>
      </c>
      <c r="E26" s="2"/>
      <c r="G26" s="32"/>
      <c r="H26" s="2"/>
      <c r="I26" s="14"/>
    </row>
    <row r="27" spans="1:9" ht="15.75" x14ac:dyDescent="0.25">
      <c r="A27" s="19">
        <v>45139</v>
      </c>
      <c r="B27" s="20">
        <v>160000000</v>
      </c>
      <c r="C27" s="19"/>
      <c r="D27" s="14"/>
      <c r="E27" s="2"/>
      <c r="F27" s="2"/>
      <c r="G27" s="21"/>
      <c r="H27" s="2"/>
      <c r="I27" s="14"/>
    </row>
    <row r="28" spans="1:9" ht="15.75" x14ac:dyDescent="0.25">
      <c r="A28" s="19">
        <v>45150</v>
      </c>
      <c r="B28" s="14">
        <v>600000000</v>
      </c>
      <c r="C28" s="22"/>
      <c r="D28" s="14"/>
      <c r="E28" s="2"/>
      <c r="F28" s="2"/>
      <c r="G28" s="23">
        <f>SUM(G24:G25)</f>
        <v>90000000</v>
      </c>
      <c r="H28" s="25"/>
      <c r="I28" s="26"/>
    </row>
    <row r="29" spans="1:9" ht="15.75" x14ac:dyDescent="0.25">
      <c r="A29" s="19"/>
      <c r="B29" s="21"/>
      <c r="C29" s="2"/>
      <c r="D29" s="14"/>
      <c r="E29" s="2"/>
      <c r="F29" s="2" t="s">
        <v>22</v>
      </c>
      <c r="G29" s="24">
        <f>G28</f>
        <v>90000000</v>
      </c>
      <c r="H29" s="19"/>
      <c r="I29" s="14"/>
    </row>
    <row r="30" spans="1:9" ht="15.75" x14ac:dyDescent="0.25">
      <c r="B30" s="32"/>
      <c r="C30" s="2"/>
      <c r="D30" s="14"/>
      <c r="E30" s="2"/>
      <c r="H30" s="2"/>
      <c r="I30" s="14"/>
    </row>
    <row r="31" spans="1:9" ht="15.75" x14ac:dyDescent="0.25">
      <c r="B31" s="32"/>
      <c r="C31" s="25"/>
      <c r="D31" s="26"/>
      <c r="E31" s="2"/>
      <c r="H31" s="29"/>
      <c r="I31" s="26"/>
    </row>
    <row r="32" spans="1:9" ht="15.75" x14ac:dyDescent="0.25">
      <c r="A32" s="2"/>
      <c r="B32" s="21"/>
      <c r="C32" s="19"/>
      <c r="D32" s="14"/>
      <c r="E32" s="16"/>
      <c r="F32" s="2"/>
      <c r="G32" s="26"/>
      <c r="H32" s="25"/>
      <c r="I32" s="26"/>
    </row>
    <row r="33" spans="1:12" ht="16.5" thickBot="1" x14ac:dyDescent="0.3">
      <c r="A33" s="2"/>
      <c r="B33" s="23">
        <f>SUM(B27:B29)</f>
        <v>760000000</v>
      </c>
      <c r="C33" s="2"/>
      <c r="D33" s="14"/>
      <c r="E33" s="16"/>
      <c r="F33" s="17" t="s">
        <v>16</v>
      </c>
      <c r="G33" s="17"/>
      <c r="H33" s="18"/>
      <c r="I33" s="18">
        <v>512</v>
      </c>
    </row>
    <row r="34" spans="1:12" ht="15.75" x14ac:dyDescent="0.25">
      <c r="A34" s="2" t="s">
        <v>22</v>
      </c>
      <c r="B34" s="24">
        <f>B33</f>
        <v>760000000</v>
      </c>
      <c r="C34" s="29"/>
      <c r="D34" s="26"/>
      <c r="E34" s="16"/>
      <c r="G34" s="33"/>
      <c r="H34" s="19">
        <v>45142</v>
      </c>
      <c r="I34" s="34">
        <v>20000000</v>
      </c>
    </row>
    <row r="35" spans="1:12" ht="15.75" x14ac:dyDescent="0.25">
      <c r="E35" s="16"/>
      <c r="G35" s="32"/>
      <c r="H35" s="27"/>
      <c r="I35" s="14"/>
    </row>
    <row r="36" spans="1:12" ht="16.5" thickBot="1" x14ac:dyDescent="0.3">
      <c r="A36" s="17" t="s">
        <v>13</v>
      </c>
      <c r="B36" s="17"/>
      <c r="C36" s="18"/>
      <c r="D36" s="18">
        <v>211</v>
      </c>
      <c r="E36" s="16"/>
      <c r="G36" s="32"/>
      <c r="H36" s="2"/>
      <c r="I36" s="14"/>
      <c r="L36" s="36"/>
    </row>
    <row r="37" spans="1:12" ht="15.75" x14ac:dyDescent="0.25">
      <c r="A37" s="19">
        <v>45142</v>
      </c>
      <c r="B37" s="20">
        <v>20000000</v>
      </c>
      <c r="C37" s="19">
        <v>45139</v>
      </c>
      <c r="D37" s="14">
        <v>160000000</v>
      </c>
      <c r="E37" s="16"/>
      <c r="G37" s="32"/>
      <c r="H37" s="2"/>
      <c r="I37" s="28">
        <f>SUM(I34:I36)</f>
        <v>20000000</v>
      </c>
    </row>
    <row r="38" spans="1:12" ht="15.75" x14ac:dyDescent="0.25">
      <c r="A38" s="19">
        <v>45146</v>
      </c>
      <c r="B38" s="14">
        <v>140000000</v>
      </c>
      <c r="C38" s="27">
        <v>45150</v>
      </c>
      <c r="D38" s="14">
        <v>600000000</v>
      </c>
      <c r="E38" s="16"/>
      <c r="G38" s="32"/>
      <c r="H38" s="2" t="s">
        <v>22</v>
      </c>
      <c r="I38" s="26">
        <f>I37</f>
        <v>20000000</v>
      </c>
    </row>
    <row r="39" spans="1:12" ht="15.75" x14ac:dyDescent="0.25">
      <c r="A39" s="19">
        <v>45160</v>
      </c>
      <c r="B39" s="21">
        <v>600000000</v>
      </c>
      <c r="C39" s="19">
        <v>45153</v>
      </c>
      <c r="D39" s="14">
        <v>90000000</v>
      </c>
      <c r="E39" s="16"/>
      <c r="F39" s="2"/>
      <c r="G39" s="2"/>
      <c r="H39" s="2"/>
      <c r="I39" s="2"/>
    </row>
    <row r="40" spans="1:12" ht="16.5" thickBot="1" x14ac:dyDescent="0.3">
      <c r="A40" s="19"/>
      <c r="B40" s="21"/>
      <c r="C40" s="2"/>
      <c r="D40" s="14"/>
      <c r="E40" s="16"/>
      <c r="F40" s="17" t="s">
        <v>19</v>
      </c>
      <c r="G40" s="17"/>
      <c r="H40" s="18"/>
      <c r="I40" s="18">
        <v>513</v>
      </c>
    </row>
    <row r="41" spans="1:12" ht="15.75" x14ac:dyDescent="0.25">
      <c r="A41" s="2"/>
      <c r="B41" s="23">
        <f>SUM(B37:B39)</f>
        <v>760000000</v>
      </c>
      <c r="C41" s="2"/>
      <c r="D41" s="28">
        <f>SUM(D37:D39)</f>
        <v>850000000</v>
      </c>
      <c r="E41" s="16"/>
      <c r="F41" s="19"/>
      <c r="G41" s="20"/>
      <c r="H41" s="19">
        <v>45146</v>
      </c>
      <c r="I41" s="34">
        <v>2800000</v>
      </c>
    </row>
    <row r="42" spans="1:12" ht="15.75" x14ac:dyDescent="0.25">
      <c r="A42" s="2"/>
      <c r="B42" s="24"/>
      <c r="C42" s="2" t="s">
        <v>22</v>
      </c>
      <c r="D42" s="26">
        <f>D41-B41</f>
        <v>90000000</v>
      </c>
      <c r="E42" s="16"/>
      <c r="F42" s="19"/>
      <c r="G42" s="21"/>
      <c r="H42" s="19">
        <v>45160</v>
      </c>
      <c r="I42" s="14">
        <v>30000000</v>
      </c>
    </row>
    <row r="43" spans="1:12" ht="15.75" x14ac:dyDescent="0.25">
      <c r="A43" s="2"/>
      <c r="B43" s="14"/>
      <c r="C43" s="2"/>
      <c r="D43" s="14"/>
      <c r="E43" s="16"/>
      <c r="F43" s="2"/>
      <c r="G43" s="21"/>
      <c r="H43" s="2"/>
      <c r="I43" s="14"/>
    </row>
    <row r="44" spans="1:12" ht="16.5" thickBot="1" x14ac:dyDescent="0.3">
      <c r="A44" s="17" t="s">
        <v>15</v>
      </c>
      <c r="B44" s="17"/>
      <c r="C44" s="18"/>
      <c r="D44" s="18">
        <v>411</v>
      </c>
      <c r="E44" s="16"/>
      <c r="F44" s="2"/>
      <c r="G44" s="32"/>
      <c r="H44" s="2"/>
    </row>
    <row r="45" spans="1:12" ht="15.75" x14ac:dyDescent="0.25">
      <c r="A45" s="19"/>
      <c r="B45" s="20"/>
      <c r="C45" s="19">
        <v>45140</v>
      </c>
      <c r="D45" s="14">
        <v>50000000</v>
      </c>
      <c r="E45" s="16"/>
      <c r="F45" s="2"/>
      <c r="G45" s="21"/>
      <c r="H45" s="2"/>
      <c r="I45" s="28">
        <f>SUM(I41:I43)</f>
        <v>32800000</v>
      </c>
    </row>
    <row r="46" spans="1:12" ht="15.75" x14ac:dyDescent="0.25">
      <c r="A46" s="19"/>
      <c r="B46" s="14"/>
      <c r="C46" s="27">
        <v>45142</v>
      </c>
      <c r="D46" s="14">
        <v>80000000</v>
      </c>
      <c r="E46" s="16"/>
      <c r="F46" s="2"/>
      <c r="G46" s="24"/>
      <c r="H46" s="2" t="s">
        <v>22</v>
      </c>
      <c r="I46" s="26">
        <f>I45</f>
        <v>32800000</v>
      </c>
    </row>
    <row r="47" spans="1:12" ht="15.75" x14ac:dyDescent="0.25">
      <c r="A47" s="2"/>
      <c r="B47" s="21"/>
      <c r="C47" s="19">
        <v>45156</v>
      </c>
      <c r="D47" s="14">
        <v>60000000</v>
      </c>
      <c r="E47" s="16"/>
      <c r="F47" s="2"/>
      <c r="G47" s="2"/>
      <c r="H47" s="2"/>
      <c r="I47" s="2"/>
    </row>
    <row r="48" spans="1:12" ht="16.5" thickBot="1" x14ac:dyDescent="0.3">
      <c r="A48" s="2"/>
      <c r="B48" s="21"/>
      <c r="C48" s="19">
        <v>45158</v>
      </c>
      <c r="D48" s="14">
        <v>40000000</v>
      </c>
      <c r="E48" s="16"/>
      <c r="F48" s="18" t="s">
        <v>23</v>
      </c>
      <c r="G48" s="18"/>
      <c r="H48" s="18"/>
      <c r="I48" s="18">
        <v>514</v>
      </c>
    </row>
    <row r="49" spans="1:9" ht="15.75" x14ac:dyDescent="0.25">
      <c r="A49" s="2"/>
      <c r="B49" s="21"/>
      <c r="C49" s="2"/>
      <c r="D49" s="14"/>
      <c r="E49" s="16"/>
      <c r="F49" s="19">
        <v>45154</v>
      </c>
      <c r="G49" s="20">
        <v>6000000</v>
      </c>
      <c r="H49" s="19"/>
      <c r="I49" s="14"/>
    </row>
    <row r="50" spans="1:9" ht="15.75" x14ac:dyDescent="0.25">
      <c r="C50" s="2"/>
      <c r="D50" s="28">
        <f>SUM(D45:D48)</f>
        <v>230000000</v>
      </c>
      <c r="E50" s="16"/>
      <c r="F50" s="19"/>
      <c r="G50" s="14"/>
      <c r="H50" s="22"/>
      <c r="I50" s="14"/>
    </row>
    <row r="51" spans="1:9" ht="15.75" x14ac:dyDescent="0.25">
      <c r="C51" s="2" t="s">
        <v>22</v>
      </c>
      <c r="D51" s="26">
        <f>D50</f>
        <v>230000000</v>
      </c>
      <c r="E51" s="16"/>
      <c r="F51" s="2"/>
      <c r="G51" s="21"/>
      <c r="H51" s="2"/>
      <c r="I51" s="14"/>
    </row>
    <row r="52" spans="1:9" ht="15.75" x14ac:dyDescent="0.25">
      <c r="E52" s="16"/>
      <c r="F52" s="2"/>
      <c r="H52" s="22"/>
      <c r="I52" s="14"/>
    </row>
    <row r="53" spans="1:9" ht="15.75" x14ac:dyDescent="0.25">
      <c r="E53" s="16"/>
      <c r="F53" s="2"/>
      <c r="G53" s="23">
        <f>SUM(G49:G51)</f>
        <v>6000000</v>
      </c>
      <c r="H53" s="22"/>
      <c r="I53" s="14"/>
    </row>
    <row r="54" spans="1:9" ht="15.75" x14ac:dyDescent="0.25">
      <c r="E54" s="16"/>
      <c r="F54" s="2" t="s">
        <v>22</v>
      </c>
      <c r="G54" s="24">
        <f>G53</f>
        <v>6000000</v>
      </c>
      <c r="H54" s="25"/>
      <c r="I54" s="26"/>
    </row>
    <row r="55" spans="1:9" ht="15.75" x14ac:dyDescent="0.25">
      <c r="E55" s="16"/>
    </row>
    <row r="56" spans="1:9" ht="15.75" x14ac:dyDescent="0.25">
      <c r="E56" s="16"/>
    </row>
    <row r="57" spans="1:9" ht="15.75" x14ac:dyDescent="0.25">
      <c r="E57" s="31"/>
    </row>
    <row r="58" spans="1:9" ht="15.75" x14ac:dyDescent="0.25">
      <c r="E58" s="1"/>
      <c r="F58" s="2"/>
      <c r="G58" s="26"/>
      <c r="H58" s="25"/>
      <c r="I58" s="26"/>
    </row>
    <row r="73" spans="6:9" ht="15.75" x14ac:dyDescent="0.25">
      <c r="F73" s="31"/>
      <c r="G73" s="31"/>
      <c r="H73" s="31"/>
      <c r="I73" s="31"/>
    </row>
  </sheetData>
  <mergeCells count="5">
    <mergeCell ref="A1:I1"/>
    <mergeCell ref="A2:I2"/>
    <mergeCell ref="A8:B8"/>
    <mergeCell ref="C8:D8"/>
    <mergeCell ref="A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C135-F8AF-422D-9352-C54E106CA50B}">
  <sheetPr>
    <pageSetUpPr fitToPage="1"/>
  </sheetPr>
  <dimension ref="A1:D21"/>
  <sheetViews>
    <sheetView workbookViewId="0">
      <selection activeCell="D20" sqref="D20"/>
    </sheetView>
  </sheetViews>
  <sheetFormatPr defaultRowHeight="15" x14ac:dyDescent="0.2"/>
  <cols>
    <col min="1" max="1" width="7.5703125" style="2" customWidth="1"/>
    <col min="2" max="2" width="35.42578125" style="2" customWidth="1"/>
    <col min="3" max="3" width="24.140625" style="2" customWidth="1"/>
    <col min="4" max="4" width="22.42578125" style="2" customWidth="1"/>
    <col min="5" max="16384" width="9.140625" style="2"/>
  </cols>
  <sheetData>
    <row r="1" spans="1:4" ht="15.75" x14ac:dyDescent="0.2">
      <c r="A1" s="50" t="s">
        <v>30</v>
      </c>
      <c r="B1" s="50"/>
      <c r="C1" s="50"/>
      <c r="D1" s="50"/>
    </row>
    <row r="2" spans="1:4" ht="15.75" x14ac:dyDescent="0.2">
      <c r="A2" s="50" t="s">
        <v>24</v>
      </c>
      <c r="B2" s="50"/>
      <c r="C2" s="50"/>
      <c r="D2" s="50"/>
    </row>
    <row r="3" spans="1:4" ht="15.75" x14ac:dyDescent="0.2">
      <c r="A3" s="50" t="s">
        <v>10</v>
      </c>
      <c r="B3" s="50"/>
      <c r="C3" s="50"/>
      <c r="D3" s="50"/>
    </row>
    <row r="4" spans="1:4" ht="15.75" x14ac:dyDescent="0.25">
      <c r="A4" s="16"/>
      <c r="B4" s="16"/>
      <c r="C4" s="16"/>
      <c r="D4" s="16"/>
    </row>
    <row r="5" spans="1:4" ht="15.75" x14ac:dyDescent="0.25">
      <c r="A5" s="16"/>
      <c r="B5" s="16"/>
      <c r="C5" s="16"/>
      <c r="D5" s="16"/>
    </row>
    <row r="6" spans="1:4" ht="15.75" customHeight="1" x14ac:dyDescent="0.2">
      <c r="A6" s="58" t="s">
        <v>33</v>
      </c>
      <c r="B6" s="51" t="s">
        <v>3</v>
      </c>
      <c r="C6" s="51" t="s">
        <v>5</v>
      </c>
      <c r="D6" s="51" t="s">
        <v>6</v>
      </c>
    </row>
    <row r="7" spans="1:4" ht="15.75" x14ac:dyDescent="0.2">
      <c r="A7" s="59" t="s">
        <v>34</v>
      </c>
      <c r="B7" s="51"/>
      <c r="C7" s="51"/>
      <c r="D7" s="51"/>
    </row>
    <row r="8" spans="1:4" x14ac:dyDescent="0.2">
      <c r="A8" s="60">
        <v>111</v>
      </c>
      <c r="B8" s="53" t="s">
        <v>7</v>
      </c>
      <c r="C8" s="54"/>
      <c r="D8" s="54">
        <v>625100000</v>
      </c>
    </row>
    <row r="9" spans="1:4" x14ac:dyDescent="0.2">
      <c r="A9" s="60">
        <v>112</v>
      </c>
      <c r="B9" s="53" t="s">
        <v>14</v>
      </c>
      <c r="C9" s="54">
        <v>130000000</v>
      </c>
      <c r="D9" s="54"/>
    </row>
    <row r="10" spans="1:4" x14ac:dyDescent="0.2">
      <c r="A10" s="60">
        <v>113</v>
      </c>
      <c r="B10" s="53" t="s">
        <v>31</v>
      </c>
      <c r="C10" s="54">
        <v>760000000</v>
      </c>
      <c r="D10" s="54"/>
    </row>
    <row r="11" spans="1:4" x14ac:dyDescent="0.2">
      <c r="A11" s="60">
        <v>211</v>
      </c>
      <c r="B11" s="53" t="s">
        <v>13</v>
      </c>
      <c r="C11" s="54"/>
      <c r="D11" s="54">
        <v>90000000</v>
      </c>
    </row>
    <row r="12" spans="1:4" x14ac:dyDescent="0.2">
      <c r="A12" s="60">
        <v>411</v>
      </c>
      <c r="B12" s="53" t="s">
        <v>15</v>
      </c>
      <c r="C12" s="54"/>
      <c r="D12" s="54">
        <v>230000000</v>
      </c>
    </row>
    <row r="13" spans="1:4" x14ac:dyDescent="0.2">
      <c r="A13" s="60">
        <v>412</v>
      </c>
      <c r="B13" s="53" t="s">
        <v>17</v>
      </c>
      <c r="C13" s="54">
        <v>10000000</v>
      </c>
      <c r="D13" s="54"/>
    </row>
    <row r="14" spans="1:4" x14ac:dyDescent="0.2">
      <c r="A14" s="60">
        <v>413</v>
      </c>
      <c r="B14" s="53" t="s">
        <v>18</v>
      </c>
      <c r="C14" s="54">
        <v>1900000</v>
      </c>
      <c r="D14" s="54"/>
    </row>
    <row r="15" spans="1:4" x14ac:dyDescent="0.2">
      <c r="A15" s="60">
        <v>511</v>
      </c>
      <c r="B15" s="53" t="s">
        <v>12</v>
      </c>
      <c r="C15" s="54">
        <v>90000000</v>
      </c>
      <c r="D15" s="54"/>
    </row>
    <row r="16" spans="1:4" x14ac:dyDescent="0.2">
      <c r="A16" s="60">
        <v>512</v>
      </c>
      <c r="B16" s="53" t="s">
        <v>32</v>
      </c>
      <c r="C16" s="54"/>
      <c r="D16" s="54">
        <v>20000000</v>
      </c>
    </row>
    <row r="17" spans="1:4" x14ac:dyDescent="0.2">
      <c r="A17" s="60">
        <v>513</v>
      </c>
      <c r="B17" s="53" t="s">
        <v>19</v>
      </c>
      <c r="C17" s="54"/>
      <c r="D17" s="54">
        <v>32800000</v>
      </c>
    </row>
    <row r="18" spans="1:4" x14ac:dyDescent="0.2">
      <c r="A18" s="60">
        <v>514</v>
      </c>
      <c r="B18" s="53" t="s">
        <v>20</v>
      </c>
      <c r="C18" s="54">
        <v>6000000</v>
      </c>
      <c r="D18" s="54"/>
    </row>
    <row r="19" spans="1:4" ht="15.75" customHeight="1" x14ac:dyDescent="0.2">
      <c r="A19" s="57" t="s">
        <v>9</v>
      </c>
      <c r="B19" s="56"/>
      <c r="C19" s="54">
        <f>SUM(C8:C18)</f>
        <v>997900000</v>
      </c>
      <c r="D19" s="54">
        <f>SUM(D8:D18)</f>
        <v>997900000</v>
      </c>
    </row>
    <row r="21" spans="1:4" x14ac:dyDescent="0.2">
      <c r="C21" s="55"/>
    </row>
  </sheetData>
  <mergeCells count="7">
    <mergeCell ref="B6:B7"/>
    <mergeCell ref="C6:C7"/>
    <mergeCell ref="D6:D7"/>
    <mergeCell ref="A19:B19"/>
    <mergeCell ref="A1:D1"/>
    <mergeCell ref="A2:D2"/>
    <mergeCell ref="A3:D3"/>
  </mergeCells>
  <pageMargins left="0.7" right="0.7" top="0.75" bottom="0.75" header="0.3" footer="0.3"/>
  <pageSetup fitToHeight="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0E3-0A47-49E1-B2D9-62ECA9ED1677}">
  <sheetPr>
    <pageSetUpPr fitToPage="1"/>
  </sheetPr>
  <dimension ref="A1:O29"/>
  <sheetViews>
    <sheetView tabSelected="1" workbookViewId="0">
      <selection activeCell="L8" sqref="L8"/>
    </sheetView>
  </sheetViews>
  <sheetFormatPr defaultRowHeight="15" x14ac:dyDescent="0.25"/>
  <cols>
    <col min="2" max="2" width="18.28515625" customWidth="1"/>
    <col min="3" max="3" width="22" customWidth="1"/>
    <col min="4" max="4" width="2" customWidth="1"/>
    <col min="5" max="5" width="22.42578125" customWidth="1"/>
    <col min="6" max="6" width="2" customWidth="1"/>
    <col min="7" max="7" width="23.85546875" customWidth="1"/>
    <col min="8" max="8" width="2.5703125" customWidth="1"/>
    <col min="9" max="9" width="21.85546875" bestFit="1" customWidth="1"/>
  </cols>
  <sheetData>
    <row r="1" spans="1:15" ht="15.75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2"/>
      <c r="K1" s="2"/>
      <c r="L1" s="2"/>
      <c r="M1" s="2"/>
      <c r="N1" s="2"/>
      <c r="O1" s="2"/>
    </row>
    <row r="2" spans="1:15" ht="15.75" x14ac:dyDescent="0.25">
      <c r="A2" s="47" t="s">
        <v>29</v>
      </c>
      <c r="B2" s="47"/>
      <c r="C2" s="47"/>
      <c r="D2" s="47"/>
      <c r="E2" s="47"/>
      <c r="F2" s="47"/>
      <c r="G2" s="47"/>
      <c r="H2" s="47"/>
      <c r="I2" s="47"/>
      <c r="J2" s="2"/>
      <c r="K2" s="2"/>
      <c r="L2" s="2"/>
      <c r="M2" s="2"/>
      <c r="N2" s="2"/>
      <c r="O2" s="2"/>
    </row>
    <row r="3" spans="1:15" ht="15.75" x14ac:dyDescent="0.25">
      <c r="A3" s="47" t="s">
        <v>10</v>
      </c>
      <c r="B3" s="47"/>
      <c r="C3" s="47"/>
      <c r="D3" s="47"/>
      <c r="E3" s="47"/>
      <c r="F3" s="47"/>
      <c r="G3" s="47"/>
      <c r="H3" s="47"/>
      <c r="I3" s="47"/>
      <c r="J3" s="2"/>
      <c r="K3" s="2"/>
      <c r="L3" s="2"/>
      <c r="M3" s="2"/>
      <c r="N3" s="2"/>
      <c r="O3" s="2"/>
    </row>
    <row r="4" spans="1:15" ht="15.75" x14ac:dyDescent="0.25">
      <c r="A4" s="52"/>
      <c r="B4" s="52"/>
      <c r="C4" s="52"/>
      <c r="D4" s="52"/>
      <c r="E4" s="52"/>
      <c r="F4" s="52"/>
      <c r="G4" s="52"/>
      <c r="H4" s="52"/>
      <c r="I4" s="52"/>
      <c r="J4" s="2"/>
      <c r="K4" s="2"/>
      <c r="L4" s="2"/>
      <c r="M4" s="2"/>
      <c r="N4" s="2"/>
      <c r="O4" s="2"/>
    </row>
    <row r="5" spans="1:15" ht="15.75" x14ac:dyDescent="0.25">
      <c r="A5" s="2"/>
      <c r="B5" s="2"/>
      <c r="C5" s="2"/>
      <c r="D5" s="14"/>
      <c r="E5" s="14"/>
      <c r="F5" s="14"/>
      <c r="G5" s="14"/>
      <c r="H5" s="14"/>
      <c r="I5" s="14"/>
      <c r="J5" s="2"/>
      <c r="K5" s="2"/>
      <c r="L5" s="2"/>
      <c r="M5" s="2"/>
      <c r="N5" s="2"/>
      <c r="O5" s="2"/>
    </row>
    <row r="6" spans="1:15" ht="15.75" x14ac:dyDescent="0.25">
      <c r="A6" s="16" t="s">
        <v>36</v>
      </c>
      <c r="B6" s="2"/>
      <c r="C6" s="14"/>
      <c r="D6" s="14"/>
      <c r="E6" s="14"/>
      <c r="F6" s="14"/>
      <c r="G6" s="14"/>
      <c r="H6" s="14"/>
      <c r="I6" s="14"/>
      <c r="J6" s="2"/>
      <c r="K6" s="2"/>
      <c r="L6" s="2"/>
      <c r="M6" s="2"/>
      <c r="N6" s="2"/>
      <c r="O6" s="2"/>
    </row>
    <row r="7" spans="1:15" ht="15.75" x14ac:dyDescent="0.25">
      <c r="A7" s="2" t="s">
        <v>28</v>
      </c>
      <c r="B7" s="2"/>
      <c r="C7" s="14"/>
      <c r="D7" s="14"/>
      <c r="E7" s="14"/>
      <c r="F7" s="14"/>
      <c r="G7" s="14"/>
      <c r="H7" s="14"/>
      <c r="I7" s="14">
        <v>230000000</v>
      </c>
      <c r="J7" s="2"/>
      <c r="K7" s="2"/>
      <c r="L7" s="2"/>
      <c r="M7" s="2"/>
      <c r="N7" s="2"/>
      <c r="O7" s="2"/>
    </row>
    <row r="8" spans="1:15" ht="15.75" x14ac:dyDescent="0.25">
      <c r="A8" s="2" t="s">
        <v>17</v>
      </c>
      <c r="B8" s="2"/>
      <c r="C8" s="14"/>
      <c r="D8" s="14"/>
      <c r="E8" s="14"/>
      <c r="F8" s="14"/>
      <c r="G8" s="14">
        <v>10000000</v>
      </c>
      <c r="H8" s="14"/>
      <c r="I8" s="14"/>
      <c r="J8" s="2"/>
      <c r="K8" s="2"/>
      <c r="L8" s="2"/>
      <c r="M8" s="2"/>
      <c r="N8" s="2"/>
      <c r="O8" s="2"/>
    </row>
    <row r="9" spans="1:15" ht="15.75" x14ac:dyDescent="0.25">
      <c r="A9" s="2" t="s">
        <v>18</v>
      </c>
      <c r="B9" s="2"/>
      <c r="C9" s="14"/>
      <c r="D9" s="14"/>
      <c r="E9" s="14"/>
      <c r="F9" s="14"/>
      <c r="G9" s="28">
        <v>1900000</v>
      </c>
      <c r="H9" s="14" t="s">
        <v>40</v>
      </c>
      <c r="I9" s="14"/>
      <c r="J9" s="2"/>
      <c r="K9" s="2"/>
      <c r="L9" s="2"/>
      <c r="M9" s="2"/>
      <c r="N9" s="2"/>
      <c r="O9" s="2"/>
    </row>
    <row r="10" spans="1:15" ht="15.75" x14ac:dyDescent="0.25">
      <c r="A10" s="2"/>
      <c r="B10" s="2"/>
      <c r="C10" s="14"/>
      <c r="D10" s="14"/>
      <c r="E10" s="14"/>
      <c r="F10" s="14"/>
      <c r="G10" s="14"/>
      <c r="H10" s="14"/>
      <c r="I10" s="28">
        <f>G8+G9</f>
        <v>11900000</v>
      </c>
      <c r="J10" s="2"/>
      <c r="K10" s="2"/>
      <c r="L10" s="2"/>
      <c r="M10" s="2"/>
      <c r="N10" s="2"/>
      <c r="O10" s="2"/>
    </row>
    <row r="11" spans="1:15" ht="15.75" x14ac:dyDescent="0.25">
      <c r="A11" s="2" t="s">
        <v>27</v>
      </c>
      <c r="B11" s="2"/>
      <c r="C11" s="14"/>
      <c r="D11" s="14"/>
      <c r="E11" s="14"/>
      <c r="F11" s="14"/>
      <c r="G11" s="14"/>
      <c r="H11" s="14"/>
      <c r="I11" s="14">
        <f>I7-I10</f>
        <v>218100000</v>
      </c>
      <c r="J11" s="2"/>
      <c r="K11" s="2"/>
      <c r="L11" s="2"/>
      <c r="M11" s="2"/>
      <c r="N11" s="2"/>
      <c r="O11" s="2"/>
    </row>
    <row r="12" spans="1:15" ht="15.75" x14ac:dyDescent="0.25">
      <c r="A12" s="2" t="s">
        <v>35</v>
      </c>
      <c r="B12" s="2"/>
      <c r="C12" s="14"/>
      <c r="D12" s="14"/>
      <c r="E12" s="14"/>
      <c r="F12" s="14"/>
      <c r="G12" s="14"/>
      <c r="H12" s="14"/>
      <c r="I12" s="14"/>
      <c r="J12" s="2"/>
      <c r="K12" s="2"/>
      <c r="L12" s="2"/>
      <c r="M12" s="2"/>
      <c r="N12" s="2"/>
      <c r="O12" s="2"/>
    </row>
    <row r="13" spans="1:15" ht="15.75" x14ac:dyDescent="0.25">
      <c r="A13" s="2" t="s">
        <v>25</v>
      </c>
      <c r="B13" s="2"/>
      <c r="C13" s="14"/>
      <c r="D13" s="14"/>
      <c r="E13" s="14"/>
      <c r="F13" s="14"/>
      <c r="G13" s="14">
        <v>760000000</v>
      </c>
      <c r="H13" s="14"/>
      <c r="I13" s="14"/>
      <c r="J13" s="2"/>
      <c r="K13" s="2"/>
      <c r="L13" s="2"/>
      <c r="M13" s="2"/>
      <c r="N13" s="2"/>
      <c r="O13" s="2"/>
    </row>
    <row r="14" spans="1:15" ht="15.75" x14ac:dyDescent="0.25">
      <c r="A14" s="2" t="s">
        <v>12</v>
      </c>
      <c r="B14" s="2"/>
      <c r="C14" s="14"/>
      <c r="D14" s="14"/>
      <c r="E14" s="14">
        <v>90000000</v>
      </c>
      <c r="F14" s="14"/>
      <c r="G14" s="14"/>
      <c r="H14" s="14"/>
      <c r="I14" s="14"/>
      <c r="J14" s="2"/>
      <c r="K14" s="2"/>
      <c r="L14" s="2"/>
      <c r="M14" s="2"/>
      <c r="N14" s="2"/>
      <c r="O14" s="2"/>
    </row>
    <row r="15" spans="1:15" ht="15.75" x14ac:dyDescent="0.25">
      <c r="A15" s="2" t="s">
        <v>23</v>
      </c>
      <c r="B15" s="2"/>
      <c r="C15" s="14"/>
      <c r="D15" s="14"/>
      <c r="E15" s="28">
        <v>6000000</v>
      </c>
      <c r="F15" s="14" t="s">
        <v>40</v>
      </c>
      <c r="G15" s="14"/>
      <c r="H15" s="14"/>
      <c r="I15" s="14"/>
      <c r="J15" s="2"/>
      <c r="K15" s="2"/>
      <c r="L15" s="2"/>
      <c r="M15" s="2"/>
      <c r="N15" s="2"/>
      <c r="O15" s="2"/>
    </row>
    <row r="16" spans="1:15" ht="15.75" x14ac:dyDescent="0.25">
      <c r="A16" s="2"/>
      <c r="B16" s="2"/>
      <c r="C16" s="14"/>
      <c r="D16" s="14"/>
      <c r="E16" s="14">
        <f>E14+E15</f>
        <v>96000000</v>
      </c>
      <c r="F16" s="14"/>
      <c r="G16" s="14"/>
      <c r="H16" s="14"/>
      <c r="I16" s="14"/>
      <c r="J16" s="2"/>
      <c r="K16" s="2"/>
      <c r="L16" s="2"/>
      <c r="M16" s="2"/>
      <c r="N16" s="2"/>
      <c r="O16" s="2"/>
    </row>
    <row r="17" spans="1:15" ht="15.75" x14ac:dyDescent="0.25">
      <c r="A17" s="2" t="s">
        <v>16</v>
      </c>
      <c r="B17" s="2"/>
      <c r="C17" s="14">
        <v>20000000</v>
      </c>
      <c r="D17" s="14"/>
      <c r="E17" s="14"/>
      <c r="F17" s="14"/>
      <c r="G17" s="14"/>
      <c r="H17" s="14"/>
      <c r="I17" s="14"/>
      <c r="J17" s="2"/>
      <c r="K17" s="2"/>
      <c r="L17" s="2"/>
      <c r="M17" s="2"/>
      <c r="N17" s="2"/>
      <c r="O17" s="2"/>
    </row>
    <row r="18" spans="1:15" ht="15.75" x14ac:dyDescent="0.25">
      <c r="A18" s="2" t="s">
        <v>19</v>
      </c>
      <c r="B18" s="2"/>
      <c r="C18" s="28">
        <v>32800000</v>
      </c>
      <c r="D18" s="14" t="s">
        <v>40</v>
      </c>
      <c r="E18" s="14"/>
      <c r="F18" s="14"/>
      <c r="G18" s="14"/>
      <c r="H18" s="14"/>
      <c r="I18" s="14"/>
      <c r="J18" s="2"/>
      <c r="K18" s="2"/>
      <c r="L18" s="2"/>
      <c r="M18" s="2"/>
      <c r="N18" s="2"/>
      <c r="O18" s="2"/>
    </row>
    <row r="19" spans="1:15" ht="15.75" x14ac:dyDescent="0.25">
      <c r="A19" s="2"/>
      <c r="B19" s="2"/>
      <c r="C19" s="14"/>
      <c r="D19" s="14"/>
      <c r="E19" s="28">
        <f>C17+C18</f>
        <v>52800000</v>
      </c>
      <c r="F19" s="14" t="s">
        <v>41</v>
      </c>
      <c r="G19" s="14"/>
      <c r="H19" s="14"/>
      <c r="I19" s="14"/>
      <c r="J19" s="2"/>
      <c r="K19" s="2"/>
      <c r="L19" s="2"/>
      <c r="M19" s="2"/>
      <c r="N19" s="2"/>
      <c r="O19" s="2"/>
    </row>
    <row r="20" spans="1:15" ht="15.75" x14ac:dyDescent="0.25">
      <c r="A20" s="2" t="s">
        <v>37</v>
      </c>
      <c r="B20" s="2"/>
      <c r="C20" s="14"/>
      <c r="D20" s="14"/>
      <c r="E20" s="61">
        <f>E16-E19</f>
        <v>43200000</v>
      </c>
      <c r="F20" s="14"/>
      <c r="G20" s="14"/>
      <c r="H20" s="14"/>
      <c r="I20" s="14"/>
      <c r="J20" s="2"/>
      <c r="K20" s="2"/>
      <c r="L20" s="2"/>
      <c r="M20" s="2"/>
      <c r="N20" s="2"/>
      <c r="O20" s="2"/>
    </row>
    <row r="21" spans="1:15" ht="15.75" x14ac:dyDescent="0.25">
      <c r="A21" s="2" t="s">
        <v>38</v>
      </c>
      <c r="B21" s="2"/>
      <c r="C21" s="14"/>
      <c r="D21" s="14"/>
      <c r="E21" s="14"/>
      <c r="F21" s="14"/>
      <c r="G21" s="14">
        <f>G13+E20</f>
        <v>803200000</v>
      </c>
      <c r="H21" s="14"/>
      <c r="I21" s="14"/>
      <c r="J21" s="2"/>
      <c r="K21" s="2"/>
      <c r="L21" s="2"/>
      <c r="M21" s="2"/>
      <c r="N21" s="2"/>
      <c r="O21" s="2"/>
    </row>
    <row r="22" spans="1:15" ht="15.75" x14ac:dyDescent="0.25">
      <c r="A22" s="2" t="s">
        <v>39</v>
      </c>
      <c r="B22" s="2"/>
      <c r="C22" s="14"/>
      <c r="D22" s="14"/>
      <c r="E22" s="14"/>
      <c r="F22" s="14"/>
      <c r="G22" s="28">
        <v>600000000</v>
      </c>
      <c r="H22" s="14" t="s">
        <v>41</v>
      </c>
      <c r="I22" s="14"/>
      <c r="J22" s="2"/>
      <c r="K22" s="2"/>
      <c r="L22" s="2"/>
      <c r="M22" s="2"/>
      <c r="N22" s="2"/>
      <c r="O22" s="2"/>
    </row>
    <row r="23" spans="1:15" ht="15.75" x14ac:dyDescent="0.25">
      <c r="A23" s="16" t="s">
        <v>35</v>
      </c>
      <c r="B23" s="16"/>
      <c r="C23" s="14"/>
      <c r="D23" s="14"/>
      <c r="E23" s="14"/>
      <c r="F23" s="14"/>
      <c r="G23" s="14"/>
      <c r="H23" s="14"/>
      <c r="I23" s="28">
        <f>G21-G22</f>
        <v>203200000</v>
      </c>
      <c r="J23" s="2"/>
      <c r="K23" s="2"/>
      <c r="L23" s="2"/>
      <c r="M23" s="2"/>
      <c r="N23" s="2"/>
      <c r="O23" s="2"/>
    </row>
    <row r="24" spans="1:15" ht="15.75" x14ac:dyDescent="0.25">
      <c r="A24" s="16" t="s">
        <v>42</v>
      </c>
      <c r="B24" s="16"/>
      <c r="C24" s="14"/>
      <c r="D24" s="14"/>
      <c r="E24" s="14"/>
      <c r="F24" s="14"/>
      <c r="G24" s="14"/>
      <c r="H24" s="14"/>
      <c r="I24" s="26">
        <f>I11-I23</f>
        <v>14900000</v>
      </c>
      <c r="J24" s="2"/>
      <c r="K24" s="2"/>
      <c r="L24" s="2"/>
      <c r="M24" s="2"/>
      <c r="N24" s="2"/>
      <c r="O24" s="2"/>
    </row>
    <row r="25" spans="1:15" x14ac:dyDescent="0.25">
      <c r="C25" s="36"/>
      <c r="D25" s="36"/>
      <c r="E25" s="36"/>
    </row>
    <row r="26" spans="1:15" x14ac:dyDescent="0.25">
      <c r="C26" s="36"/>
      <c r="D26" s="36"/>
      <c r="E26" s="36"/>
    </row>
    <row r="27" spans="1:15" x14ac:dyDescent="0.25">
      <c r="C27" s="36"/>
      <c r="D27" s="36"/>
      <c r="E27" s="36"/>
    </row>
    <row r="28" spans="1:15" x14ac:dyDescent="0.25">
      <c r="C28" s="36"/>
      <c r="D28" s="36"/>
      <c r="E28" s="36"/>
    </row>
    <row r="29" spans="1:15" x14ac:dyDescent="0.25">
      <c r="C29" s="36"/>
      <c r="D29" s="36"/>
      <c r="E29" s="36"/>
    </row>
  </sheetData>
  <mergeCells count="4">
    <mergeCell ref="A1:I1"/>
    <mergeCell ref="A2:I2"/>
    <mergeCell ref="A3:I3"/>
    <mergeCell ref="A4:I4"/>
  </mergeCells>
  <pageMargins left="0.7" right="0.7" top="0.75" bottom="0.75" header="0.3" footer="0.3"/>
  <pageSetup paperSize="9" scale="7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JURNAL UMUM</vt:lpstr>
      <vt:lpstr>BUKU BESAR</vt:lpstr>
      <vt:lpstr>NERACA SALDO</vt:lpstr>
      <vt:lpstr>LABA RUGI</vt:lpstr>
      <vt:lpstr>'JURNAL UMUM'!Print_Area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qaulan sakila</dc:creator>
  <cp:lastModifiedBy>qaulan sakila</cp:lastModifiedBy>
  <cp:lastPrinted>2023-12-08T11:20:20Z</cp:lastPrinted>
  <dcterms:created xsi:type="dcterms:W3CDTF">2023-12-05T01:55:09Z</dcterms:created>
  <dcterms:modified xsi:type="dcterms:W3CDTF">2023-12-08T11:20:43Z</dcterms:modified>
</cp:coreProperties>
</file>