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Flux-workshop\docs\"/>
    </mc:Choice>
  </mc:AlternateContent>
  <xr:revisionPtr revIDLastSave="0" documentId="13_ncr:1_{16CCF02C-ACA1-493A-84A3-CFCDF46166F0}" xr6:coauthVersionLast="47" xr6:coauthVersionMax="47" xr10:uidLastSave="{00000000-0000-0000-0000-000000000000}"/>
  <bookViews>
    <workbookView xWindow="-110" yWindow="-110" windowWidth="19420" windowHeight="10420" activeTab="2" xr2:uid="{37EAA392-8239-4937-80C2-5CD3FC179F41}"/>
  </bookViews>
  <sheets>
    <sheet name="auxfile" sheetId="1" r:id="rId1"/>
    <sheet name="details" sheetId="2" r:id="rId2"/>
    <sheet name="Vinst &amp; Vch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G3" i="1"/>
  <c r="J3" i="1" s="1"/>
  <c r="G4" i="1"/>
  <c r="J4" i="1" s="1"/>
  <c r="G5" i="1"/>
  <c r="J5" i="1" s="1"/>
  <c r="G6" i="1"/>
  <c r="G7" i="1"/>
  <c r="G2" i="1"/>
  <c r="I3" i="1"/>
  <c r="I4" i="1"/>
  <c r="I5" i="1"/>
  <c r="I6" i="1"/>
  <c r="J6" i="1" s="1"/>
  <c r="I7" i="1"/>
  <c r="J7" i="1" s="1"/>
  <c r="I2" i="1"/>
  <c r="H3" i="1" l="1"/>
  <c r="H4" i="1"/>
  <c r="H5" i="1"/>
  <c r="H6" i="1"/>
  <c r="H7" i="1"/>
  <c r="H2" i="1"/>
  <c r="J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<sst xmlns="http://schemas.openxmlformats.org/spreadsheetml/2006/main" count="61" uniqueCount="49">
  <si>
    <t>UniqueID</t>
  </si>
  <si>
    <t>DATE</t>
  </si>
  <si>
    <t>TIME</t>
  </si>
  <si>
    <t>start.time</t>
  </si>
  <si>
    <t>Area</t>
  </si>
  <si>
    <t>Vcham</t>
  </si>
  <si>
    <t>offset</t>
  </si>
  <si>
    <t>Vtube</t>
  </si>
  <si>
    <t>Vinst</t>
  </si>
  <si>
    <t>Vtot</t>
  </si>
  <si>
    <t>Tcham</t>
  </si>
  <si>
    <t>Pcham</t>
  </si>
  <si>
    <t>733a_B_E</t>
  </si>
  <si>
    <t>733a_B_S</t>
  </si>
  <si>
    <t>733a_B_W</t>
  </si>
  <si>
    <t>733a_C_C</t>
  </si>
  <si>
    <t>733a_C_E</t>
  </si>
  <si>
    <t>733a_C_S</t>
  </si>
  <si>
    <t>A unique identification tag for each measurement.</t>
  </si>
  <si>
    <t>Date in the format yyyy-mm-dd</t>
  </si>
  <si>
    <t>Time in the format hh:mm:ss</t>
  </si>
  <si>
    <t>Date + Time (yyyy-mm-dd hh:mm:ss)</t>
  </si>
  <si>
    <t>Surface area inside the chamer (cm2)</t>
  </si>
  <si>
    <t>Volume inside the chamber (Area * chamber hight (cm))</t>
  </si>
  <si>
    <t>Volume inside the tubings (Length tubes (cm) * (inner radius (cm))^2 * pi())</t>
  </si>
  <si>
    <t>Air temperature inside the chamber at the start of the measurement (Celsius)</t>
  </si>
  <si>
    <t>Atmospheric pressure inside the chamber at the start of the measurement (kPa)</t>
  </si>
  <si>
    <t>Other columns</t>
  </si>
  <si>
    <t>You can add any other columns relevant to your study to this file. They will be included in the outputs from the obs.win() and clicl.peak() functions.</t>
  </si>
  <si>
    <t>Instrument</t>
  </si>
  <si>
    <t>LGR UGGA</t>
  </si>
  <si>
    <t>LGR MGGA</t>
  </si>
  <si>
    <t>Gasmet DX4015</t>
  </si>
  <si>
    <t>PP-Systems EGM-5</t>
  </si>
  <si>
    <t>Picarro G2508</t>
  </si>
  <si>
    <t>Picarro G4301</t>
  </si>
  <si>
    <t>LI-COR LI-6400</t>
  </si>
  <si>
    <t>LI-COR LI-7810</t>
  </si>
  <si>
    <t>LI-COR LI-7820</t>
  </si>
  <si>
    <t>LI-COR LI-8100</t>
  </si>
  <si>
    <t>LI-COR LI-8200</t>
  </si>
  <si>
    <t>GAIA2TECH ECOFlux</t>
  </si>
  <si>
    <t>Offset between the soil surface and the the chamber, i.e., height of the collar sticking out of the ground (cm) (see image below).</t>
  </si>
  <si>
    <t>Area (cm2)</t>
  </si>
  <si>
    <t>Vinst (cm3)</t>
  </si>
  <si>
    <t>Vcham (cm3)</t>
  </si>
  <si>
    <t>Volume inside the instrument (cm3) (write an email to the manufacturer to find this information)</t>
  </si>
  <si>
    <t>(Vcham + Vtube + Area*offset + Vinst)/1000</t>
  </si>
  <si>
    <t>LGR N2OM1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</si>
</sst>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\ hh:mm:ss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1" fontId="1" fillId="0" borderId="0" xfId="0" applyNumberFormat="1" applyFont="1"/>
    <xf numFmtId="2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6980628</xdr:colOff>
      <xdr:row>29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77864D-8A8C-5309-6B2A-5C9B82A1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143" y="2775857"/>
          <a:ext cx="6980628" cy="27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E47-5246-472D-9BDD-6A289CE4E454}">
  <dimension ref="A1:L7"/>
  <sheetViews>
    <sheetView workbookViewId="0"/>
  </sheetViews>
  <sheetFormatPr defaultRowHeight="14.4" x14ac:dyDescent="0.3"/>
  <cols>
    <col min="1" max="1" width="9.77734375" style="3" customWidth="1"/>
    <col min="2" max="2" width="10.88671875" style="5" customWidth="1"/>
    <col min="3" max="3" width="9.77734375" style="9" customWidth="1"/>
    <col min="4" max="4" width="19.5546875" style="7" customWidth="1"/>
    <col min="5" max="12" width="9.77734375" style="11" customWidth="1"/>
  </cols>
  <sheetData>
    <row r="1" spans="1:12" x14ac:dyDescent="0.3">
      <c r="A1" s="2" t="s">
        <v>0</v>
      </c>
      <c r="B1" s="4" t="s">
        <v>1</v>
      </c>
      <c r="C1" s="8" t="s">
        <v>2</v>
      </c>
      <c r="D1" s="6" t="s">
        <v>3</v>
      </c>
      <c r="E1" s="10" t="s">
        <v>4</v>
      </c>
      <c r="F1" s="10" t="s">
        <v>6</v>
      </c>
      <c r="G1" s="10" t="s">
        <v>5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3">
      <c r="A2" s="3" t="s">
        <v>12</v>
      </c>
      <c r="B2" s="5">
        <v>44832</v>
      </c>
      <c r="C2" s="9">
        <v>0.52500000000000002</v>
      </c>
      <c r="D2" s="7">
        <f>B2+C2</f>
        <v>44832.525000000001</v>
      </c>
      <c r="E2" s="13">
        <v>324</v>
      </c>
      <c r="F2" s="12">
        <v>5.6999999999999993</v>
      </c>
      <c r="G2" s="13">
        <f>'Vinst &amp; Vcham'!$C$13</f>
        <v>4244.1000000000004</v>
      </c>
      <c r="H2" s="12">
        <f>PI()*600*(0.2)^2</f>
        <v>75.398223686155049</v>
      </c>
      <c r="I2" s="13">
        <f>'Vinst &amp; Vcham'!$B$2</f>
        <v>70</v>
      </c>
      <c r="J2" s="11">
        <f>((E2*F2)+G2+H2+I2)/1000</f>
        <v>6.2362982236861546</v>
      </c>
      <c r="K2" s="12">
        <v>11</v>
      </c>
      <c r="L2" s="12">
        <v>99.4</v>
      </c>
    </row>
    <row r="3" spans="1:12" x14ac:dyDescent="0.3">
      <c r="A3" s="3" t="s">
        <v>13</v>
      </c>
      <c r="B3" s="5">
        <v>44832</v>
      </c>
      <c r="C3" s="9">
        <v>0.52152777777777781</v>
      </c>
      <c r="D3" s="7">
        <f t="shared" ref="D3:D7" si="0">B3+C3</f>
        <v>44832.521527777775</v>
      </c>
      <c r="E3" s="13">
        <v>324</v>
      </c>
      <c r="F3" s="12">
        <v>4.7</v>
      </c>
      <c r="G3" s="13">
        <f>'Vinst &amp; Vcham'!$C$13</f>
        <v>4244.1000000000004</v>
      </c>
      <c r="H3" s="12">
        <f t="shared" ref="H3:H7" si="1">PI()*600*(0.2)^2</f>
        <v>75.398223686155049</v>
      </c>
      <c r="I3" s="13">
        <f>'Vinst &amp; Vcham'!$B$2</f>
        <v>70</v>
      </c>
      <c r="J3" s="11">
        <f t="shared" ref="J3:J7" si="2">((E3*F3)+G3+H3+I3)/1000</f>
        <v>5.9122982236861557</v>
      </c>
      <c r="K3" s="12">
        <v>11</v>
      </c>
      <c r="L3" s="12">
        <v>99.4</v>
      </c>
    </row>
    <row r="4" spans="1:12" x14ac:dyDescent="0.3">
      <c r="A4" s="3" t="s">
        <v>14</v>
      </c>
      <c r="B4" s="5">
        <v>44832</v>
      </c>
      <c r="C4" s="9">
        <v>0.5180555555555556</v>
      </c>
      <c r="D4" s="7">
        <f t="shared" si="0"/>
        <v>44832.518055555556</v>
      </c>
      <c r="E4" s="13">
        <v>324</v>
      </c>
      <c r="F4" s="12">
        <v>6.4250000000000007</v>
      </c>
      <c r="G4" s="13">
        <f>'Vinst &amp; Vcham'!$C$13</f>
        <v>4244.1000000000004</v>
      </c>
      <c r="H4" s="12">
        <f t="shared" si="1"/>
        <v>75.398223686155049</v>
      </c>
      <c r="I4" s="13">
        <f>'Vinst &amp; Vcham'!$B$2</f>
        <v>70</v>
      </c>
      <c r="J4" s="11">
        <f t="shared" si="2"/>
        <v>6.471198223686156</v>
      </c>
      <c r="K4" s="12">
        <v>10.9</v>
      </c>
      <c r="L4" s="12">
        <v>99.4</v>
      </c>
    </row>
    <row r="5" spans="1:12" x14ac:dyDescent="0.3">
      <c r="A5" s="3" t="s">
        <v>15</v>
      </c>
      <c r="B5" s="5">
        <v>44832</v>
      </c>
      <c r="C5" s="9">
        <v>0.51180555555555551</v>
      </c>
      <c r="D5" s="7">
        <f t="shared" si="0"/>
        <v>44832.511805555558</v>
      </c>
      <c r="E5" s="13">
        <v>324</v>
      </c>
      <c r="F5" s="12">
        <v>3.9749999999999996</v>
      </c>
      <c r="G5" s="13">
        <f>'Vinst &amp; Vcham'!$C$13</f>
        <v>4244.1000000000004</v>
      </c>
      <c r="H5" s="12">
        <f t="shared" si="1"/>
        <v>75.398223686155049</v>
      </c>
      <c r="I5" s="13">
        <f>'Vinst &amp; Vcham'!$B$2</f>
        <v>70</v>
      </c>
      <c r="J5" s="11">
        <f t="shared" si="2"/>
        <v>5.6773982236861551</v>
      </c>
      <c r="K5" s="12">
        <v>11</v>
      </c>
      <c r="L5" s="12">
        <v>99.4</v>
      </c>
    </row>
    <row r="6" spans="1:12" x14ac:dyDescent="0.3">
      <c r="A6" s="3" t="s">
        <v>16</v>
      </c>
      <c r="B6" s="5">
        <v>44832</v>
      </c>
      <c r="C6" s="9">
        <v>0.51458333333333328</v>
      </c>
      <c r="D6" s="7">
        <f t="shared" si="0"/>
        <v>44832.51458333333</v>
      </c>
      <c r="E6" s="13">
        <v>324</v>
      </c>
      <c r="F6" s="12">
        <v>5.1750000000000007</v>
      </c>
      <c r="G6" s="13">
        <f>'Vinst &amp; Vcham'!$C$13</f>
        <v>4244.1000000000004</v>
      </c>
      <c r="H6" s="12">
        <f t="shared" si="1"/>
        <v>75.398223686155049</v>
      </c>
      <c r="I6" s="13">
        <f>'Vinst &amp; Vcham'!$B$2</f>
        <v>70</v>
      </c>
      <c r="J6" s="11">
        <f t="shared" si="2"/>
        <v>6.0661982236861558</v>
      </c>
      <c r="K6" s="12">
        <v>11</v>
      </c>
      <c r="L6" s="12">
        <v>99.4</v>
      </c>
    </row>
    <row r="7" spans="1:12" x14ac:dyDescent="0.3">
      <c r="A7" s="3" t="s">
        <v>17</v>
      </c>
      <c r="B7" s="5">
        <v>44832</v>
      </c>
      <c r="C7" s="9">
        <v>0.50763888888888886</v>
      </c>
      <c r="D7" s="7">
        <f t="shared" si="0"/>
        <v>44832.507638888892</v>
      </c>
      <c r="E7" s="13">
        <v>324</v>
      </c>
      <c r="F7" s="12">
        <v>6.3000000000000007</v>
      </c>
      <c r="G7" s="13">
        <f>'Vinst &amp; Vcham'!$C$13</f>
        <v>4244.1000000000004</v>
      </c>
      <c r="H7" s="12">
        <f t="shared" si="1"/>
        <v>75.398223686155049</v>
      </c>
      <c r="I7" s="13">
        <f>'Vinst &amp; Vcham'!$B$2</f>
        <v>70</v>
      </c>
      <c r="J7" s="11">
        <f t="shared" si="2"/>
        <v>6.4306982236861563</v>
      </c>
      <c r="K7" s="12">
        <v>11.1</v>
      </c>
      <c r="L7" s="12">
        <v>99.4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2F6B-D178-4CB4-8BDB-3236FA8B1621}">
  <sheetPr>
    <tabColor rgb="FF00B0F0"/>
  </sheetPr>
  <dimension ref="A1:B14"/>
  <sheetViews>
    <sheetView zoomScaleNormal="100" workbookViewId="0"/>
  </sheetViews>
  <sheetFormatPr defaultRowHeight="14.4" x14ac:dyDescent="0.3"/>
  <cols>
    <col min="1" max="1" width="15.109375" customWidth="1"/>
    <col min="2" max="2" width="123.6640625" customWidth="1"/>
  </cols>
  <sheetData>
    <row r="1" spans="1:2" x14ac:dyDescent="0.3">
      <c r="A1" s="2" t="s">
        <v>0</v>
      </c>
      <c r="B1" t="s">
        <v>18</v>
      </c>
    </row>
    <row r="2" spans="1:2" x14ac:dyDescent="0.3">
      <c r="A2" s="4" t="s">
        <v>1</v>
      </c>
      <c r="B2" t="s">
        <v>19</v>
      </c>
    </row>
    <row r="3" spans="1:2" x14ac:dyDescent="0.3">
      <c r="A3" s="8" t="s">
        <v>2</v>
      </c>
      <c r="B3" t="s">
        <v>20</v>
      </c>
    </row>
    <row r="4" spans="1:2" x14ac:dyDescent="0.3">
      <c r="A4" s="6" t="s">
        <v>3</v>
      </c>
      <c r="B4" t="s">
        <v>21</v>
      </c>
    </row>
    <row r="5" spans="1:2" x14ac:dyDescent="0.3">
      <c r="A5" s="10" t="s">
        <v>4</v>
      </c>
      <c r="B5" t="s">
        <v>22</v>
      </c>
    </row>
    <row r="6" spans="1:2" x14ac:dyDescent="0.3">
      <c r="A6" s="10" t="s">
        <v>6</v>
      </c>
      <c r="B6" t="s">
        <v>42</v>
      </c>
    </row>
    <row r="7" spans="1:2" x14ac:dyDescent="0.3">
      <c r="A7" s="10" t="s">
        <v>5</v>
      </c>
      <c r="B7" t="s">
        <v>23</v>
      </c>
    </row>
    <row r="8" spans="1:2" x14ac:dyDescent="0.3">
      <c r="A8" s="10" t="s">
        <v>7</v>
      </c>
      <c r="B8" t="s">
        <v>24</v>
      </c>
    </row>
    <row r="9" spans="1:2" x14ac:dyDescent="0.3">
      <c r="A9" s="10" t="s">
        <v>8</v>
      </c>
      <c r="B9" t="s">
        <v>46</v>
      </c>
    </row>
    <row r="10" spans="1:2" x14ac:dyDescent="0.3">
      <c r="A10" s="10" t="s">
        <v>9</v>
      </c>
      <c r="B10" t="s">
        <v>47</v>
      </c>
    </row>
    <row r="11" spans="1:2" x14ac:dyDescent="0.3">
      <c r="A11" s="10" t="s">
        <v>10</v>
      </c>
      <c r="B11" t="s">
        <v>25</v>
      </c>
    </row>
    <row r="12" spans="1:2" x14ac:dyDescent="0.3">
      <c r="A12" s="10" t="s">
        <v>11</v>
      </c>
      <c r="B12" t="s">
        <v>26</v>
      </c>
    </row>
    <row r="14" spans="1:2" x14ac:dyDescent="0.3">
      <c r="A14" s="10" t="s">
        <v>27</v>
      </c>
      <c r="B1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31DC-D9BD-4536-82FD-4261BD9DFB59}">
  <sheetPr>
    <tabColor rgb="FF00B0F0"/>
  </sheetPr>
  <dimension ref="A1:D14"/>
  <sheetViews>
    <sheetView tabSelected="1" workbookViewId="0"/>
  </sheetViews>
  <sheetFormatPr defaultRowHeight="14.4" x14ac:dyDescent="0.3"/>
  <cols>
    <col min="1" max="1" width="20.109375" customWidth="1"/>
    <col min="2" max="2" width="10.33203125" customWidth="1"/>
    <col min="3" max="3" width="11.77734375" bestFit="1" customWidth="1"/>
    <col min="4" max="4" width="10.33203125" customWidth="1"/>
  </cols>
  <sheetData>
    <row r="1" spans="1:4" x14ac:dyDescent="0.3">
      <c r="A1" s="1" t="s">
        <v>29</v>
      </c>
      <c r="B1" s="1" t="s">
        <v>44</v>
      </c>
      <c r="C1" s="1" t="s">
        <v>45</v>
      </c>
      <c r="D1" s="1" t="s">
        <v>43</v>
      </c>
    </row>
    <row r="2" spans="1:4" x14ac:dyDescent="0.3">
      <c r="A2" t="s">
        <v>30</v>
      </c>
      <c r="B2">
        <v>70</v>
      </c>
    </row>
    <row r="3" spans="1:4" x14ac:dyDescent="0.3">
      <c r="A3" t="s">
        <v>31</v>
      </c>
      <c r="B3">
        <v>25</v>
      </c>
    </row>
    <row r="4" spans="1:4" x14ac:dyDescent="0.3">
      <c r="A4" t="s">
        <v>48</v>
      </c>
      <c r="B4">
        <v>50</v>
      </c>
    </row>
    <row r="5" spans="1:4" x14ac:dyDescent="0.3">
      <c r="A5" t="s">
        <v>32</v>
      </c>
      <c r="B5">
        <v>400</v>
      </c>
    </row>
    <row r="6" spans="1:4" x14ac:dyDescent="0.3">
      <c r="A6" t="s">
        <v>33</v>
      </c>
      <c r="B6">
        <v>13</v>
      </c>
    </row>
    <row r="7" spans="1:4" x14ac:dyDescent="0.3">
      <c r="A7" t="s">
        <v>34</v>
      </c>
      <c r="B7">
        <v>35</v>
      </c>
    </row>
    <row r="8" spans="1:4" x14ac:dyDescent="0.3">
      <c r="A8" t="s">
        <v>35</v>
      </c>
      <c r="B8">
        <v>35</v>
      </c>
    </row>
    <row r="9" spans="1:4" x14ac:dyDescent="0.3">
      <c r="A9" t="s">
        <v>36</v>
      </c>
      <c r="B9">
        <v>90</v>
      </c>
    </row>
    <row r="10" spans="1:4" x14ac:dyDescent="0.3">
      <c r="A10" t="s">
        <v>37</v>
      </c>
      <c r="B10">
        <v>6.4</v>
      </c>
    </row>
    <row r="11" spans="1:4" x14ac:dyDescent="0.3">
      <c r="A11" t="s">
        <v>38</v>
      </c>
      <c r="B11">
        <v>6.4</v>
      </c>
    </row>
    <row r="12" spans="1:4" x14ac:dyDescent="0.3">
      <c r="A12" t="s">
        <v>39</v>
      </c>
      <c r="B12">
        <v>19</v>
      </c>
    </row>
    <row r="13" spans="1:4" x14ac:dyDescent="0.3">
      <c r="A13" t="s">
        <v>40</v>
      </c>
      <c r="C13">
        <v>4244.1000000000004</v>
      </c>
      <c r="D13">
        <v>324</v>
      </c>
    </row>
    <row r="14" spans="1:4" x14ac:dyDescent="0.3">
      <c r="A14" t="s">
        <v>41</v>
      </c>
      <c r="B14">
        <f>45+B10+B11</f>
        <v>57.8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auxfile</vt:lpstr>
      <vt:lpstr>details</vt:lpstr>
      <vt:lpstr>Vinst &amp; Vcham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Karelle Rheault</dc:creator>
  <cp:lastModifiedBy>Karelle Rheault</cp:lastModifiedBy>
  <dcterms:created xsi:type="dcterms:W3CDTF">2023-12-12T10:33:40Z</dcterms:created>
  <dcterms:modified xsi:type="dcterms:W3CDTF">2023-12-15T08:48:58Z</dcterms:modified>
</cp:coreProperties>
</file>