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33" i="1" l="1"/>
  <c r="G26" i="1"/>
  <c r="B43" i="1" l="1"/>
  <c r="G11" i="1" l="1"/>
  <c r="G12" i="1"/>
  <c r="G13" i="1"/>
  <c r="G14" i="1"/>
  <c r="G15" i="1"/>
  <c r="G10" i="1"/>
  <c r="G16" i="1" s="1"/>
  <c r="C23" i="1" s="1"/>
  <c r="H13" i="1" l="1"/>
  <c r="I13" i="1" s="1"/>
  <c r="H11" i="1"/>
  <c r="I11" i="1" s="1"/>
  <c r="H15" i="1"/>
  <c r="I15" i="1" s="1"/>
  <c r="H12" i="1"/>
  <c r="I12" i="1" s="1"/>
  <c r="H10" i="1"/>
  <c r="I10" i="1" s="1"/>
  <c r="H14" i="1"/>
  <c r="I14" i="1" s="1"/>
  <c r="I16" i="1" l="1"/>
  <c r="C24" i="1" s="1"/>
  <c r="F33" i="1" l="1"/>
</calcChain>
</file>

<file path=xl/sharedStrings.xml><?xml version="1.0" encoding="utf-8"?>
<sst xmlns="http://schemas.openxmlformats.org/spreadsheetml/2006/main" count="37" uniqueCount="35">
  <si>
    <t xml:space="preserve">В мае 2020 г. во время работы университета в онлайн-режиме была проведена
проверка каждого 4-го студенческого аккаунта, в т.ч. и по вопросу времени
работы в Moodle. Итоги обследования 900 студентов представлены в таблице: </t>
  </si>
  <si>
    <t>14 – 16</t>
  </si>
  <si>
    <t>16 – 18</t>
  </si>
  <si>
    <t>18 – 20</t>
  </si>
  <si>
    <t>20 – 22</t>
  </si>
  <si>
    <t>Итого:</t>
  </si>
  <si>
    <t xml:space="preserve">По этим данным нужно определить:
1). C вероятностью 0,954 пределы колебания среднего времени работы
студентов в Moodle. Репрезентативна ли выборка по данному показателю?
2). C вероятностью 0,997 доверительный интервал для процента «активных
пользователей», работающих в Moodle более 20 часов в неделю. 
</t>
  </si>
  <si>
    <r>
      <t xml:space="preserve">Выборка – </t>
    </r>
    <r>
      <rPr>
        <b/>
        <sz val="11"/>
        <color theme="1"/>
        <rFont val="Calibri"/>
        <family val="2"/>
        <charset val="204"/>
        <scheme val="minor"/>
      </rPr>
      <t>механическая</t>
    </r>
  </si>
  <si>
    <t>n = 900</t>
  </si>
  <si>
    <t>N = 900 * 4 = 3600</t>
  </si>
  <si>
    <t>менее 14 (12-14)</t>
  </si>
  <si>
    <t>22 и более (22 - 24)</t>
  </si>
  <si>
    <t>Восстановили концы интервалов в таблице и определим середины всех интервалов</t>
  </si>
  <si>
    <t xml:space="preserve">x ср. = </t>
  </si>
  <si>
    <t xml:space="preserve">Время работы в Moodle,
часов в неделю (xi)
</t>
  </si>
  <si>
    <t xml:space="preserve">Доля студентов,
% (fi)
</t>
  </si>
  <si>
    <t>Середина (xi)</t>
  </si>
  <si>
    <t>xi*fi</t>
  </si>
  <si>
    <t>чел</t>
  </si>
  <si>
    <t xml:space="preserve">D = </t>
  </si>
  <si>
    <t>xi-x ср</t>
  </si>
  <si>
    <t>(xi-x ср)^2*fi</t>
  </si>
  <si>
    <r>
      <rPr>
        <b/>
        <i/>
        <sz val="14"/>
        <color theme="1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scheme val="minor"/>
      </rPr>
      <t xml:space="preserve">x( ошибка репрезентативности для средней) = </t>
    </r>
  </si>
  <si>
    <t>1)</t>
  </si>
  <si>
    <r>
      <t xml:space="preserve">Чтобы построить доверительный интервал, нужно «выбрать» значение параметра z в соответствии с нужной вероятностью P (0.954).  =&gt; </t>
    </r>
    <r>
      <rPr>
        <b/>
        <sz val="11"/>
        <color theme="1"/>
        <rFont val="Calibri"/>
        <family val="2"/>
        <charset val="204"/>
        <scheme val="minor"/>
      </rPr>
      <t>z = 2</t>
    </r>
  </si>
  <si>
    <t>Строим доверительный интервал:</t>
  </si>
  <si>
    <t>&lt;=</t>
  </si>
  <si>
    <t>Xср(ген)</t>
  </si>
  <si>
    <r>
      <t>Вывод:</t>
    </r>
    <r>
      <rPr>
        <sz val="11"/>
        <color theme="1"/>
        <rFont val="Calibri"/>
        <family val="2"/>
        <charset val="204"/>
        <scheme val="minor"/>
      </rPr>
      <t xml:space="preserve"> С вероятностью 95,4% можно утверждать, что среднее время работы студентов в Moodle составляет 18,45 — 18,75 часа в неделю</t>
    </r>
  </si>
  <si>
    <t>*)</t>
  </si>
  <si>
    <t>Определим, репрезентативна ли выборка по исследуемому показателю.</t>
  </si>
  <si>
    <t>Выборка считается репрезентативной, если предельная (!) ошибка непревышает 3 – 5% от величины самого показателя:</t>
  </si>
  <si>
    <t>Ϫ/xср*100&lt;3%</t>
  </si>
  <si>
    <t>Ϫ = z*Ux</t>
  </si>
  <si>
    <t>&lt; 3 - С вероятностью 95,4% выборка  – репрезентативна.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</si>
</sst>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2" xfId="0" applyBorder="1"/>
    <xf numFmtId="0" fontId="3" fillId="0" borderId="2" xfId="0" applyFont="1" applyBorder="1"/>
    <xf numFmtId="0" fontId="3" fillId="0" borderId="11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vertical="top"/>
    </xf>
    <xf numFmtId="0" fontId="0" fillId="0" borderId="2" xfId="0" applyBorder="1"/>
    <xf numFmtId="0" fontId="0" fillId="0" borderId="2" xfId="0" applyFill="1" applyBorder="1"/>
    <xf numFmtId="0" fontId="3" fillId="0" borderId="2" xfId="0" applyFont="1" applyFill="1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3" fillId="0" borderId="2" xfId="0" applyFont="1" applyBorder="1"/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left"/>
    </xf>
    <xf numFmtId="0" fontId="3" fillId="0" borderId="6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0" fillId="0" borderId="2" xfId="0" applyBorder="1" applyAlignment="1">
      <alignment wrapText="1"/>
    </xf>
    <xf numFmtId="0" fontId="3" fillId="0" borderId="6" xfId="0" applyFont="1" applyBorder="1"/>
    <xf numFmtId="0" fontId="0" fillId="0" borderId="10" xfId="0" applyBorder="1"/>
    <xf numFmtId="0" fontId="0" fillId="0" borderId="7" xfId="0" applyBorder="1"/>
    <xf numFmtId="0" fontId="0" fillId="0" borderId="13" xfId="0" applyBorder="1"/>
    <xf numFmtId="0" fontId="0" fillId="0" borderId="0" xfId="0" applyBorder="1"/>
    <xf numFmtId="0" fontId="3" fillId="0" borderId="0" xfId="0" applyFont="1" applyBorder="1"/>
    <xf numFmtId="0" fontId="3" fillId="0" borderId="0" xfId="0" applyFont="1" applyBorder="1"/>
    <xf numFmtId="0" fontId="0" fillId="0" borderId="0" xfId="0" applyBorder="1"/>
    <xf numFmtId="0" fontId="0" fillId="0" borderId="14" xfId="0" applyBorder="1"/>
    <xf numFmtId="0" fontId="0" fillId="0" borderId="0" xfId="0" applyBorder="1" applyAlignment="1"/>
    <xf numFmtId="0" fontId="2" fillId="0" borderId="0" xfId="0" applyFont="1" applyBorder="1" applyAlignment="1">
      <alignment horizontal="left"/>
    </xf>
    <xf numFmtId="0" fontId="0" fillId="0" borderId="0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0" borderId="0" xfId="0" applyBorder="1" applyAlignment="1">
      <alignment horizontal="left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8" xfId="0" applyBorder="1"/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9" xfId="0" applyBorder="1"/>
    <xf numFmtId="0" fontId="0" fillId="0" borderId="6" xfId="0" applyBorder="1"/>
    <xf numFmtId="0" fontId="3" fillId="0" borderId="0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5" fillId="0" borderId="0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abSelected="1" workbookViewId="0">
      <selection activeCell="B31" sqref="B31:E31"/>
    </sheetView>
  </sheetViews>
  <sheetFormatPr defaultRowHeight="15" x14ac:dyDescent="0.25"/>
  <sheetData>
    <row r="1" spans="1:18" x14ac:dyDescent="0.25">
      <c r="A1" s="14" t="s">
        <v>0</v>
      </c>
      <c r="B1" s="15"/>
      <c r="C1" s="15"/>
      <c r="D1" s="15"/>
      <c r="E1" s="15"/>
      <c r="F1" s="15"/>
      <c r="G1" s="15"/>
      <c r="H1" s="15"/>
      <c r="J1" s="22" t="s">
        <v>6</v>
      </c>
      <c r="K1" s="22"/>
      <c r="L1" s="22"/>
      <c r="M1" s="22"/>
      <c r="N1" s="22"/>
      <c r="O1" s="22"/>
      <c r="P1" s="22"/>
      <c r="Q1" s="22"/>
      <c r="R1" s="22"/>
    </row>
    <row r="2" spans="1:18" x14ac:dyDescent="0.25">
      <c r="A2" s="15"/>
      <c r="B2" s="15"/>
      <c r="C2" s="15"/>
      <c r="D2" s="15"/>
      <c r="E2" s="15"/>
      <c r="F2" s="15"/>
      <c r="G2" s="15"/>
      <c r="H2" s="15"/>
      <c r="J2" s="22"/>
      <c r="K2" s="22"/>
      <c r="L2" s="22"/>
      <c r="M2" s="22"/>
      <c r="N2" s="22"/>
      <c r="O2" s="22"/>
      <c r="P2" s="22"/>
      <c r="Q2" s="22"/>
      <c r="R2" s="22"/>
    </row>
    <row r="3" spans="1:18" x14ac:dyDescent="0.25">
      <c r="A3" s="15"/>
      <c r="B3" s="15"/>
      <c r="C3" s="15"/>
      <c r="D3" s="15"/>
      <c r="E3" s="15"/>
      <c r="F3" s="15"/>
      <c r="G3" s="15"/>
      <c r="H3" s="15"/>
      <c r="J3" s="22"/>
      <c r="K3" s="22"/>
      <c r="L3" s="22"/>
      <c r="M3" s="22"/>
      <c r="N3" s="22"/>
      <c r="O3" s="22"/>
      <c r="P3" s="22"/>
      <c r="Q3" s="22"/>
      <c r="R3" s="22"/>
    </row>
    <row r="4" spans="1:18" x14ac:dyDescent="0.25">
      <c r="J4" s="22"/>
      <c r="K4" s="22"/>
      <c r="L4" s="22"/>
      <c r="M4" s="22"/>
      <c r="N4" s="22"/>
      <c r="O4" s="22"/>
      <c r="P4" s="22"/>
      <c r="Q4" s="22"/>
      <c r="R4" s="22"/>
    </row>
    <row r="5" spans="1:18" x14ac:dyDescent="0.25">
      <c r="J5" s="22"/>
      <c r="K5" s="22"/>
      <c r="L5" s="22"/>
      <c r="M5" s="22"/>
      <c r="N5" s="22"/>
      <c r="O5" s="22"/>
      <c r="P5" s="22"/>
      <c r="Q5" s="22"/>
      <c r="R5" s="22"/>
    </row>
    <row r="6" spans="1:18" x14ac:dyDescent="0.25">
      <c r="J6" s="22"/>
      <c r="K6" s="22"/>
      <c r="L6" s="22"/>
      <c r="M6" s="22"/>
      <c r="N6" s="22"/>
      <c r="O6" s="22"/>
      <c r="P6" s="22"/>
      <c r="Q6" s="22"/>
      <c r="R6" s="22"/>
    </row>
    <row r="8" spans="1:18" x14ac:dyDescent="0.25">
      <c r="A8" s="16" t="s">
        <v>14</v>
      </c>
      <c r="B8" s="17"/>
      <c r="C8" s="18"/>
      <c r="D8" s="16" t="s">
        <v>15</v>
      </c>
      <c r="E8" s="18"/>
      <c r="F8" s="3" t="s">
        <v>16</v>
      </c>
      <c r="G8" s="5" t="s">
        <v>17</v>
      </c>
      <c r="H8" s="6" t="s">
        <v>20</v>
      </c>
      <c r="I8" s="5" t="s">
        <v>21</v>
      </c>
      <c r="J8" s="5"/>
    </row>
    <row r="9" spans="1:18" x14ac:dyDescent="0.25">
      <c r="A9" s="19"/>
      <c r="B9" s="20"/>
      <c r="C9" s="21"/>
      <c r="D9" s="19"/>
      <c r="E9" s="21"/>
      <c r="F9" s="4"/>
      <c r="G9" s="5"/>
      <c r="H9" s="6"/>
      <c r="I9" s="5"/>
      <c r="J9" s="5"/>
    </row>
    <row r="10" spans="1:18" x14ac:dyDescent="0.25">
      <c r="A10" s="10" t="s">
        <v>10</v>
      </c>
      <c r="B10" s="12"/>
      <c r="C10" s="11"/>
      <c r="D10" s="10">
        <v>5</v>
      </c>
      <c r="E10" s="11"/>
      <c r="F10" s="1">
        <v>13</v>
      </c>
      <c r="G10" s="1">
        <f t="shared" ref="G10:G15" si="0">F10*D10</f>
        <v>65</v>
      </c>
      <c r="H10" s="1">
        <f t="shared" ref="H10:H15" si="1">F10-C$23</f>
        <v>-5.6000000000000014</v>
      </c>
      <c r="I10" s="7">
        <f t="shared" ref="I10:I15" si="2">H10^2*D10</f>
        <v>156.8000000000001</v>
      </c>
      <c r="J10" s="7"/>
    </row>
    <row r="11" spans="1:18" x14ac:dyDescent="0.25">
      <c r="A11" s="10" t="s">
        <v>1</v>
      </c>
      <c r="B11" s="12"/>
      <c r="C11" s="11"/>
      <c r="D11" s="10">
        <v>10</v>
      </c>
      <c r="E11" s="11"/>
      <c r="F11" s="1">
        <v>15</v>
      </c>
      <c r="G11" s="1">
        <f t="shared" si="0"/>
        <v>150</v>
      </c>
      <c r="H11" s="1">
        <f t="shared" si="1"/>
        <v>-3.6000000000000014</v>
      </c>
      <c r="I11" s="7">
        <f t="shared" si="2"/>
        <v>129.60000000000011</v>
      </c>
      <c r="J11" s="7"/>
    </row>
    <row r="12" spans="1:18" x14ac:dyDescent="0.25">
      <c r="A12" s="7" t="s">
        <v>2</v>
      </c>
      <c r="B12" s="7"/>
      <c r="C12" s="7"/>
      <c r="D12" s="7">
        <v>25</v>
      </c>
      <c r="E12" s="7"/>
      <c r="F12" s="1">
        <v>17</v>
      </c>
      <c r="G12" s="1">
        <f t="shared" si="0"/>
        <v>425</v>
      </c>
      <c r="H12" s="1">
        <f t="shared" si="1"/>
        <v>-1.6000000000000014</v>
      </c>
      <c r="I12" s="7">
        <f t="shared" si="2"/>
        <v>64.000000000000114</v>
      </c>
      <c r="J12" s="7"/>
    </row>
    <row r="13" spans="1:18" ht="15" customHeight="1" x14ac:dyDescent="0.25">
      <c r="A13" s="7" t="s">
        <v>3</v>
      </c>
      <c r="B13" s="7"/>
      <c r="C13" s="7"/>
      <c r="D13" s="8">
        <v>30</v>
      </c>
      <c r="E13" s="8"/>
      <c r="F13" s="1">
        <v>19</v>
      </c>
      <c r="G13" s="1">
        <f t="shared" si="0"/>
        <v>570</v>
      </c>
      <c r="H13" s="1">
        <f t="shared" si="1"/>
        <v>0.39999999999999858</v>
      </c>
      <c r="I13" s="7">
        <f t="shared" si="2"/>
        <v>4.7999999999999661</v>
      </c>
      <c r="J13" s="7"/>
    </row>
    <row r="14" spans="1:18" x14ac:dyDescent="0.25">
      <c r="A14" s="7" t="s">
        <v>4</v>
      </c>
      <c r="B14" s="7"/>
      <c r="C14" s="7"/>
      <c r="D14" s="8">
        <v>20</v>
      </c>
      <c r="E14" s="8"/>
      <c r="F14" s="1">
        <v>21</v>
      </c>
      <c r="G14" s="1">
        <f t="shared" si="0"/>
        <v>420</v>
      </c>
      <c r="H14" s="1">
        <f t="shared" si="1"/>
        <v>2.3999999999999986</v>
      </c>
      <c r="I14" s="7">
        <f t="shared" si="2"/>
        <v>115.19999999999987</v>
      </c>
      <c r="J14" s="7"/>
    </row>
    <row r="15" spans="1:18" x14ac:dyDescent="0.25">
      <c r="A15" s="7" t="s">
        <v>11</v>
      </c>
      <c r="B15" s="7"/>
      <c r="C15" s="7"/>
      <c r="D15" s="8">
        <v>10</v>
      </c>
      <c r="E15" s="8"/>
      <c r="F15" s="1">
        <v>23</v>
      </c>
      <c r="G15" s="1">
        <f t="shared" si="0"/>
        <v>230</v>
      </c>
      <c r="H15" s="1">
        <f t="shared" si="1"/>
        <v>4.3999999999999986</v>
      </c>
      <c r="I15" s="7">
        <f t="shared" si="2"/>
        <v>193.59999999999988</v>
      </c>
      <c r="J15" s="7"/>
    </row>
    <row r="16" spans="1:18" x14ac:dyDescent="0.25">
      <c r="A16" s="9" t="s">
        <v>5</v>
      </c>
      <c r="B16" s="9"/>
      <c r="C16" s="9"/>
      <c r="D16" s="9">
        <v>100</v>
      </c>
      <c r="E16" s="9"/>
      <c r="F16" s="1"/>
      <c r="G16" s="2">
        <f>SUM(G10:G15)</f>
        <v>1860</v>
      </c>
      <c r="H16" s="1"/>
      <c r="I16" s="13">
        <f>SUM(I10:J15)</f>
        <v>664</v>
      </c>
      <c r="J16" s="13"/>
    </row>
    <row r="18" spans="1:10" x14ac:dyDescent="0.25">
      <c r="A18" s="23" t="s">
        <v>23</v>
      </c>
      <c r="B18" s="24"/>
      <c r="C18" s="24"/>
      <c r="D18" s="24"/>
      <c r="E18" s="24"/>
      <c r="F18" s="24"/>
      <c r="G18" s="24"/>
      <c r="H18" s="24"/>
      <c r="I18" s="24"/>
      <c r="J18" s="25"/>
    </row>
    <row r="19" spans="1:10" x14ac:dyDescent="0.25">
      <c r="A19" s="26"/>
      <c r="B19" s="27" t="s">
        <v>7</v>
      </c>
      <c r="C19" s="27"/>
      <c r="D19" s="27"/>
      <c r="E19" s="28" t="s">
        <v>8</v>
      </c>
      <c r="F19" s="29" t="s">
        <v>9</v>
      </c>
      <c r="G19" s="29"/>
      <c r="H19" s="30"/>
      <c r="I19" s="30"/>
      <c r="J19" s="31"/>
    </row>
    <row r="20" spans="1:10" x14ac:dyDescent="0.25">
      <c r="A20" s="26"/>
      <c r="B20" s="30"/>
      <c r="C20" s="30"/>
      <c r="D20" s="30"/>
      <c r="E20" s="30"/>
      <c r="F20" s="30"/>
      <c r="G20" s="30"/>
      <c r="H20" s="30"/>
      <c r="I20" s="30"/>
      <c r="J20" s="31"/>
    </row>
    <row r="21" spans="1:10" x14ac:dyDescent="0.25">
      <c r="A21" s="26"/>
      <c r="B21" s="32" t="s">
        <v>12</v>
      </c>
      <c r="C21" s="32"/>
      <c r="D21" s="32"/>
      <c r="E21" s="32"/>
      <c r="F21" s="32"/>
      <c r="G21" s="30"/>
      <c r="H21" s="30"/>
      <c r="I21" s="30"/>
      <c r="J21" s="31"/>
    </row>
    <row r="22" spans="1:10" x14ac:dyDescent="0.25">
      <c r="A22" s="26"/>
      <c r="B22" s="30"/>
      <c r="C22" s="30"/>
      <c r="D22" s="30"/>
      <c r="E22" s="30"/>
      <c r="F22" s="30"/>
      <c r="G22" s="30"/>
      <c r="H22" s="30"/>
      <c r="I22" s="30"/>
      <c r="J22" s="31"/>
    </row>
    <row r="23" spans="1:10" x14ac:dyDescent="0.25">
      <c r="A23" s="26"/>
      <c r="B23" s="28" t="s">
        <v>13</v>
      </c>
      <c r="C23" s="28">
        <f>G16/D16</f>
        <v>18.600000000000001</v>
      </c>
      <c r="D23" s="30" t="s">
        <v>18</v>
      </c>
      <c r="E23" s="30"/>
      <c r="F23" s="30"/>
      <c r="G23" s="30"/>
      <c r="H23" s="30"/>
      <c r="I23" s="30"/>
      <c r="J23" s="31"/>
    </row>
    <row r="24" spans="1:10" x14ac:dyDescent="0.25">
      <c r="A24" s="26"/>
      <c r="B24" s="28" t="s">
        <v>19</v>
      </c>
      <c r="C24" s="28">
        <f>I16/D16</f>
        <v>6.64</v>
      </c>
      <c r="D24" s="30"/>
      <c r="E24" s="30"/>
      <c r="F24" s="30"/>
      <c r="G24" s="30"/>
      <c r="H24" s="30"/>
      <c r="I24" s="30"/>
      <c r="J24" s="31"/>
    </row>
    <row r="25" spans="1:10" x14ac:dyDescent="0.25">
      <c r="A25" s="26"/>
      <c r="B25" s="30"/>
      <c r="C25" s="30"/>
      <c r="D25" s="30"/>
      <c r="E25" s="30"/>
      <c r="F25" s="30"/>
      <c r="G25" s="30"/>
      <c r="H25" s="30"/>
      <c r="I25" s="30"/>
      <c r="J25" s="31"/>
    </row>
    <row r="26" spans="1:10" ht="18.75" x14ac:dyDescent="0.3">
      <c r="A26" s="26"/>
      <c r="B26" s="50" t="s">
        <v>22</v>
      </c>
      <c r="C26" s="33"/>
      <c r="D26" s="33"/>
      <c r="E26" s="33"/>
      <c r="F26" s="33"/>
      <c r="G26" s="28">
        <f>SQRT(C24/900*(1-900/3600))</f>
        <v>7.4386378681404658E-2</v>
      </c>
      <c r="H26" s="30" t="s">
        <v>18</v>
      </c>
      <c r="I26" s="30"/>
      <c r="J26" s="31"/>
    </row>
    <row r="27" spans="1:10" x14ac:dyDescent="0.25">
      <c r="A27" s="26"/>
      <c r="B27" s="30"/>
      <c r="C27" s="30"/>
      <c r="D27" s="30"/>
      <c r="E27" s="30"/>
      <c r="F27" s="30"/>
      <c r="G27" s="30"/>
      <c r="H27" s="30"/>
      <c r="I27" s="30"/>
      <c r="J27" s="31"/>
    </row>
    <row r="28" spans="1:10" x14ac:dyDescent="0.25">
      <c r="A28" s="26"/>
      <c r="B28" s="34" t="s">
        <v>24</v>
      </c>
      <c r="C28" s="34"/>
      <c r="D28" s="34"/>
      <c r="E28" s="34"/>
      <c r="F28" s="34"/>
      <c r="G28" s="34"/>
      <c r="H28" s="34"/>
      <c r="I28" s="34"/>
      <c r="J28" s="35"/>
    </row>
    <row r="29" spans="1:10" x14ac:dyDescent="0.25">
      <c r="A29" s="26"/>
      <c r="B29" s="34"/>
      <c r="C29" s="34"/>
      <c r="D29" s="34"/>
      <c r="E29" s="34"/>
      <c r="F29" s="34"/>
      <c r="G29" s="34"/>
      <c r="H29" s="34"/>
      <c r="I29" s="34"/>
      <c r="J29" s="35"/>
    </row>
    <row r="30" spans="1:10" x14ac:dyDescent="0.25">
      <c r="A30" s="26"/>
      <c r="B30" s="30"/>
      <c r="C30" s="30"/>
      <c r="D30" s="30"/>
      <c r="E30" s="30"/>
      <c r="F30" s="30"/>
      <c r="G30" s="30"/>
      <c r="H30" s="30"/>
      <c r="I30" s="30"/>
      <c r="J30" s="31"/>
    </row>
    <row r="31" spans="1:10" x14ac:dyDescent="0.25">
      <c r="A31" s="26"/>
      <c r="B31" s="36" t="s">
        <v>25</v>
      </c>
      <c r="C31" s="36"/>
      <c r="D31" s="36"/>
      <c r="E31" s="36"/>
      <c r="F31" s="30"/>
      <c r="G31" s="30"/>
      <c r="H31" s="30"/>
      <c r="I31" s="30"/>
      <c r="J31" s="31"/>
    </row>
    <row r="32" spans="1:10" x14ac:dyDescent="0.25">
      <c r="A32" s="26"/>
      <c r="B32" s="30"/>
      <c r="C32" s="30"/>
      <c r="D32" s="30"/>
      <c r="E32" s="30"/>
      <c r="F32" s="30"/>
      <c r="G32" s="30"/>
      <c r="H32" s="30"/>
      <c r="I32" s="30"/>
      <c r="J32" s="31"/>
    </row>
    <row r="33" spans="1:10" x14ac:dyDescent="0.25">
      <c r="A33" s="26"/>
      <c r="B33" s="28">
        <f>C23 - 2 *G26</f>
        <v>18.451227242637191</v>
      </c>
      <c r="C33" s="37" t="s">
        <v>26</v>
      </c>
      <c r="D33" s="28" t="s">
        <v>27</v>
      </c>
      <c r="E33" s="37" t="s">
        <v>26</v>
      </c>
      <c r="F33" s="28">
        <f>C23+2*G26</f>
        <v>18.748772757362811</v>
      </c>
      <c r="G33" s="30"/>
      <c r="H33" s="30"/>
      <c r="I33" s="30"/>
      <c r="J33" s="31"/>
    </row>
    <row r="34" spans="1:10" x14ac:dyDescent="0.25">
      <c r="A34" s="26"/>
      <c r="B34" s="30"/>
      <c r="C34" s="30"/>
      <c r="D34" s="30"/>
      <c r="E34" s="30"/>
      <c r="F34" s="30"/>
      <c r="G34" s="30"/>
      <c r="H34" s="30"/>
      <c r="I34" s="30"/>
      <c r="J34" s="31"/>
    </row>
    <row r="35" spans="1:10" x14ac:dyDescent="0.25">
      <c r="A35" s="26"/>
      <c r="B35" s="38" t="s">
        <v>28</v>
      </c>
      <c r="C35" s="38"/>
      <c r="D35" s="38"/>
      <c r="E35" s="38"/>
      <c r="F35" s="38"/>
      <c r="G35" s="38"/>
      <c r="H35" s="38"/>
      <c r="I35" s="30"/>
      <c r="J35" s="31"/>
    </row>
    <row r="36" spans="1:10" x14ac:dyDescent="0.25">
      <c r="A36" s="39"/>
      <c r="B36" s="40"/>
      <c r="C36" s="40"/>
      <c r="D36" s="40"/>
      <c r="E36" s="40"/>
      <c r="F36" s="40"/>
      <c r="G36" s="40"/>
      <c r="H36" s="40"/>
      <c r="I36" s="41"/>
      <c r="J36" s="42"/>
    </row>
    <row r="38" spans="1:10" x14ac:dyDescent="0.25">
      <c r="A38" s="43" t="s">
        <v>29</v>
      </c>
      <c r="B38" s="24"/>
      <c r="C38" s="24"/>
      <c r="D38" s="24"/>
      <c r="E38" s="24"/>
      <c r="F38" s="24"/>
      <c r="G38" s="24"/>
      <c r="H38" s="24"/>
      <c r="I38" s="25"/>
    </row>
    <row r="39" spans="1:10" x14ac:dyDescent="0.25">
      <c r="A39" s="26"/>
      <c r="B39" s="44" t="s">
        <v>30</v>
      </c>
      <c r="C39" s="44"/>
      <c r="D39" s="44"/>
      <c r="E39" s="44"/>
      <c r="F39" s="44"/>
      <c r="G39" s="44"/>
      <c r="H39" s="44"/>
      <c r="I39" s="45"/>
    </row>
    <row r="40" spans="1:10" ht="15" customHeight="1" x14ac:dyDescent="0.25">
      <c r="A40" s="26"/>
      <c r="B40" s="34" t="s">
        <v>31</v>
      </c>
      <c r="C40" s="34"/>
      <c r="D40" s="34"/>
      <c r="E40" s="34"/>
      <c r="F40" s="34"/>
      <c r="G40" s="34"/>
      <c r="H40" s="46" t="s">
        <v>32</v>
      </c>
      <c r="I40" s="47"/>
    </row>
    <row r="41" spans="1:10" x14ac:dyDescent="0.25">
      <c r="A41" s="26"/>
      <c r="B41" s="34"/>
      <c r="C41" s="34"/>
      <c r="D41" s="34"/>
      <c r="E41" s="34"/>
      <c r="F41" s="34"/>
      <c r="G41" s="34"/>
      <c r="H41" s="30"/>
      <c r="I41" s="31"/>
    </row>
    <row r="42" spans="1:10" x14ac:dyDescent="0.25">
      <c r="A42" s="26"/>
      <c r="B42" s="34"/>
      <c r="C42" s="34"/>
      <c r="D42" s="34"/>
      <c r="E42" s="34"/>
      <c r="F42" s="34"/>
      <c r="G42" s="34"/>
      <c r="H42" s="30" t="s">
        <v>33</v>
      </c>
      <c r="I42" s="31"/>
    </row>
    <row r="43" spans="1:10" x14ac:dyDescent="0.25">
      <c r="A43" s="39"/>
      <c r="B43" s="48">
        <f>2*G26/C23*100</f>
        <v>0.79985353420865213</v>
      </c>
      <c r="C43" s="49" t="s">
        <v>34</v>
      </c>
      <c r="D43" s="49"/>
      <c r="E43" s="49"/>
      <c r="F43" s="49"/>
      <c r="G43" s="49"/>
      <c r="H43" s="49"/>
      <c r="I43" s="42"/>
    </row>
  </sheetData>
  <mergeCells count="39">
    <mergeCell ref="C43:H43"/>
    <mergeCell ref="B35:H36"/>
    <mergeCell ref="B39:I39"/>
    <mergeCell ref="B40:G42"/>
    <mergeCell ref="H40:I40"/>
    <mergeCell ref="I14:J14"/>
    <mergeCell ref="I15:J15"/>
    <mergeCell ref="I16:J16"/>
    <mergeCell ref="A1:H3"/>
    <mergeCell ref="A8:C9"/>
    <mergeCell ref="D8:E9"/>
    <mergeCell ref="A10:C10"/>
    <mergeCell ref="J1:R6"/>
    <mergeCell ref="D10:E10"/>
    <mergeCell ref="D14:E14"/>
    <mergeCell ref="B26:F26"/>
    <mergeCell ref="A11:C11"/>
    <mergeCell ref="A12:C12"/>
    <mergeCell ref="A13:C13"/>
    <mergeCell ref="A14:C14"/>
    <mergeCell ref="A15:C15"/>
    <mergeCell ref="B19:D19"/>
    <mergeCell ref="F19:G19"/>
    <mergeCell ref="B28:J29"/>
    <mergeCell ref="B31:E31"/>
    <mergeCell ref="F8:F9"/>
    <mergeCell ref="G8:G9"/>
    <mergeCell ref="H8:H9"/>
    <mergeCell ref="I8:J9"/>
    <mergeCell ref="I10:J10"/>
    <mergeCell ref="I11:J11"/>
    <mergeCell ref="I12:J12"/>
    <mergeCell ref="I13:J13"/>
    <mergeCell ref="D15:E15"/>
    <mergeCell ref="A16:C16"/>
    <mergeCell ref="D16:E16"/>
    <mergeCell ref="D11:E11"/>
    <mergeCell ref="D12:E12"/>
    <mergeCell ref="D13:E1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2020-10-18T14:43:48Z</dcterms:modified>
</cp:coreProperties>
</file>