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ya\Desktop\"/>
    </mc:Choice>
  </mc:AlternateContent>
  <bookViews>
    <workbookView xWindow="0" yWindow="0" windowWidth="21570" windowHeight="8145"/>
  </bookViews>
  <sheets>
    <sheet name="Лист3" sheetId="2" r:id="rId1"/>
    <sheet name="Лист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G3" i="2"/>
  <c r="J3" i="2"/>
  <c r="D4" i="2"/>
  <c r="E4" i="2" s="1"/>
  <c r="F4" i="2"/>
  <c r="G4" i="2"/>
  <c r="H4" i="2"/>
  <c r="I4" i="2" s="1"/>
  <c r="F5" i="2"/>
  <c r="G5" i="2" s="1"/>
  <c r="F6" i="2"/>
  <c r="G6" i="2" s="1"/>
  <c r="J4" i="2" l="1"/>
  <c r="H5" i="2"/>
  <c r="H6" i="2" s="1"/>
  <c r="H7" i="2" s="1"/>
  <c r="H8" i="2" s="1"/>
  <c r="D5" i="2"/>
  <c r="F7" i="2"/>
  <c r="E5" i="2" l="1"/>
  <c r="D6" i="2"/>
  <c r="F8" i="2"/>
  <c r="G7" i="2"/>
  <c r="I5" i="2"/>
  <c r="F9" i="2" l="1"/>
  <c r="G8" i="2"/>
  <c r="H9" i="2"/>
  <c r="H10" i="2" s="1"/>
  <c r="J5" i="2"/>
  <c r="I6" i="2"/>
  <c r="D7" i="2"/>
  <c r="E6" i="2"/>
  <c r="D8" i="2" l="1"/>
  <c r="E7" i="2"/>
  <c r="H11" i="2"/>
  <c r="J6" i="2"/>
  <c r="I7" i="2"/>
  <c r="F10" i="2"/>
  <c r="G9" i="2"/>
  <c r="G10" i="2" l="1"/>
  <c r="F11" i="2"/>
  <c r="G11" i="2" s="1"/>
  <c r="I8" i="2"/>
  <c r="J7" i="2"/>
  <c r="E8" i="2"/>
  <c r="D9" i="2"/>
  <c r="J8" i="2" l="1"/>
  <c r="I9" i="2"/>
  <c r="E9" i="2"/>
  <c r="D10" i="2"/>
  <c r="D11" i="2" l="1"/>
  <c r="E11" i="2" s="1"/>
  <c r="E10" i="2"/>
  <c r="J9" i="2"/>
  <c r="I10" i="2"/>
  <c r="I11" i="2" l="1"/>
  <c r="J11" i="2" s="1"/>
  <c r="J10" i="2"/>
</calcChain>
</file>

<file path=xl/sharedStrings.xml><?xml version="1.0" encoding="utf-8"?>
<sst xmlns="http://schemas.openxmlformats.org/spreadsheetml/2006/main" count="14" uniqueCount="13">
  <si>
    <t>Наиболее точен прогноз при а = 0,95</t>
  </si>
  <si>
    <t>Чехия</t>
  </si>
  <si>
    <t>абс отклон при а = 0,95; и b= 0,05</t>
  </si>
  <si>
    <t>прогноз с уч тренда</t>
  </si>
  <si>
    <t>тренд при b = 0,5; а = 0,95</t>
  </si>
  <si>
    <t>абсол откл при а = 0,95</t>
  </si>
  <si>
    <t>прогноз при а = 0,95</t>
  </si>
  <si>
    <t>абс отклон при а = 0,6</t>
  </si>
  <si>
    <t>прогноз при а= 0,6</t>
  </si>
  <si>
    <t>доход</t>
  </si>
  <si>
    <t>w(t)</t>
  </si>
  <si>
    <t>dпр(t)</t>
  </si>
  <si>
    <t>dфакт(t)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</si>
</sst>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2" fontId="0" fillId="0" borderId="0" xfId="1" applyNumberFormat="1" applyFont="1" applyAlignment="1"/>
    <xf numFmtId="0" fontId="2" fillId="0" borderId="0" xfId="0" applyFont="1"/>
    <xf numFmtId="0" fontId="3" fillId="0" borderId="0" xfId="0" applyFont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динамики</a:t>
            </a:r>
            <a:r>
              <a:rPr lang="ru-RU" baseline="0"/>
              <a:t> денежных доходов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Лист3!$C$3:$C$11</c:f>
              <c:numCache>
                <c:formatCode>General</c:formatCode>
                <c:ptCount val="9"/>
                <c:pt idx="0">
                  <c:v>21375</c:v>
                </c:pt>
                <c:pt idx="1">
                  <c:v>23328</c:v>
                </c:pt>
                <c:pt idx="2">
                  <c:v>24953</c:v>
                </c:pt>
                <c:pt idx="3">
                  <c:v>27245</c:v>
                </c:pt>
                <c:pt idx="4">
                  <c:v>31605</c:v>
                </c:pt>
                <c:pt idx="5">
                  <c:v>27748</c:v>
                </c:pt>
                <c:pt idx="6">
                  <c:v>28340</c:v>
                </c:pt>
                <c:pt idx="7">
                  <c:v>28708</c:v>
                </c:pt>
                <c:pt idx="8">
                  <c:v>30492</c:v>
                </c:pt>
              </c:numCache>
            </c:numRef>
          </c:val>
          <c:smooth val="0"/>
        </c:ser>
        <c:ser>
          <c:idx val="1"/>
          <c:order val="1"/>
          <c:tx>
            <c:v>Прогноз при а = 0,6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Лист3!$D$3:$D$11</c:f>
              <c:numCache>
                <c:formatCode>0.00</c:formatCode>
                <c:ptCount val="9"/>
                <c:pt idx="0" formatCode="General">
                  <c:v>21370</c:v>
                </c:pt>
                <c:pt idx="1">
                  <c:v>21373</c:v>
                </c:pt>
                <c:pt idx="2">
                  <c:v>22546</c:v>
                </c:pt>
                <c:pt idx="3">
                  <c:v>23990.2</c:v>
                </c:pt>
                <c:pt idx="4">
                  <c:v>25943.08</c:v>
                </c:pt>
                <c:pt idx="5">
                  <c:v>29340.232</c:v>
                </c:pt>
                <c:pt idx="6">
                  <c:v>28384.892800000001</c:v>
                </c:pt>
                <c:pt idx="7">
                  <c:v>28357.957119999999</c:v>
                </c:pt>
                <c:pt idx="8">
                  <c:v>28567.982848</c:v>
                </c:pt>
              </c:numCache>
            </c:numRef>
          </c:val>
          <c:smooth val="0"/>
        </c:ser>
        <c:ser>
          <c:idx val="2"/>
          <c:order val="2"/>
          <c:tx>
            <c:v>Прогноз при а = 0,95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Лист3!$F$3:$F$11</c:f>
              <c:numCache>
                <c:formatCode>0.00</c:formatCode>
                <c:ptCount val="9"/>
                <c:pt idx="0" formatCode="General">
                  <c:v>21370</c:v>
                </c:pt>
                <c:pt idx="1">
                  <c:v>21374.75</c:v>
                </c:pt>
                <c:pt idx="2">
                  <c:v>23230.337500000001</c:v>
                </c:pt>
                <c:pt idx="3">
                  <c:v>24866.866875</c:v>
                </c:pt>
                <c:pt idx="4">
                  <c:v>27126.093343749999</c:v>
                </c:pt>
                <c:pt idx="5">
                  <c:v>31381.054667187498</c:v>
                </c:pt>
                <c:pt idx="6">
                  <c:v>27929.652733359377</c:v>
                </c:pt>
                <c:pt idx="7">
                  <c:v>28319.48263666797</c:v>
                </c:pt>
                <c:pt idx="8">
                  <c:v>28688.574131833397</c:v>
                </c:pt>
              </c:numCache>
            </c:numRef>
          </c:val>
          <c:smooth val="0"/>
        </c:ser>
        <c:ser>
          <c:idx val="3"/>
          <c:order val="3"/>
          <c:tx>
            <c:v>Прогноз при а = 0,95; b = 0,5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Лист3!$I$3:$I$11</c:f>
              <c:numCache>
                <c:formatCode>0.00</c:formatCode>
                <c:ptCount val="9"/>
                <c:pt idx="0" formatCode="General">
                  <c:v>21370</c:v>
                </c:pt>
                <c:pt idx="1">
                  <c:v>22300.05</c:v>
                </c:pt>
                <c:pt idx="2">
                  <c:v>24464.743749999998</c:v>
                </c:pt>
                <c:pt idx="3">
                  <c:v>27454.055312499997</c:v>
                </c:pt>
                <c:pt idx="4">
                  <c:v>32149.324328124996</c:v>
                </c:pt>
                <c:pt idx="5">
                  <c:v>34792.36449765625</c:v>
                </c:pt>
                <c:pt idx="6">
                  <c:v>34669.383615507817</c:v>
                </c:pt>
                <c:pt idx="7">
                  <c:v>34977.608126087893</c:v>
                </c:pt>
                <c:pt idx="8">
                  <c:v>36163.666128960649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564216"/>
        <c:axId val="373566176"/>
      </c:lineChart>
      <c:catAx>
        <c:axId val="37356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66176"/>
        <c:crosses val="autoZero"/>
        <c:auto val="1"/>
        <c:lblAlgn val="ctr"/>
        <c:lblOffset val="100"/>
        <c:noMultiLvlLbl val="0"/>
      </c:catAx>
      <c:valAx>
        <c:axId val="373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6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1238249</xdr:colOff>
      <xdr:row>6</xdr:row>
      <xdr:rowOff>185736</xdr:rowOff>
    </xdr:from>
    <xdr:to>
      <xdr:col>8</xdr:col>
      <xdr:colOff>876299</xdr:colOff>
      <xdr:row>22</xdr:row>
      <xdr:rowOff>47624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B1" workbookViewId="0">
      <selection activeCell="K3" sqref="K3"/>
    </sheetView>
  </sheetViews>
  <sheetFormatPr defaultRowHeight="15" x14ac:dyDescent="0.25"/>
  <cols>
    <col min="2" max="2" width="5.7109375" customWidth="1"/>
    <col min="3" max="3" width="17.85546875" customWidth="1"/>
    <col min="4" max="4" width="20.140625" customWidth="1"/>
    <col min="5" max="5" width="22.85546875" customWidth="1"/>
    <col min="6" max="6" width="25.140625" customWidth="1"/>
    <col min="7" max="7" width="22.28515625" customWidth="1"/>
    <col min="8" max="8" width="19" customWidth="1"/>
    <col min="9" max="9" width="24.5703125" customWidth="1"/>
    <col min="10" max="10" width="16.140625" customWidth="1"/>
    <col min="11" max="11" width="19.85546875" customWidth="1"/>
    <col min="13" max="13" width="14.42578125" customWidth="1"/>
    <col min="14" max="14" width="14.7109375" customWidth="1"/>
    <col min="15" max="15" width="11.5703125" customWidth="1"/>
  </cols>
  <sheetData>
    <row r="1" spans="1:12" x14ac:dyDescent="0.25">
      <c r="C1" t="s">
        <v>12</v>
      </c>
      <c r="D1" t="s">
        <v>11</v>
      </c>
      <c r="F1" t="s">
        <v>11</v>
      </c>
      <c r="H1" t="s">
        <v>10</v>
      </c>
    </row>
    <row r="2" spans="1:12" ht="15.75" x14ac:dyDescent="0.25">
      <c r="C2" t="s">
        <v>9</v>
      </c>
      <c r="D2" t="s">
        <v>8</v>
      </c>
      <c r="E2" t="s">
        <v>7</v>
      </c>
      <c r="F2" t="s">
        <v>6</v>
      </c>
      <c r="G2" t="s">
        <v>5</v>
      </c>
      <c r="H2" t="s">
        <v>4</v>
      </c>
      <c r="I2" t="s">
        <v>3</v>
      </c>
      <c r="J2" t="s">
        <v>2</v>
      </c>
      <c r="L2" s="5"/>
    </row>
    <row r="3" spans="1:12" ht="15.75" x14ac:dyDescent="0.25">
      <c r="B3">
        <v>2011</v>
      </c>
      <c r="C3">
        <v>21375</v>
      </c>
      <c r="D3" s="1">
        <v>21370</v>
      </c>
      <c r="E3" s="2">
        <f>C3-D3</f>
        <v>5</v>
      </c>
      <c r="F3" s="4">
        <v>21370</v>
      </c>
      <c r="G3" s="2">
        <f>C3-F3</f>
        <v>5</v>
      </c>
      <c r="H3" s="4">
        <v>0</v>
      </c>
      <c r="I3" s="4">
        <v>21370</v>
      </c>
      <c r="J3" s="2">
        <f>C3-I3</f>
        <v>5</v>
      </c>
    </row>
    <row r="4" spans="1:12" x14ac:dyDescent="0.25">
      <c r="A4" t="s">
        <v>1</v>
      </c>
      <c r="B4">
        <v>2012</v>
      </c>
      <c r="C4">
        <v>23328</v>
      </c>
      <c r="D4" s="3">
        <f>(C3-D3)*0.6+D3</f>
        <v>21373</v>
      </c>
      <c r="E4" s="2">
        <f>C4-D4</f>
        <v>1955</v>
      </c>
      <c r="F4" s="2">
        <f>(C3-F3)*0.95+F3</f>
        <v>21374.75</v>
      </c>
      <c r="G4" s="2">
        <f>C4-F4</f>
        <v>1953.25</v>
      </c>
      <c r="H4" s="2">
        <f>(1-0.5)*H3 + 0.95* 0.5*(C4-F3)</f>
        <v>930.05</v>
      </c>
      <c r="I4" s="2">
        <f>I3+H4</f>
        <v>22300.05</v>
      </c>
      <c r="J4" s="2">
        <f>C4-I4</f>
        <v>1027.9500000000007</v>
      </c>
    </row>
    <row r="5" spans="1:12" x14ac:dyDescent="0.25">
      <c r="B5">
        <v>2013</v>
      </c>
      <c r="C5">
        <v>24953</v>
      </c>
      <c r="D5" s="3">
        <f>(C4-D4)*0.6+D4</f>
        <v>22546</v>
      </c>
      <c r="E5" s="2">
        <f>C5-D5</f>
        <v>2407</v>
      </c>
      <c r="F5" s="2">
        <f>(C4-F4)*0.95+F4</f>
        <v>23230.337500000001</v>
      </c>
      <c r="G5" s="2">
        <f>C5-F5</f>
        <v>1722.6624999999985</v>
      </c>
      <c r="H5" s="2">
        <f>(1-0.5)*H4 + 0.95* 0.5*(C5-F4)</f>
        <v>2164.6937499999999</v>
      </c>
      <c r="I5" s="2">
        <f>I4+H5</f>
        <v>24464.743749999998</v>
      </c>
      <c r="J5" s="2">
        <f>C5-I5</f>
        <v>488.25625000000218</v>
      </c>
    </row>
    <row r="6" spans="1:12" x14ac:dyDescent="0.25">
      <c r="B6">
        <v>2014</v>
      </c>
      <c r="C6">
        <v>27245</v>
      </c>
      <c r="D6" s="3">
        <f>(C5-D5)*0.6+D5</f>
        <v>23990.2</v>
      </c>
      <c r="E6" s="2">
        <f>C6-D6</f>
        <v>3254.7999999999993</v>
      </c>
      <c r="F6" s="2">
        <f>(C5-F5)*0.95+F5</f>
        <v>24866.866875</v>
      </c>
      <c r="G6" s="2">
        <f>C6-F6</f>
        <v>2378.1331250000003</v>
      </c>
      <c r="H6" s="2">
        <f>(1-0.5)*H5 + 0.95* 0.5*(C6-F5)</f>
        <v>2989.3115624999991</v>
      </c>
      <c r="I6" s="2">
        <f>I5+H6</f>
        <v>27454.055312499997</v>
      </c>
      <c r="J6" s="2">
        <f>C6-I6</f>
        <v>-209.05531249999694</v>
      </c>
    </row>
    <row r="7" spans="1:12" x14ac:dyDescent="0.25">
      <c r="B7">
        <v>2015</v>
      </c>
      <c r="C7">
        <v>31605</v>
      </c>
      <c r="D7" s="3">
        <f>(C6-D6)*0.6+D6</f>
        <v>25943.08</v>
      </c>
      <c r="E7" s="2">
        <f>C7-D7</f>
        <v>5661.9199999999983</v>
      </c>
      <c r="F7" s="2">
        <f>(C6-F6)*0.95+F6</f>
        <v>27126.093343749999</v>
      </c>
      <c r="G7" s="2">
        <f>C7-F7</f>
        <v>4478.9066562500011</v>
      </c>
      <c r="H7" s="2">
        <f>(1-0.5)*H6 + 0.95* 0.5*(C7-F6)</f>
        <v>4695.2690156249992</v>
      </c>
      <c r="I7" s="2">
        <f>I6+H7</f>
        <v>32149.324328124996</v>
      </c>
      <c r="J7" s="2">
        <f>C7-I7</f>
        <v>-544.3243281249961</v>
      </c>
    </row>
    <row r="8" spans="1:12" x14ac:dyDescent="0.25">
      <c r="B8">
        <v>2016</v>
      </c>
      <c r="C8">
        <v>27748</v>
      </c>
      <c r="D8" s="3">
        <f>(C7-D7)*0.6+D7</f>
        <v>29340.232</v>
      </c>
      <c r="E8" s="2">
        <f>C8-D8</f>
        <v>-1592.232</v>
      </c>
      <c r="F8" s="2">
        <f>(C7-F7)*0.95+F7</f>
        <v>31381.054667187498</v>
      </c>
      <c r="G8" s="2">
        <f>C8-F8</f>
        <v>-3633.0546671874981</v>
      </c>
      <c r="H8" s="2">
        <f>(1-0.5)*H7 + 0.95* 0.5*(C8-F7)</f>
        <v>2643.0401695312503</v>
      </c>
      <c r="I8" s="2">
        <f>I7+H8</f>
        <v>34792.36449765625</v>
      </c>
      <c r="J8" s="2">
        <f>C8-I8</f>
        <v>-7044.36449765625</v>
      </c>
    </row>
    <row r="9" spans="1:12" x14ac:dyDescent="0.25">
      <c r="B9">
        <v>2017</v>
      </c>
      <c r="C9">
        <v>28340</v>
      </c>
      <c r="D9" s="3">
        <f>(C8-D8)*0.6+D8</f>
        <v>28384.892800000001</v>
      </c>
      <c r="E9" s="2">
        <f>C9-D9</f>
        <v>-44.892800000001444</v>
      </c>
      <c r="F9" s="2">
        <f>(C8-F8)*0.95+F8</f>
        <v>27929.652733359377</v>
      </c>
      <c r="G9" s="2">
        <f>C9-F9</f>
        <v>410.34726664062327</v>
      </c>
      <c r="H9" s="2">
        <f>(1-0.5)*H8 + 0.95* 0.5*(C9-F8)</f>
        <v>-122.98088214843642</v>
      </c>
      <c r="I9" s="2">
        <f>I8+H9</f>
        <v>34669.383615507817</v>
      </c>
      <c r="J9" s="2">
        <f>C9-I9</f>
        <v>-6329.383615507817</v>
      </c>
    </row>
    <row r="10" spans="1:12" x14ac:dyDescent="0.25">
      <c r="B10">
        <v>2018</v>
      </c>
      <c r="C10">
        <v>28708</v>
      </c>
      <c r="D10" s="3">
        <f>(C9-D9)*0.6+D9</f>
        <v>28357.957119999999</v>
      </c>
      <c r="E10" s="2">
        <f>C10-D10</f>
        <v>350.04288000000088</v>
      </c>
      <c r="F10" s="2">
        <f>(C9-F9)*0.95+F9</f>
        <v>28319.48263666797</v>
      </c>
      <c r="G10" s="2">
        <f>C10-F10</f>
        <v>388.51736333203007</v>
      </c>
      <c r="H10" s="2">
        <f>(1-0.5)*H9 + 0.95* 0.5*(C10-F9)</f>
        <v>308.22451058007783</v>
      </c>
      <c r="I10" s="2">
        <f>I9+H10</f>
        <v>34977.608126087893</v>
      </c>
      <c r="J10" s="2">
        <f>C10-I10</f>
        <v>-6269.6081260878927</v>
      </c>
    </row>
    <row r="11" spans="1:12" x14ac:dyDescent="0.25">
      <c r="B11">
        <v>2019</v>
      </c>
      <c r="C11">
        <v>30492</v>
      </c>
      <c r="D11" s="3">
        <f>(C10-D10)*0.6+D10</f>
        <v>28567.982848</v>
      </c>
      <c r="E11" s="2">
        <f>C11-D11</f>
        <v>1924.0171520000004</v>
      </c>
      <c r="F11" s="2">
        <f>(C10-F10)*0.95+F10</f>
        <v>28688.574131833397</v>
      </c>
      <c r="G11" s="2">
        <f>C11-F11</f>
        <v>1803.4258681666033</v>
      </c>
      <c r="H11" s="2">
        <f>(1-0.5)*H10 + 0.95* 0.5*(C11-F10)</f>
        <v>1186.0580028727531</v>
      </c>
      <c r="I11" s="2">
        <f>I10+H11</f>
        <v>36163.666128960649</v>
      </c>
      <c r="J11" s="2">
        <f>C11-I11</f>
        <v>-5671.6661289606491</v>
      </c>
    </row>
    <row r="12" spans="1:12" ht="15.75" x14ac:dyDescent="0.25">
      <c r="D12" s="1"/>
    </row>
    <row r="13" spans="1:12" ht="15.75" x14ac:dyDescent="0.25">
      <c r="D13" s="1"/>
    </row>
    <row r="14" spans="1:12" ht="15.75" x14ac:dyDescent="0.25">
      <c r="D14" s="1"/>
    </row>
    <row r="17" spans="3:3" x14ac:dyDescent="0.25">
      <c r="C1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2020-12-02T08:59:15Z</dcterms:created>
  <dcterms:modified xsi:type="dcterms:W3CDTF">2020-12-02T09:01:08Z</dcterms:modified>
</cp:coreProperties>
</file>