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file/2_projects/FI_paper/2tables/"/>
    </mc:Choice>
  </mc:AlternateContent>
  <xr:revisionPtr revIDLastSave="0" documentId="13_ncr:1_{3D9D90CF-0DC5-3F47-95F3-907B6474A3F2}" xr6:coauthVersionLast="47" xr6:coauthVersionMax="47" xr10:uidLastSave="{00000000-0000-0000-0000-000000000000}"/>
  <bookViews>
    <workbookView xWindow="0" yWindow="4220" windowWidth="28800" windowHeight="16020" activeTab="2" xr2:uid="{0043E536-1C9D-394E-8ED1-92BEC5123453}"/>
  </bookViews>
  <sheets>
    <sheet name="RF features" sheetId="2" r:id="rId1"/>
    <sheet name="FeatureIMP" sheetId="23" r:id="rId2"/>
    <sheet name="EventTime" sheetId="24" r:id="rId3"/>
    <sheet name="modelWarningTime" sheetId="25" r:id="rId4"/>
    <sheet name="FalseWarning" sheetId="26" r:id="rId5"/>
    <sheet name="LSTM results" sheetId="3" r:id="rId6"/>
    <sheet name="Ensemble model" sheetId="9" r:id="rId7"/>
    <sheet name="Model Results" sheetId="22" r:id="rId8"/>
  </sheets>
  <definedNames>
    <definedName name="_xlnm._FilterDatabase" localSheetId="1" hidden="1">FeatureIMP!$A$1:$O$1</definedName>
    <definedName name="_xlnm._FilterDatabase" localSheetId="7" hidden="1">'Model Results'!$A$2:$Z$48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22" l="1"/>
  <c r="AF7" i="22"/>
  <c r="AD7" i="22"/>
  <c r="AH5" i="22"/>
  <c r="AF5" i="22"/>
  <c r="AD5" i="22"/>
  <c r="AH3" i="22"/>
  <c r="AF3" i="22"/>
  <c r="AD3" i="22"/>
  <c r="O20" i="24"/>
  <c r="O19" i="24"/>
  <c r="Z36" i="22" l="1"/>
  <c r="Y36" i="22"/>
  <c r="Z32" i="22"/>
  <c r="Y32" i="22"/>
  <c r="Z28" i="22"/>
  <c r="Y28" i="22"/>
  <c r="Z24" i="22"/>
  <c r="Y24" i="22"/>
  <c r="Z20" i="22"/>
  <c r="Y20" i="22"/>
  <c r="Z16" i="22"/>
  <c r="Y16" i="22"/>
  <c r="Z12" i="22"/>
  <c r="Y12" i="22"/>
  <c r="Y8" i="22"/>
  <c r="Z8" i="22"/>
  <c r="O81" i="23"/>
  <c r="N81" i="23"/>
  <c r="M81" i="23"/>
  <c r="L81" i="23"/>
  <c r="K81" i="23"/>
  <c r="J81" i="23"/>
  <c r="O80" i="23"/>
  <c r="N80" i="23"/>
  <c r="M80" i="23"/>
  <c r="L80" i="23"/>
  <c r="K80" i="23"/>
  <c r="J80" i="23"/>
  <c r="O79" i="23"/>
  <c r="N79" i="23"/>
  <c r="M79" i="23"/>
  <c r="L79" i="23"/>
  <c r="K79" i="23"/>
  <c r="J79" i="23"/>
  <c r="O78" i="23"/>
  <c r="N78" i="23"/>
  <c r="M78" i="23"/>
  <c r="L78" i="23"/>
  <c r="K78" i="23"/>
  <c r="J78" i="23"/>
  <c r="O77" i="23"/>
  <c r="N77" i="23"/>
  <c r="M77" i="23"/>
  <c r="L77" i="23"/>
  <c r="K77" i="23"/>
  <c r="J77" i="23"/>
  <c r="O76" i="23"/>
  <c r="N76" i="23"/>
  <c r="M76" i="23"/>
  <c r="L76" i="23"/>
  <c r="K76" i="23"/>
  <c r="J76" i="23"/>
  <c r="O75" i="23"/>
  <c r="N75" i="23"/>
  <c r="M75" i="23"/>
  <c r="L75" i="23"/>
  <c r="K75" i="23"/>
  <c r="J75" i="23"/>
  <c r="O74" i="23"/>
  <c r="N74" i="23"/>
  <c r="M74" i="23"/>
  <c r="L74" i="23"/>
  <c r="K74" i="23"/>
  <c r="J74" i="23"/>
  <c r="O73" i="23"/>
  <c r="N73" i="23"/>
  <c r="M73" i="23"/>
  <c r="L73" i="23"/>
  <c r="K73" i="23"/>
  <c r="J73" i="23"/>
  <c r="O72" i="23"/>
  <c r="N72" i="23"/>
  <c r="M72" i="23"/>
  <c r="L72" i="23"/>
  <c r="K72" i="23"/>
  <c r="J72" i="23"/>
  <c r="O71" i="23"/>
  <c r="N71" i="23"/>
  <c r="M71" i="23"/>
  <c r="L71" i="23"/>
  <c r="K71" i="23"/>
  <c r="J71" i="23"/>
  <c r="O70" i="23"/>
  <c r="N70" i="23"/>
  <c r="M70" i="23"/>
  <c r="L70" i="23"/>
  <c r="K70" i="23"/>
  <c r="J70" i="23"/>
  <c r="O69" i="23"/>
  <c r="N69" i="23"/>
  <c r="M69" i="23"/>
  <c r="L69" i="23"/>
  <c r="K69" i="23"/>
  <c r="J69" i="23"/>
  <c r="O68" i="23"/>
  <c r="N68" i="23"/>
  <c r="M68" i="23"/>
  <c r="L68" i="23"/>
  <c r="K68" i="23"/>
  <c r="J68" i="23"/>
  <c r="O67" i="23"/>
  <c r="N67" i="23"/>
  <c r="M67" i="23"/>
  <c r="L67" i="23"/>
  <c r="K67" i="23"/>
  <c r="J67" i="23"/>
  <c r="O66" i="23"/>
  <c r="N66" i="23"/>
  <c r="M66" i="23"/>
  <c r="L66" i="23"/>
  <c r="K66" i="23"/>
  <c r="J66" i="23"/>
  <c r="O65" i="23"/>
  <c r="N65" i="23"/>
  <c r="M65" i="23"/>
  <c r="L65" i="23"/>
  <c r="K65" i="23"/>
  <c r="J65" i="23"/>
  <c r="O64" i="23"/>
  <c r="N64" i="23"/>
  <c r="M64" i="23"/>
  <c r="L64" i="23"/>
  <c r="K64" i="23"/>
  <c r="J64" i="23"/>
  <c r="O63" i="23"/>
  <c r="N63" i="23"/>
  <c r="M63" i="23"/>
  <c r="L63" i="23"/>
  <c r="K63" i="23"/>
  <c r="J63" i="23"/>
  <c r="O62" i="23"/>
  <c r="N62" i="23"/>
  <c r="M62" i="23"/>
  <c r="L62" i="23"/>
  <c r="K62" i="23"/>
  <c r="J62" i="23"/>
  <c r="O61" i="23"/>
  <c r="N61" i="23"/>
  <c r="M61" i="23"/>
  <c r="L61" i="23"/>
  <c r="K61" i="23"/>
  <c r="J61" i="23"/>
  <c r="O60" i="23"/>
  <c r="N60" i="23"/>
  <c r="M60" i="23"/>
  <c r="L60" i="23"/>
  <c r="K60" i="23"/>
  <c r="J60" i="23"/>
  <c r="O59" i="23"/>
  <c r="N59" i="23"/>
  <c r="M59" i="23"/>
  <c r="L59" i="23"/>
  <c r="K59" i="23"/>
  <c r="J59" i="23"/>
  <c r="O58" i="23"/>
  <c r="N58" i="23"/>
  <c r="M58" i="23"/>
  <c r="L58" i="23"/>
  <c r="K58" i="23"/>
  <c r="J58" i="23"/>
  <c r="O57" i="23"/>
  <c r="N57" i="23"/>
  <c r="M57" i="23"/>
  <c r="L57" i="23"/>
  <c r="K57" i="23"/>
  <c r="J57" i="23"/>
  <c r="O56" i="23"/>
  <c r="N56" i="23"/>
  <c r="M56" i="23"/>
  <c r="L56" i="23"/>
  <c r="K56" i="23"/>
  <c r="J56" i="23"/>
  <c r="O55" i="23"/>
  <c r="N55" i="23"/>
  <c r="M55" i="23"/>
  <c r="L55" i="23"/>
  <c r="K55" i="23"/>
  <c r="J55" i="23"/>
  <c r="O54" i="23"/>
  <c r="N54" i="23"/>
  <c r="M54" i="23"/>
  <c r="L54" i="23"/>
  <c r="K54" i="23"/>
  <c r="J54" i="23"/>
  <c r="O53" i="23"/>
  <c r="N53" i="23"/>
  <c r="M53" i="23"/>
  <c r="L53" i="23"/>
  <c r="K53" i="23"/>
  <c r="J53" i="23"/>
  <c r="O52" i="23"/>
  <c r="N52" i="23"/>
  <c r="M52" i="23"/>
  <c r="L52" i="23"/>
  <c r="K52" i="23"/>
  <c r="J52" i="23"/>
  <c r="O51" i="23"/>
  <c r="N51" i="23"/>
  <c r="M51" i="23"/>
  <c r="L51" i="23"/>
  <c r="K51" i="23"/>
  <c r="J51" i="23"/>
  <c r="O50" i="23"/>
  <c r="N50" i="23"/>
  <c r="M50" i="23"/>
  <c r="L50" i="23"/>
  <c r="K50" i="23"/>
  <c r="J50" i="23"/>
  <c r="O49" i="23"/>
  <c r="N49" i="23"/>
  <c r="M49" i="23"/>
  <c r="L49" i="23"/>
  <c r="K49" i="23"/>
  <c r="J49" i="23"/>
  <c r="O48" i="23"/>
  <c r="N48" i="23"/>
  <c r="M48" i="23"/>
  <c r="L48" i="23"/>
  <c r="K48" i="23"/>
  <c r="J48" i="23"/>
  <c r="O47" i="23"/>
  <c r="N47" i="23"/>
  <c r="M47" i="23"/>
  <c r="L47" i="23"/>
  <c r="K47" i="23"/>
  <c r="J47" i="23"/>
  <c r="O46" i="23"/>
  <c r="N46" i="23"/>
  <c r="M46" i="23"/>
  <c r="L46" i="23"/>
  <c r="K46" i="23"/>
  <c r="J46" i="23"/>
  <c r="O45" i="23"/>
  <c r="N45" i="23"/>
  <c r="M45" i="23"/>
  <c r="L45" i="23"/>
  <c r="K45" i="23"/>
  <c r="J45" i="23"/>
  <c r="O44" i="23"/>
  <c r="N44" i="23"/>
  <c r="M44" i="23"/>
  <c r="L44" i="23"/>
  <c r="K44" i="23"/>
  <c r="J44" i="23"/>
  <c r="O43" i="23"/>
  <c r="N43" i="23"/>
  <c r="M43" i="23"/>
  <c r="L43" i="23"/>
  <c r="K43" i="23"/>
  <c r="J43" i="23"/>
  <c r="O42" i="23"/>
  <c r="N42" i="23"/>
  <c r="M42" i="23"/>
  <c r="L42" i="23"/>
  <c r="K42" i="23"/>
  <c r="J42" i="23"/>
  <c r="O41" i="23"/>
  <c r="N41" i="23"/>
  <c r="M41" i="23"/>
  <c r="L41" i="23"/>
  <c r="K41" i="23"/>
  <c r="J41" i="23"/>
  <c r="O40" i="23"/>
  <c r="N40" i="23"/>
  <c r="M40" i="23"/>
  <c r="L40" i="23"/>
  <c r="K40" i="23"/>
  <c r="J40" i="23"/>
  <c r="O39" i="23"/>
  <c r="N39" i="23"/>
  <c r="M39" i="23"/>
  <c r="L39" i="23"/>
  <c r="K39" i="23"/>
  <c r="J39" i="23"/>
  <c r="O38" i="23"/>
  <c r="N38" i="23"/>
  <c r="M38" i="23"/>
  <c r="L38" i="23"/>
  <c r="K38" i="23"/>
  <c r="J38" i="23"/>
  <c r="O37" i="23"/>
  <c r="N37" i="23"/>
  <c r="M37" i="23"/>
  <c r="L37" i="23"/>
  <c r="K37" i="23"/>
  <c r="J37" i="23"/>
  <c r="O36" i="23"/>
  <c r="N36" i="23"/>
  <c r="M36" i="23"/>
  <c r="L36" i="23"/>
  <c r="K36" i="23"/>
  <c r="J36" i="23"/>
  <c r="O35" i="23"/>
  <c r="N35" i="23"/>
  <c r="M35" i="23"/>
  <c r="L35" i="23"/>
  <c r="K35" i="23"/>
  <c r="J35" i="23"/>
  <c r="O34" i="23"/>
  <c r="N34" i="23"/>
  <c r="M34" i="23"/>
  <c r="L34" i="23"/>
  <c r="K34" i="23"/>
  <c r="J34" i="23"/>
  <c r="O33" i="23"/>
  <c r="N33" i="23"/>
  <c r="M33" i="23"/>
  <c r="L33" i="23"/>
  <c r="K33" i="23"/>
  <c r="J33" i="23"/>
  <c r="O32" i="23"/>
  <c r="N32" i="23"/>
  <c r="M32" i="23"/>
  <c r="L32" i="23"/>
  <c r="K32" i="23"/>
  <c r="J32" i="23"/>
  <c r="O31" i="23"/>
  <c r="N31" i="23"/>
  <c r="M31" i="23"/>
  <c r="L31" i="23"/>
  <c r="K31" i="23"/>
  <c r="J31" i="23"/>
  <c r="O30" i="23"/>
  <c r="N30" i="23"/>
  <c r="M30" i="23"/>
  <c r="L30" i="23"/>
  <c r="K30" i="23"/>
  <c r="J30" i="23"/>
  <c r="O29" i="23"/>
  <c r="N29" i="23"/>
  <c r="M29" i="23"/>
  <c r="L29" i="23"/>
  <c r="K29" i="23"/>
  <c r="J29" i="23"/>
  <c r="O28" i="23"/>
  <c r="N28" i="23"/>
  <c r="M28" i="23"/>
  <c r="L28" i="23"/>
  <c r="K28" i="23"/>
  <c r="J28" i="23"/>
  <c r="O27" i="23"/>
  <c r="N27" i="23"/>
  <c r="M27" i="23"/>
  <c r="L27" i="23"/>
  <c r="K27" i="23"/>
  <c r="J27" i="23"/>
  <c r="O26" i="23"/>
  <c r="N26" i="23"/>
  <c r="M26" i="23"/>
  <c r="L26" i="23"/>
  <c r="K26" i="23"/>
  <c r="J26" i="23"/>
  <c r="O25" i="23"/>
  <c r="N25" i="23"/>
  <c r="M25" i="23"/>
  <c r="L25" i="23"/>
  <c r="K25" i="23"/>
  <c r="J25" i="23"/>
  <c r="O24" i="23"/>
  <c r="N24" i="23"/>
  <c r="M24" i="23"/>
  <c r="L24" i="23"/>
  <c r="K24" i="23"/>
  <c r="J24" i="23"/>
  <c r="O23" i="23"/>
  <c r="N23" i="23"/>
  <c r="M23" i="23"/>
  <c r="L23" i="23"/>
  <c r="K23" i="23"/>
  <c r="J23" i="23"/>
  <c r="O22" i="23"/>
  <c r="N22" i="23"/>
  <c r="M22" i="23"/>
  <c r="L22" i="23"/>
  <c r="K22" i="23"/>
  <c r="J22" i="23"/>
  <c r="O21" i="23"/>
  <c r="N21" i="23"/>
  <c r="M21" i="23"/>
  <c r="L21" i="23"/>
  <c r="K21" i="23"/>
  <c r="J21" i="23"/>
  <c r="O20" i="23"/>
  <c r="N20" i="23"/>
  <c r="M20" i="23"/>
  <c r="L20" i="23"/>
  <c r="K20" i="23"/>
  <c r="J20" i="23"/>
  <c r="O19" i="23"/>
  <c r="N19" i="23"/>
  <c r="M19" i="23"/>
  <c r="L19" i="23"/>
  <c r="K19" i="23"/>
  <c r="J19" i="23"/>
  <c r="O18" i="23"/>
  <c r="N18" i="23"/>
  <c r="M18" i="23"/>
  <c r="L18" i="23"/>
  <c r="K18" i="23"/>
  <c r="J18" i="23"/>
  <c r="O17" i="23"/>
  <c r="N17" i="23"/>
  <c r="M17" i="23"/>
  <c r="L17" i="23"/>
  <c r="K17" i="23"/>
  <c r="J17" i="23"/>
  <c r="O16" i="23"/>
  <c r="N16" i="23"/>
  <c r="M16" i="23"/>
  <c r="L16" i="23"/>
  <c r="K16" i="23"/>
  <c r="J16" i="23"/>
  <c r="O15" i="23"/>
  <c r="N15" i="23"/>
  <c r="M15" i="23"/>
  <c r="L15" i="23"/>
  <c r="K15" i="23"/>
  <c r="J15" i="23"/>
  <c r="O14" i="23"/>
  <c r="N14" i="23"/>
  <c r="M14" i="23"/>
  <c r="L14" i="23"/>
  <c r="K14" i="23"/>
  <c r="J14" i="23"/>
  <c r="O13" i="23"/>
  <c r="N13" i="23"/>
  <c r="M13" i="23"/>
  <c r="L13" i="23"/>
  <c r="K13" i="23"/>
  <c r="J13" i="23"/>
  <c r="O12" i="23"/>
  <c r="N12" i="23"/>
  <c r="M12" i="23"/>
  <c r="L12" i="23"/>
  <c r="K12" i="23"/>
  <c r="J12" i="23"/>
  <c r="O11" i="23"/>
  <c r="N11" i="23"/>
  <c r="M11" i="23"/>
  <c r="L11" i="23"/>
  <c r="K11" i="23"/>
  <c r="J11" i="23"/>
  <c r="O10" i="23"/>
  <c r="N10" i="23"/>
  <c r="M10" i="23"/>
  <c r="L10" i="23"/>
  <c r="K10" i="23"/>
  <c r="J10" i="23"/>
  <c r="O9" i="23"/>
  <c r="N9" i="23"/>
  <c r="M9" i="23"/>
  <c r="L9" i="23"/>
  <c r="K9" i="23"/>
  <c r="J9" i="23"/>
  <c r="O8" i="23"/>
  <c r="N8" i="23"/>
  <c r="M8" i="23"/>
  <c r="L8" i="23"/>
  <c r="K8" i="23"/>
  <c r="J8" i="23"/>
  <c r="O7" i="23"/>
  <c r="N7" i="23"/>
  <c r="M7" i="23"/>
  <c r="L7" i="23"/>
  <c r="K7" i="23"/>
  <c r="J7" i="23"/>
  <c r="O6" i="23"/>
  <c r="N6" i="23"/>
  <c r="M6" i="23"/>
  <c r="L6" i="23"/>
  <c r="K6" i="23"/>
  <c r="J6" i="23"/>
  <c r="O5" i="23"/>
  <c r="N5" i="23"/>
  <c r="M5" i="23"/>
  <c r="L5" i="23"/>
  <c r="K5" i="23"/>
  <c r="J5" i="23"/>
  <c r="O4" i="23"/>
  <c r="N4" i="23"/>
  <c r="M4" i="23"/>
  <c r="L4" i="23"/>
  <c r="K4" i="23"/>
  <c r="J4" i="23"/>
  <c r="O3" i="23"/>
  <c r="N3" i="23"/>
  <c r="M3" i="23"/>
  <c r="L3" i="23"/>
  <c r="K3" i="23"/>
  <c r="J3" i="23"/>
  <c r="O2" i="23"/>
  <c r="N2" i="23"/>
  <c r="M2" i="23"/>
  <c r="L2" i="23"/>
  <c r="K2" i="23"/>
  <c r="J2" i="23"/>
  <c r="Y4" i="22"/>
  <c r="Z4" i="22"/>
  <c r="V29" i="22"/>
  <c r="W29" i="22"/>
  <c r="V33" i="22"/>
  <c r="W33" i="22"/>
  <c r="V37" i="22"/>
  <c r="W37" i="22"/>
  <c r="V25" i="22"/>
  <c r="W25" i="22"/>
  <c r="V21" i="22"/>
  <c r="W21" i="22"/>
  <c r="V17" i="22"/>
  <c r="W17" i="22"/>
  <c r="V13" i="22"/>
  <c r="W13" i="22"/>
  <c r="V9" i="22"/>
  <c r="W9" i="22"/>
  <c r="W5" i="22"/>
  <c r="V5" i="22"/>
  <c r="I48" i="22"/>
  <c r="I46" i="22"/>
  <c r="I44" i="22"/>
  <c r="I42" i="22"/>
  <c r="I40" i="22"/>
  <c r="H44" i="22"/>
  <c r="H48" i="22"/>
  <c r="H46" i="22"/>
  <c r="H42" i="22"/>
  <c r="H40" i="22"/>
  <c r="N20" i="24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88837DE6-FD80-E349-BC4D-DE5B979BEFCE}">
      <text>
        <r>
          <rPr>
            <sz val="10"/>
            <color rgb="FF000000"/>
            <rFont val="Tahoma"/>
            <family val="2"/>
          </rPr>
          <t>32&gt;64&gt;16</t>
        </r>
      </text>
    </comment>
  </commentList>
</comments>
</file>

<file path=xl/sharedStrings.xml><?xml version="1.0" encoding="utf-8"?>
<sst xmlns="http://schemas.openxmlformats.org/spreadsheetml/2006/main" count="2416" uniqueCount="539">
  <si>
    <t>N°</t>
  </si>
  <si>
    <t>Kurtosis of the raw signal (peakness of the signal)</t>
  </si>
  <si>
    <t>Skewness of the raw signal</t>
  </si>
  <si>
    <t>Energy in the first third part of the autocorrelation function</t>
  </si>
  <si>
    <t>Energy in the remaining part of the autocorrelation function</t>
  </si>
  <si>
    <t>Kurtosis of the envelope</t>
  </si>
  <si>
    <t>Skewness of the envelope</t>
  </si>
  <si>
    <t>12-16</t>
  </si>
  <si>
    <t>Kurtosis of the signal in1–3 Hz, 2–6 Hz,3–9 Hz,1–5 Hz, 4–12 Hz</t>
  </si>
  <si>
    <t>17-21</t>
  </si>
  <si>
    <t>Ratio between Max envleope and duration</t>
  </si>
  <si>
    <t>Interquartile range</t>
  </si>
  <si>
    <t xml:space="preserve">RMS of the signal </t>
  </si>
  <si>
    <t>Mean of the discrete Fourier transform (DFT)</t>
  </si>
  <si>
    <t>Max of the DFT</t>
  </si>
  <si>
    <t>Frequency at the Max DFT</t>
  </si>
  <si>
    <t>Frequency of spectrum centroid</t>
  </si>
  <si>
    <t>Central frequency of the 1st quartile</t>
  </si>
  <si>
    <t>Central frequency of the 2nd quartile</t>
  </si>
  <si>
    <t>Median of the normalized DFT</t>
  </si>
  <si>
    <t>Variance of the normalized DFT</t>
  </si>
  <si>
    <t>Number of peaks in normalized DFT spectrum</t>
  </si>
  <si>
    <t>Number of peaks (&gt;0.75 DFTmax)</t>
  </si>
  <si>
    <t>Energy in [0, 1/4 ]Nyquist frequency (Nyf), [ 1/ 4 , 1/2 ]Nyf, [ 1/2 , 3/4 ]Nyf, [ 3/4 , 1]Nyf</t>
  </si>
  <si>
    <t>36-39</t>
  </si>
  <si>
    <t>Spectral centroid</t>
  </si>
  <si>
    <t>Gyration radius</t>
  </si>
  <si>
    <t>Spectral centroid width</t>
  </si>
  <si>
    <t>Kurtosis of the envelope of the Max energy of a spectrogram</t>
  </si>
  <si>
    <t>Kurtosis of the envelope of the Median energy of a spectrogram</t>
  </si>
  <si>
    <t>Mean ratio between the Max and the Mean of all DFTs</t>
  </si>
  <si>
    <t>Mean ratio between the Max and the Median of all DFTs</t>
  </si>
  <si>
    <t>Number of peaks in the curve showing the temporal evolution of the Max DFTs</t>
  </si>
  <si>
    <t>Number of peaks in the curve showing the temporal evolution of the Mean DFTs</t>
  </si>
  <si>
    <t>Number of peaks in the curve showing the temporal evolution of the Median DFTs</t>
  </si>
  <si>
    <t>Ratio between 47 and 49</t>
  </si>
  <si>
    <t>Ratio between 47 and 48</t>
  </si>
  <si>
    <t>Number of peaks X centroid Freq DFTs(t)</t>
  </si>
  <si>
    <t>Number of peaks X Max Freq DFTs(t)</t>
  </si>
  <si>
    <t>Ratio Freq Max/X Centroid DFTs(t)</t>
  </si>
  <si>
    <t>Mean distance between Max DF(t) Mean DFT(t)</t>
  </si>
  <si>
    <t>Mean distance between Max DFT(t) Median DFT(t)</t>
  </si>
  <si>
    <t>Distance Q2 curve to Q1 curve (QX curve= enveloppe of X quaile of DFTs)</t>
  </si>
  <si>
    <t xml:space="preserve">Distance Q3 curve to Q1 urve </t>
  </si>
  <si>
    <t>Distance Q3 curve to Q2 curve</t>
  </si>
  <si>
    <t>Mean lag time between station signals</t>
  </si>
  <si>
    <t>Standard deviation of lag time between station signals</t>
  </si>
  <si>
    <t>Mean Wesserstein distance between station signals</t>
  </si>
  <si>
    <t>Standard deviation of Wesserstein distance between station signals</t>
  </si>
  <si>
    <t>Ratio between max RMS and min RMS</t>
  </si>
  <si>
    <t>Station number with maxmimum RMS</t>
  </si>
  <si>
    <t>Station number with minimum RMS</t>
  </si>
  <si>
    <t>Mean coherence between station signals</t>
  </si>
  <si>
    <t>Ratio of 9 and 10</t>
  </si>
  <si>
    <t>Number of active stations</t>
  </si>
  <si>
    <t>Station ID in the network</t>
  </si>
  <si>
    <t>Waveform features</t>
  </si>
  <si>
    <t>Spectrogram features</t>
  </si>
  <si>
    <t>Network features</t>
  </si>
  <si>
    <t xml:space="preserve">Spectral features		</t>
  </si>
  <si>
    <t>Type</t>
  </si>
  <si>
    <t>Number of peaks in the autocorrelation function</t>
  </si>
  <si>
    <t>Maximum  coherence between station signals</t>
  </si>
  <si>
    <t>Duration</t>
  </si>
  <si>
    <t>Ratio of the mean over the maximum of the envelop signal</t>
  </si>
  <si>
    <t>﻿Ratio of the median over the maximum of the envelop signal</t>
  </si>
  <si>
    <r>
      <t>Ratio of the Max and the Mean of the</t>
    </r>
    <r>
      <rPr>
        <b/>
        <sz val="11"/>
        <color rgb="FFFF0000"/>
        <rFont val="Helvetica"/>
        <family val="2"/>
      </rPr>
      <t xml:space="preserve"> normalized</t>
    </r>
    <r>
      <rPr>
        <sz val="11"/>
        <color theme="1"/>
        <rFont val="Helvetica"/>
        <family val="2"/>
      </rPr>
      <t xml:space="preserve"> envelope</t>
    </r>
  </si>
  <si>
    <r>
      <t xml:space="preserve">Ratio of the Max and the Median of the </t>
    </r>
    <r>
      <rPr>
        <b/>
        <sz val="11"/>
        <color rgb="FFFF0000"/>
        <rFont val="Helvetica"/>
        <family val="2"/>
      </rPr>
      <t>normalized</t>
    </r>
    <r>
      <rPr>
        <sz val="11"/>
        <color theme="1"/>
        <rFont val="Helvetica"/>
        <family val="2"/>
      </rPr>
      <t xml:space="preserve"> envelope</t>
    </r>
  </si>
  <si>
    <t>﻿Ratio between ascending and descending time</t>
  </si>
  <si>
    <t>﻿Kurtosis of the raw signal (peakness of the signal)</t>
  </si>
  <si>
    <r>
      <t xml:space="preserve">Ratio between ascending and descending time of the </t>
    </r>
    <r>
      <rPr>
        <b/>
        <sz val="11"/>
        <color rgb="FFFF0000"/>
        <rFont val="Helvetica"/>
        <family val="2"/>
      </rPr>
      <t>envelope</t>
    </r>
  </si>
  <si>
    <t>﻿Kurtosis of the envelop</t>
  </si>
  <si>
    <t>﻿Skewness of the raw signal</t>
  </si>
  <si>
    <t>﻿Skewness of the envelop</t>
  </si>
  <si>
    <t>﻿Number of peaks in the autocorrelation function</t>
  </si>
  <si>
    <t>﻿Energy in the first third part of the autocorrelation function</t>
  </si>
  <si>
    <t>Description (France)</t>
  </si>
  <si>
    <t>﻿Energy in the remaining part of the autocorrelation function</t>
  </si>
  <si>
    <t>﻿Ratioof11and 10</t>
  </si>
  <si>
    <t>Energy of the signal filtered in 1–3 Hz, 2–6 Hz,3–9 Hz,1–5 Hz, 4–12 Hz</t>
  </si>
  <si>
    <t>13-17</t>
  </si>
  <si>
    <t>18-22</t>
  </si>
  <si>
    <t>Kurtosis of the signal in 5–10 Hz, 10–50 Hz, 5–70 Hz, 50–100 Hz, 5–100 Hz frequency range</t>
  </si>
  <si>
    <t>﻿RMS between the decreasing part of the signal and I(t)</t>
  </si>
  <si>
    <r>
      <t xml:space="preserve">Difference bewteen </t>
    </r>
    <r>
      <rPr>
        <b/>
        <sz val="11"/>
        <color rgb="FFFF0000"/>
        <rFont val="Helvetica"/>
        <family val="2"/>
      </rPr>
      <t>decreasing coda</t>
    </r>
    <r>
      <rPr>
        <sz val="11"/>
        <color theme="1"/>
        <rFont val="Helvetica"/>
        <family val="2"/>
      </rPr>
      <t xml:space="preserve"> amplitude and a straight line</t>
    </r>
  </si>
  <si>
    <t>﻿Mean of the DFT</t>
  </si>
  <si>
    <t>﻿Max of the DFT</t>
  </si>
  <si>
    <t>﻿Frequency at the maximum</t>
  </si>
  <si>
    <t>﻿Central frequency of the 1st quartile</t>
  </si>
  <si>
    <t>﻿Central frequency of the 2nd quartile</t>
  </si>
  <si>
    <t>﻿Median of the normalized DFT</t>
  </si>
  <si>
    <t>Number of peaks ﻿(&gt;0.75 DFTmax)</t>
  </si>
  <si>
    <t>﻿Mean value for the peaks</t>
  </si>
  <si>
    <t>34-37</t>
  </si>
  <si>
    <t>﻿Kurtosis of the maximum of all discrete Fourier transforms (DFTs) as a function of time t</t>
  </si>
  <si>
    <t>﻿Kurtosis of the maximum of all DFTs as a function of time t</t>
  </si>
  <si>
    <t>﻿Mean ratio between the maximum and the mean of all DFTs</t>
  </si>
  <si>
    <t>﻿Mean ratio between the maximum and the median of all DFTs</t>
  </si>
  <si>
    <t>﻿Number of peaks in the curve showing the temporal evolution of the DFTs maximum</t>
  </si>
  <si>
    <t>﻿Number of peaks in the curve showing the temporal evolution of the DFTs mean</t>
  </si>
  <si>
    <t>﻿Number of peaks in the curve showing the temporal evolution of the DFTs median</t>
  </si>
  <si>
    <t>Ratio between 45 and 46</t>
  </si>
  <si>
    <t>Ratio between 45 and 47</t>
  </si>
  <si>
    <t>﻿Number of peaks in the curve of the temporal evolution of the DFTs central frequency</t>
  </si>
  <si>
    <t>﻿Number of peaks in the curve of the temporal evolution of the DFTs maximum frequency</t>
  </si>
  <si>
    <t>﻿Ratio between 50 and 51</t>
  </si>
  <si>
    <t>﻿Mean distance between the curves of the temporal evolution of the DFTs maximum frequency and mean frequency</t>
  </si>
  <si>
    <t>﻿Mean distance between the curves of the temporal evolution of the DFTs maximum frequency and median frequency</t>
  </si>
  <si>
    <t>﻿Mean distance between the 1st quartile and the median of all DFTs as a function of time</t>
  </si>
  <si>
    <t>﻿Mean distance between the 3rd quartile and the median of all DFTs as a function of time</t>
  </si>
  <si>
    <t>﻿Mean distance between the 3rd quartile and the 1st quartile of all DFTs as a function of time</t>
  </si>
  <si>
    <t>﻿Number of gaps in the signal</t>
  </si>
  <si>
    <t>﻿SNR maximum</t>
  </si>
  <si>
    <t>﻿Station with maximum SNR</t>
  </si>
  <si>
    <t>﻿Station with maximum amplitude</t>
  </si>
  <si>
    <t>﻿Station with minimum amplitude</t>
  </si>
  <si>
    <t>﻿Ratio between attributes 62 and 61</t>
  </si>
  <si>
    <t>﻿Mean correlation</t>
  </si>
  <si>
    <t>﻿Maximum correlation</t>
  </si>
  <si>
    <t>﻿Mean correlation lag in between station</t>
  </si>
  <si>
    <t>﻿Standard deviation correlation lag in between station</t>
  </si>
  <si>
    <t>﻿Polarity attributes</t>
  </si>
  <si>
    <t>﻿Rectilinearity</t>
  </si>
  <si>
    <t>﻿Azimuth</t>
  </si>
  <si>
    <t>Dip</t>
  </si>
  <si>
    <t>Planarity</t>
  </si>
  <si>
    <r>
      <t xml:space="preserve">Energy of the signal filtered in 5–10 Hz, 10–50 Hz, 5–70 Hz, </t>
    </r>
    <r>
      <rPr>
        <b/>
        <sz val="11"/>
        <color theme="1"/>
        <rFont val="Helvetica"/>
        <family val="2"/>
      </rPr>
      <t>50–100 Hz</t>
    </r>
    <r>
      <rPr>
        <sz val="11"/>
        <color theme="1"/>
        <rFont val="Helvetica"/>
        <family val="2"/>
      </rPr>
      <t>, 5–100 Hz</t>
    </r>
  </si>
  <si>
    <t>10(features 16)</t>
  </si>
  <si>
    <t>7(features 34)</t>
  </si>
  <si>
    <t>not working</t>
  </si>
  <si>
    <t>If(France)</t>
  </si>
  <si>
    <t>Description (Switzerland)</t>
  </si>
  <si>
    <t>If (Switzerland)</t>
  </si>
  <si>
    <t>add</t>
  </si>
  <si>
    <t>same as 60 Swiss</t>
  </si>
  <si>
    <t>rank=8, 4-12Hz; rank=10, 3-9Hz</t>
  </si>
  <si>
    <t>N</t>
  </si>
  <si>
    <t>Date</t>
  </si>
  <si>
    <t>Purpose</t>
  </si>
  <si>
    <t>Node</t>
  </si>
  <si>
    <t>GPU num</t>
  </si>
  <si>
    <t>Input data</t>
  </si>
  <si>
    <t>Station</t>
  </si>
  <si>
    <t>Features</t>
  </si>
  <si>
    <t>Labels</t>
  </si>
  <si>
    <t>Epoch</t>
  </si>
  <si>
    <t>Sequence length</t>
  </si>
  <si>
    <t>Effective Batch size</t>
  </si>
  <si>
    <t>Training Drouout</t>
  </si>
  <si>
    <t>Optimal Training F1</t>
  </si>
  <si>
    <t>Testing F1</t>
  </si>
  <si>
    <t>Archive path</t>
  </si>
  <si>
    <t>Notes</t>
  </si>
  <si>
    <t>Testing2017-2019, Training2020</t>
  </si>
  <si>
    <t>ILL18+12+13</t>
  </si>
  <si>
    <t>28,3 components BL + iq_net</t>
  </si>
  <si>
    <t>noise 0, 1 before max dB</t>
  </si>
  <si>
    <t>32,16</t>
  </si>
  <si>
    <t>16,32</t>
  </si>
  <si>
    <t>Na</t>
  </si>
  <si>
    <t>0.4562/0.4195/0.197/0.4878</t>
  </si>
  <si>
    <t>Archive/0</t>
  </si>
  <si>
    <t>0.4878 for 32-32, the weak events are hard to find e.g. 2020-06-10 00:10:00(2 step)</t>
  </si>
  <si>
    <t>ILL18</t>
  </si>
  <si>
    <t>3 components BL + iq_net</t>
  </si>
  <si>
    <t>Archive/1</t>
  </si>
  <si>
    <t>signle station</t>
  </si>
  <si>
    <t>ILL12</t>
  </si>
  <si>
    <t>Archive/2</t>
  </si>
  <si>
    <t>ILL13</t>
  </si>
  <si>
    <t>Archive/3</t>
  </si>
  <si>
    <t>64,32,16</t>
  </si>
  <si>
    <r>
      <t>0.4537/</t>
    </r>
    <r>
      <rPr>
        <sz val="12"/>
        <color rgb="FFC00000"/>
        <rFont val="Calibri (Body)"/>
      </rPr>
      <t>0.5789</t>
    </r>
    <r>
      <rPr>
        <sz val="12"/>
        <color theme="1"/>
        <rFont val="Calibri"/>
        <family val="2"/>
        <scheme val="minor"/>
      </rPr>
      <t>/0.5305</t>
    </r>
  </si>
  <si>
    <t>64-8 is calculated by one GPU on node 502</t>
  </si>
  <si>
    <t>0.0852/0.4173/0.1241</t>
  </si>
  <si>
    <t>Each case in calaulated by one GPU</t>
  </si>
  <si>
    <t>0.6331/0.2380/0.2283</t>
  </si>
  <si>
    <t>64-8 is calculated by one GPU on node 501</t>
  </si>
  <si>
    <t>Test 4GPU vs 1GPU</t>
  </si>
  <si>
    <t>0.5507/0.2701/0.0062</t>
  </si>
  <si>
    <t>Archive/4</t>
  </si>
  <si>
    <t>Test 4GPU (13.19h for 64_8, 10.05h for 32_8, 6.11h for 16_8) vs 1 GPU (2.972h for 64_8, 2.194h for 32_8, 1.795h for 16_8)</t>
  </si>
  <si>
    <t>Test Weights [0.0005noise, 0.9995events]</t>
  </si>
  <si>
    <t>0.4897/0.3882/0.2413</t>
  </si>
  <si>
    <t>0.0823/0.3619/0.0718</t>
  </si>
  <si>
    <t>0.5955/0.5106/0.4236</t>
  </si>
  <si>
    <t>test Harsh update</t>
  </si>
  <si>
    <t>0.5229/0.5486/0.4462</t>
  </si>
  <si>
    <t>the testing results is only 0 noise 1 event labels</t>
  </si>
  <si>
    <t>0.5424/0.3568/0.0437</t>
  </si>
  <si>
    <t>0.5721/0.4704/0.2196</t>
  </si>
  <si>
    <t>0.6354/0.6542/0.7140</t>
  </si>
  <si>
    <t>0.0399/0.0371/0.0422</t>
  </si>
  <si>
    <t>0.8288/0.7993/0.6921</t>
  </si>
  <si>
    <t>raw_max, raw_iq, goodness, alpha, iq_net</t>
  </si>
  <si>
    <t>noise 0, and during event 1</t>
  </si>
  <si>
    <t>only input 5 features</t>
  </si>
  <si>
    <t>test why ILL12 not works</t>
  </si>
  <si>
    <t>why it not work?-&gt;normalize make it worse</t>
  </si>
  <si>
    <t>0.6874/0.7724/0.7030</t>
  </si>
  <si>
    <t>Archive/5</t>
  </si>
  <si>
    <t>Archive/6</t>
  </si>
  <si>
    <t>NOT normalize + 5 features+predicted probability</t>
  </si>
  <si>
    <t>128,64,32,16</t>
  </si>
  <si>
    <t>16#8</t>
  </si>
  <si>
    <t>0.8375/0.8573/0.7738/0.6934#0.7730/0.8516/0.8551/0.8143</t>
  </si>
  <si>
    <t>0.6102/0.7174/0.7263/0.6966#0.6308/0.5667/0.7504/0.6924</t>
  </si>
  <si>
    <t>0.7054/0.7751/0.7704/0.7681#0.7709/0.7776/0.7548/0.7847</t>
  </si>
  <si>
    <t>optimal is  32-8(0.7504)</t>
  </si>
  <si>
    <t>optimal is  64-16(0.8573)</t>
  </si>
  <si>
    <t>optimal is  16-8(0.7847)</t>
  </si>
  <si>
    <t>128,64, 16</t>
  </si>
  <si>
    <t>128, 64, 16</t>
  </si>
  <si>
    <t>Time: 9.198/6.1723.879</t>
  </si>
  <si>
    <t>0.7680/0.7895/0.8267</t>
  </si>
  <si>
    <t>Time: 46.696/29.773/19.006</t>
  </si>
  <si>
    <t>0.3855/0.7496/0.7313</t>
  </si>
  <si>
    <t>Archive/7</t>
  </si>
  <si>
    <t>Description (GFZ)</t>
  </si>
  <si>
    <t>Goodness of fit</t>
  </si>
  <si>
    <t>Power law exponent</t>
  </si>
  <si>
    <t>BL</t>
  </si>
  <si>
    <t>Input features</t>
  </si>
  <si>
    <t>Ensemble Model</t>
  </si>
  <si>
    <t>XGB</t>
  </si>
  <si>
    <t>all features are 1-min-non-overlap-window</t>
  </si>
  <si>
    <t>RF</t>
  </si>
  <si>
    <t>~/1projects/3ml/4test_imp/RF_BL_features/RF_BL_RF/4</t>
  </si>
  <si>
    <t>~/1projects/3ml/4test_imp/RF_BL_features/RF_BL_XGB/4</t>
  </si>
  <si>
    <t>69RF+2BL(phi, alpha)</t>
  </si>
  <si>
    <t>5BL(iq_network, iq_min, iq, phi, alpha)</t>
  </si>
  <si>
    <t>~/1projects/3ml/4test_imp/BL_features/BL_XGB</t>
  </si>
  <si>
    <t>~/1projects/3ml/4test_imp/BL_features/BL_RF</t>
  </si>
  <si>
    <t>69RF</t>
  </si>
  <si>
    <t>~/1projects/3ml/4test_imp/RF_features/RF_XGB</t>
  </si>
  <si>
    <t>~/1projects/3ml/4test_imp/RF_features/RF_RF</t>
  </si>
  <si>
    <t>station</t>
  </si>
  <si>
    <t>Top15RF</t>
  </si>
  <si>
    <t>~/1projects/3ml/4test_imp/RF15_BL_features/RF15_BL_RF</t>
  </si>
  <si>
    <t>~/1projects/3ml/4test_imp/RF15_BL_features/RF15_BL_XGB</t>
  </si>
  <si>
    <t>relabel the 2020 data</t>
  </si>
  <si>
    <t>Top15RF and 2BL</t>
  </si>
  <si>
    <t>label weight = 0.1 : 0.9</t>
  </si>
  <si>
    <t>0.7659(0.8137)/0.8651(0.8291)/0.8315(0.8101)/0.8442(0.8498)</t>
  </si>
  <si>
    <t>0.7797(0.7802)/0.8640(0.8512)/0.8130(0.8784)/0.8145(0.7773)</t>
  </si>
  <si>
    <t>0.8807(0.8637)/0.8594(0.8466)/0.8773(0.8837)/0.8853(0.8728)</t>
  </si>
  <si>
    <t>loss_model_saved_F1 (f1_model_saved_F1)</t>
  </si>
  <si>
    <t>69RF and 2BL</t>
  </si>
  <si>
    <t>0.8235(0.9119)/0.8760(0.9200)/0.8782(0.9158)</t>
  </si>
  <si>
    <t>128 failed</t>
  </si>
  <si>
    <t>0.5845(0.7905)/0.7329(0.7005)/0.8276(0.8325)</t>
  </si>
  <si>
    <t>0.8082(0.8114)/0.7704(0.8422)/0.8723(0.8456)</t>
  </si>
  <si>
    <t>frequency of digit 1</t>
  </si>
  <si>
    <t>frequency of digit 2</t>
  </si>
  <si>
    <t>frequency of digit 3</t>
  </si>
  <si>
    <t>frequency of digit 4</t>
  </si>
  <si>
    <t>frequency of digit 5</t>
  </si>
  <si>
    <t>frequency of digit 6</t>
  </si>
  <si>
    <t>frequency of digit 7</t>
  </si>
  <si>
    <t>frequency of digit 8</t>
  </si>
  <si>
    <t>frequency of digit 9</t>
  </si>
  <si>
    <t>22-26</t>
  </si>
  <si>
    <t>27-31</t>
  </si>
  <si>
    <t>46-49</t>
  </si>
  <si>
    <r>
      <t>Number of active stations</t>
    </r>
    <r>
      <rPr>
        <b/>
        <sz val="11"/>
        <color rgb="FFC00000"/>
        <rFont val="Helvetica"/>
        <family val="2"/>
      </rPr>
      <t xml:space="preserve"> (NOT USE)</t>
    </r>
  </si>
  <si>
    <t>LSTM</t>
  </si>
  <si>
    <t>TN</t>
  </si>
  <si>
    <t>FP</t>
  </si>
  <si>
    <t>FN</t>
  </si>
  <si>
    <t>TP</t>
  </si>
  <si>
    <t>F1</t>
  </si>
  <si>
    <t>TS</t>
  </si>
  <si>
    <t>training</t>
  </si>
  <si>
    <t>Validation</t>
  </si>
  <si>
    <t>rf</t>
  </si>
  <si>
    <t>bl</t>
  </si>
  <si>
    <t>bl_rf</t>
  </si>
  <si>
    <t>model</t>
  </si>
  <si>
    <t>feature</t>
  </si>
  <si>
    <t>min</t>
  </si>
  <si>
    <t>max</t>
  </si>
  <si>
    <t>Std.</t>
  </si>
  <si>
    <t>Var.P</t>
  </si>
  <si>
    <t>Mean</t>
  </si>
  <si>
    <t>Note</t>
  </si>
  <si>
    <t>6features</t>
  </si>
  <si>
    <t>Events Num.</t>
  </si>
  <si>
    <t xml:space="preserve"> bl+rf minus - rf</t>
  </si>
  <si>
    <t>rf minus bl</t>
  </si>
  <si>
    <t>featureID</t>
  </si>
  <si>
    <t>ILL18_RF_rank</t>
  </si>
  <si>
    <t>ILL18_XGB_rank</t>
  </si>
  <si>
    <t>ILL12_RF_rank</t>
  </si>
  <si>
    <t>ILL18_RF_weights</t>
  </si>
  <si>
    <t>ILL18_XGB_weights</t>
  </si>
  <si>
    <t>ILL12_RF_weights</t>
  </si>
  <si>
    <t>ILL12_XGB_weights</t>
  </si>
  <si>
    <t>ILL13_RF_weights</t>
  </si>
  <si>
    <t>ILL13_XGB_weights</t>
  </si>
  <si>
    <t>featureName</t>
  </si>
  <si>
    <t>featureType</t>
  </si>
  <si>
    <t>Energy of the signal filtered in 1–5 Hz</t>
  </si>
  <si>
    <t>Energy of the signal filtered in 15–25 Hz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</si>
  <si>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</si>
  <si>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</si>
  <si>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</si>
  <si>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</si>
  <si>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</si>
  <si>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</si>
  <si>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</si>
  <si>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</si>
  <si>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</si>
  <si>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Volume(m3, Source WSL)</t>
  </si>
  <si>
    <t>Velocity (m/s)</t>
  </si>
  <si>
    <t>EarlyDF</t>
  </si>
  <si>
    <t>LaterDF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</si>
  <si>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</si>
  <si>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</si>
  <si>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</si>
  <si>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</si>
  <si>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</si>
  <si>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</si>
  <si>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</si>
  <si>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</si>
  <si>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</si>
  <si>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</si>
  <si>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Energy of the signal filtered in 1–5 Hz, 4–9 Hz, 3–12 Hz, 12–20 Hz, 15–25 Hz</t>
  </si>
  <si>
    <t>Kurtosis of the signal in 1–5 Hz, 4–9 Hz, 3–12 Hz, 12–20 Hz, 15–25 Hz</t>
  </si>
  <si>
    <t>None</t>
  </si>
  <si>
    <t>4features</t>
  </si>
  <si>
    <t>E6</t>
  </si>
  <si>
    <t>E5</t>
  </si>
  <si>
    <t>E5, E7</t>
  </si>
  <si>
    <t>E6, E7</t>
  </si>
  <si>
    <t>E9</t>
  </si>
  <si>
    <t>E7</t>
  </si>
  <si>
    <t>E7, E9</t>
  </si>
  <si>
    <t>E5, E6, E7, E9</t>
  </si>
  <si>
    <t>CD29ArrivalTime(fromZhang)</t>
  </si>
  <si>
    <t>Kurtosis of the signal in 1–5 Hz</t>
  </si>
  <si>
    <t>Kurtosis of the signal in 15-25 Hz</t>
  </si>
  <si>
    <t>Energy in [0, 1/4] Nyquist frequency (Nyf)</t>
  </si>
  <si>
    <t>Energy in [1/4 , 1/2] Nyquist frequency (Nyf)</t>
  </si>
  <si>
    <t>Energy in [1/2 , 3/4] Nyquist frequency (Nyf)</t>
  </si>
  <si>
    <t>Energy in [3/4 , 1] Nyquist frequency (Nyf)</t>
  </si>
  <si>
    <t>Distance Q2 curve to Q1 curve (QX curve = enveloppe of X quaile of DFTs)</t>
  </si>
  <si>
    <t>ILL12_XGB_rank</t>
  </si>
  <si>
    <t>ILL13_RF_rank</t>
  </si>
  <si>
    <t>ILL13_XGB_rank</t>
  </si>
  <si>
    <t xml:space="preserve"> 4features</t>
  </si>
  <si>
    <t xml:space="preserve"> 2020-06-04 15:10:00</t>
  </si>
  <si>
    <t xml:space="preserve"> 2020-06-04 17:35:00</t>
  </si>
  <si>
    <t xml:space="preserve"> first_warning_at</t>
  </si>
  <si>
    <t xml:space="preserve"> 2020-06-04 15:22:00</t>
  </si>
  <si>
    <t xml:space="preserve"> 2020-06-07 07:55:00</t>
  </si>
  <si>
    <t xml:space="preserve"> 2020-06-07 10:15:00</t>
  </si>
  <si>
    <t xml:space="preserve"> 2020-06-07 08:06:00</t>
  </si>
  <si>
    <t xml:space="preserve"> 2020-06-08 14:00:00</t>
  </si>
  <si>
    <t xml:space="preserve"> 2020-06-08 15:15:00</t>
  </si>
  <si>
    <t xml:space="preserve"> 2020-06-08 14:15:00</t>
  </si>
  <si>
    <t xml:space="preserve"> 2020-06-08 16:50:00</t>
  </si>
  <si>
    <t xml:space="preserve"> 2020-06-08 18:25:00</t>
  </si>
  <si>
    <t xml:space="preserve"> 2020-06-08 16:58:00</t>
  </si>
  <si>
    <t xml:space="preserve"> 2020-06-10 00:25:00</t>
  </si>
  <si>
    <t xml:space="preserve"> 2020-06-10 01:20:00</t>
  </si>
  <si>
    <t xml:space="preserve"> 2020-06-10 00:38:00</t>
  </si>
  <si>
    <t xml:space="preserve"> 2020-06-16 23:30:00</t>
  </si>
  <si>
    <t xml:space="preserve"> 2020-06-17 00:00:00</t>
  </si>
  <si>
    <t xml:space="preserve"> 2020-06-16 23:39:00</t>
  </si>
  <si>
    <t xml:space="preserve"> 2020-06-17 01:30:00</t>
  </si>
  <si>
    <t xml:space="preserve"> 2020-06-17 02:45:00</t>
  </si>
  <si>
    <t xml:space="preserve"> 2020-06-17 02:05:00</t>
  </si>
  <si>
    <t xml:space="preserve"> 2020-06-17 03:25:00</t>
  </si>
  <si>
    <t xml:space="preserve"> 2020-06-17 05:20:00</t>
  </si>
  <si>
    <t xml:space="preserve"> 2020-06-17 03:41:00</t>
  </si>
  <si>
    <t xml:space="preserve"> 2020-06-29 04:50:00</t>
  </si>
  <si>
    <t xml:space="preserve"> 2020-06-29 06:20:00</t>
  </si>
  <si>
    <t xml:space="preserve"> 2020-06-29 05:01:00</t>
  </si>
  <si>
    <t xml:space="preserve"> 2020-07-28 16:50:00</t>
  </si>
  <si>
    <t xml:space="preserve"> 2020-07-28 18:30:00</t>
  </si>
  <si>
    <t xml:space="preserve"> 2020-07-28 17:11:00</t>
  </si>
  <si>
    <t xml:space="preserve"> 2020-08-16 21:25:00</t>
  </si>
  <si>
    <t xml:space="preserve"> 2020-08-16 22:50:00</t>
  </si>
  <si>
    <t xml:space="preserve"> 2020-08-16 21:43:00</t>
  </si>
  <si>
    <t xml:space="preserve"> 2020-08-30 05:20:00</t>
  </si>
  <si>
    <t xml:space="preserve"> 2020-08-30 12:35:00</t>
  </si>
  <si>
    <t xml:space="preserve"> 2020-08-30 05:31:00</t>
  </si>
  <si>
    <t xml:space="preserve"> bl</t>
  </si>
  <si>
    <t xml:space="preserve"> 2020-06-04 15:21:00</t>
  </si>
  <si>
    <t xml:space="preserve"> 2020-06-08 14:12:00</t>
  </si>
  <si>
    <t xml:space="preserve"> 2020-06-10 00:51:00</t>
  </si>
  <si>
    <t xml:space="preserve"> 2020-06-16 23:35:00</t>
  </si>
  <si>
    <t xml:space="preserve"> 2020-06-17 01:39:00</t>
  </si>
  <si>
    <t xml:space="preserve"> 2020-06-17 03:28:00</t>
  </si>
  <si>
    <t xml:space="preserve"> 2020-06-29 04:58:00</t>
  </si>
  <si>
    <t xml:space="preserve"> 2020-07-28 17:03:00</t>
  </si>
  <si>
    <t xml:space="preserve"> 2020-08-16 21:41:00</t>
  </si>
  <si>
    <t xml:space="preserve"> 2020-08-30 05:30:00</t>
  </si>
  <si>
    <t xml:space="preserve"> bl_rf</t>
  </si>
  <si>
    <t xml:space="preserve"> 2020-06-04 15:14:00</t>
  </si>
  <si>
    <t xml:space="preserve"> 2020-06-07 07:59:00</t>
  </si>
  <si>
    <t xml:space="preserve"> 2020-06-08 14:04:00</t>
  </si>
  <si>
    <t xml:space="preserve"> 2020-06-08 16:55:00</t>
  </si>
  <si>
    <t xml:space="preserve"> 2020-06-10 00:27:00</t>
  </si>
  <si>
    <t xml:space="preserve"> 2020-06-16 23:02:00</t>
  </si>
  <si>
    <t xml:space="preserve"> 2020-06-17 01:36:00</t>
  </si>
  <si>
    <t xml:space="preserve"> 2020-06-17 03:27:00</t>
  </si>
  <si>
    <t xml:space="preserve"> 2020-06-29 04:54:00</t>
  </si>
  <si>
    <t xml:space="preserve"> 2020-07-28 16:57:00</t>
  </si>
  <si>
    <t xml:space="preserve"> 2020-08-16 21:38:00</t>
  </si>
  <si>
    <t xml:space="preserve"> 2020-08-30 05:24:00</t>
  </si>
  <si>
    <t xml:space="preserve"> rf</t>
  </si>
  <si>
    <t xml:space="preserve"> 2020-06-08 14:08:00</t>
  </si>
  <si>
    <t xml:space="preserve"> 2020-06-10 00:28:00</t>
  </si>
  <si>
    <t xml:space="preserve"> 2020-06-16 23:03:00</t>
  </si>
  <si>
    <t xml:space="preserve"> 2020-07-28 16:56:00</t>
  </si>
  <si>
    <t xml:space="preserve"> 2020-06-08 14:16:00</t>
  </si>
  <si>
    <t xml:space="preserve"> 2020-06-08 17:03:00</t>
  </si>
  <si>
    <t xml:space="preserve"> 2020-06-16 23:40:00</t>
  </si>
  <si>
    <t xml:space="preserve"> 2020-06-17 03:42:00</t>
  </si>
  <si>
    <t xml:space="preserve"> 2020-06-29 05:02:00</t>
  </si>
  <si>
    <t xml:space="preserve"> 2020-08-16 21:44:00</t>
  </si>
  <si>
    <t xml:space="preserve"> 2020-06-04 15:55:00</t>
  </si>
  <si>
    <t xml:space="preserve"> 2020-06-07 08:18:00</t>
  </si>
  <si>
    <t xml:space="preserve"> 2020-06-08 14:24:00</t>
  </si>
  <si>
    <t xml:space="preserve"> 2020-06-08 17:15:00</t>
  </si>
  <si>
    <t xml:space="preserve"> failed warning</t>
  </si>
  <si>
    <t xml:space="preserve"> 2020-06-17 02:11:00</t>
  </si>
  <si>
    <t xml:space="preserve"> 2020-06-17 03:53:00</t>
  </si>
  <si>
    <t xml:space="preserve"> 2020-06-29 05:20:00</t>
  </si>
  <si>
    <t xml:space="preserve"> 2020-07-28 17:41:00</t>
  </si>
  <si>
    <t xml:space="preserve"> 2020-08-16 21:54:00</t>
  </si>
  <si>
    <t xml:space="preserve"> 2020-08-30 06:03:00</t>
  </si>
  <si>
    <t xml:space="preserve"> 2020-06-04 15:20:00</t>
  </si>
  <si>
    <t xml:space="preserve"> 2020-06-07 08:08:00</t>
  </si>
  <si>
    <t xml:space="preserve"> 2020-06-08 14:13:00</t>
  </si>
  <si>
    <t xml:space="preserve"> 2020-06-10 00:30:00</t>
  </si>
  <si>
    <t xml:space="preserve"> 2020-06-17 02:06:00</t>
  </si>
  <si>
    <t xml:space="preserve"> 2020-06-29 04:59:00</t>
  </si>
  <si>
    <t xml:space="preserve"> 2020-06-07 08:07:00</t>
  </si>
  <si>
    <t xml:space="preserve"> 2020-06-08 17:01:00</t>
  </si>
  <si>
    <t xml:space="preserve"> 2020-06-29 04:57:00</t>
  </si>
  <si>
    <t xml:space="preserve"> 2020-07-28 17:07:00</t>
  </si>
  <si>
    <t xml:space="preserve"> 2020-06-04 15:25:00</t>
  </si>
  <si>
    <t xml:space="preserve"> 2020-06-07 08:09:00</t>
  </si>
  <si>
    <t xml:space="preserve"> 2020-06-08 14:18:00</t>
  </si>
  <si>
    <t xml:space="preserve"> 2020-06-16 23:41:00</t>
  </si>
  <si>
    <t xml:space="preserve"> 2020-06-17 02:07:00</t>
  </si>
  <si>
    <t xml:space="preserve"> 2020-06-17 03:48:00</t>
  </si>
  <si>
    <t xml:space="preserve"> 2020-06-29 05:04:00</t>
  </si>
  <si>
    <t xml:space="preserve"> 2020-07-28 17:18:00</t>
  </si>
  <si>
    <t xml:space="preserve"> 2020-08-16 21:47:00</t>
  </si>
  <si>
    <t xml:space="preserve"> 2020-08-30 05:33:00</t>
  </si>
  <si>
    <t xml:space="preserve"> 2020-06-04 16:33:00</t>
  </si>
  <si>
    <t xml:space="preserve"> 2020-06-07 08:29:00</t>
  </si>
  <si>
    <t xml:space="preserve"> 2020-06-08 14:33:00</t>
  </si>
  <si>
    <t xml:space="preserve"> 2020-06-08 17:25:00</t>
  </si>
  <si>
    <t xml:space="preserve"> 2020-06-16 23:47:00</t>
  </si>
  <si>
    <t xml:space="preserve"> 2020-06-17 02:12:00</t>
  </si>
  <si>
    <t xml:space="preserve"> 2020-06-17 04:17:00</t>
  </si>
  <si>
    <t xml:space="preserve"> 2020-06-29 05:25:00</t>
  </si>
  <si>
    <t xml:space="preserve"> 2020-07-28 17:45:00</t>
  </si>
  <si>
    <t xml:space="preserve"> 2020-08-16 22:17:00</t>
  </si>
  <si>
    <t xml:space="preserve"> 2020-08-30 06:24:00</t>
  </si>
  <si>
    <t xml:space="preserve"> 2020-06-04 15:16:00</t>
  </si>
  <si>
    <t xml:space="preserve"> 2020-06-08 14:10:00</t>
  </si>
  <si>
    <t xml:space="preserve"> 2020-06-16 23:07:00</t>
  </si>
  <si>
    <t xml:space="preserve"> 2020-06-17 03:32:00</t>
  </si>
  <si>
    <t xml:space="preserve"> 2020-06-29 04:56:00</t>
  </si>
  <si>
    <t xml:space="preserve"> 2020-07-28 16:53:00</t>
  </si>
  <si>
    <t xml:space="preserve"> 2020-08-16 21:28:00</t>
  </si>
  <si>
    <t xml:space="preserve"> 2020-08-30 05:25:00</t>
  </si>
  <si>
    <t xml:space="preserve"> 2020-06-04 15:19:00</t>
  </si>
  <si>
    <t xml:space="preserve"> 2020-06-07 08:00:00</t>
  </si>
  <si>
    <t xml:space="preserve"> 2020-06-08 14:17:00</t>
  </si>
  <si>
    <t xml:space="preserve"> 2020-06-16 23:08:00</t>
  </si>
  <si>
    <t xml:space="preserve"> 2020-06-17 01:41:00</t>
  </si>
  <si>
    <t xml:space="preserve"> 2020-06-17 03:15:00</t>
  </si>
  <si>
    <t xml:space="preserve"> 2020-08-30 05:21:00</t>
  </si>
  <si>
    <t>event ID</t>
  </si>
  <si>
    <t>ILL2 start time</t>
  </si>
  <si>
    <t>ILL12 end time</t>
  </si>
  <si>
    <t xml:space="preserve"> YES</t>
  </si>
  <si>
    <t xml:space="preserve"> [' 2020-06-09 09:09:00' ' 2020-06-09 09:10:00' ' 2020-06-09 09:11:00'</t>
  </si>
  <si>
    <t xml:space="preserve"> ' 2020-06-09 09:12:00' ' 2020-06-09 09:13:00' ' 2020-06-09 09:14:00'</t>
  </si>
  <si>
    <t xml:space="preserve"> ' 2020-06-09 09:15:00' ' 2020-06-09 09:16:00' ' 2020-06-09 09:17:00'</t>
  </si>
  <si>
    <t xml:space="preserve"> ' 2020-06-09 09:18:00' ' 2020-06-09 09:19:00' ' 2020-06-09 09:20:00'</t>
  </si>
  <si>
    <t xml:space="preserve"> ' 2020-06-09 09:21:00']</t>
  </si>
  <si>
    <t xml:space="preserve"> [' 2020-06-09 09:13:00' ' 2020-06-09 09:14:00' ' 2020-06-09 09:15:00'</t>
  </si>
  <si>
    <t xml:space="preserve"> ' 2020-06-09 09:16:00' ' 2020-06-09 09:17:00' ' 2020-06-09 09:18:00'</t>
  </si>
  <si>
    <t xml:space="preserve"> ' 2020-06-09 09:19:00' ' 2020-06-09 09:20:00' ' 2020-06-09 09:21:00'</t>
  </si>
  <si>
    <t xml:space="preserve"> ' 2020-06-09 09:22:00' ' 2020-06-09 09:23:00' ' 2020-06-09 09:24:00'</t>
  </si>
  <si>
    <t xml:space="preserve"> ' 2020-06-09 09:25:00' ' 2020-06-09 09:26:00' ' 2020-06-09 11:26:00'</t>
  </si>
  <si>
    <t xml:space="preserve"> ' 2020-06-09 11:27:00' ' 2020-06-10 06:48:00' ' 2020-06-10 06:50:00']</t>
  </si>
  <si>
    <t xml:space="preserve"> NO</t>
  </si>
  <si>
    <t xml:space="preserve"> [' 2020-06-09 09:10:00' ' 2020-06-09 09:11:00' ' 2020-06-09 09:12:00'</t>
  </si>
  <si>
    <t xml:space="preserve"> ' 2020-06-09 09:13:00' ' 2020-06-09 09:14:00' ' 2020-06-09 09:15:00'</t>
  </si>
  <si>
    <t xml:space="preserve"> ' 2020-06-09 09:25:00' ' 2020-06-09 09:26:00' ' 2020-06-09 09:30:00'</t>
  </si>
  <si>
    <t xml:space="preserve"> ' 2020-06-09 11:22:00' ' 2020-06-09 11:23:00' ' 2020-06-09 11:24:00'</t>
  </si>
  <si>
    <t xml:space="preserve"> ' 2020-06-09 11:25:00' ' 2020-06-09 11:26:00' ' 2020-06-09 11:27:00'</t>
  </si>
  <si>
    <t xml:space="preserve"> ' 2020-06-09 11:28:00' ' 2020-06-09 11:29:00' ' 2020-06-09 11:32:00'</t>
  </si>
  <si>
    <t xml:space="preserve"> ' 2020-06-10 05:36:00' ' 2020-06-10 05:37:00' ' 2020-06-10 05:38:00']</t>
  </si>
  <si>
    <t xml:space="preserve"> [' 2020-06-04 18:37:00' ' 2020-06-04 18:39:00' ' 2020-06-04 18:40:00']</t>
  </si>
  <si>
    <t xml:space="preserve"> [' 2020-06-09 09:07:00' ' 2020-06-09 09:08:00' ' 2020-06-09 09:09:00'</t>
  </si>
  <si>
    <t xml:space="preserve"> ' 2020-06-09 09:10:00' ' 2020-06-09 09:11:00' ' 2020-06-09 09:12:00'</t>
  </si>
  <si>
    <t xml:space="preserve"> ' 2020-06-09 09:25:00' ' 2020-06-09 09:26:00' ' 2020-06-09 11:25:00'</t>
  </si>
  <si>
    <t xml:space="preserve"> ' 2020-06-09 11:26:00' ' 2020-06-09 11:28:00' ' 2020-06-09 11:30:00'</t>
  </si>
  <si>
    <t xml:space="preserve"> ' 2020-06-09 11:31:00' ' 2020-06-09 11:32:00' ' 2020-06-09 11:33:00'</t>
  </si>
  <si>
    <t xml:space="preserve"> ' 2020-06-10 06:51:00' ' 2020-06-10 06:52:00']</t>
  </si>
  <si>
    <t xml:space="preserve"> ' 2020-06-09 11:26:00' ' 2020-06-09 11:27:00' ' 2020-06-09 11:28:00'</t>
  </si>
  <si>
    <t xml:space="preserve"> ' 2020-06-09 11:29:00' ' 2020-06-09 11:30:00' ' 2020-06-09 11:31:00'</t>
  </si>
  <si>
    <t xml:space="preserve"> ' 2020-06-09 11:32:00' ' 2020-06-09 11:33:00' ' 2020-06-09 11:34:00'</t>
  </si>
  <si>
    <t xml:space="preserve"> 2020-06-08 16:56:00</t>
  </si>
  <si>
    <t xml:space="preserve"> 2020-06-07 08:05:00</t>
  </si>
  <si>
    <t xml:space="preserve"> 2020-07-28 17:08:00</t>
  </si>
  <si>
    <t xml:space="preserve"> 2020-06-08 16:54:00</t>
  </si>
  <si>
    <t>average ILL18</t>
  </si>
  <si>
    <t>max ILL18</t>
  </si>
  <si>
    <t>var ILL18</t>
  </si>
  <si>
    <t>average ILL12</t>
  </si>
  <si>
    <t>max ILL12</t>
  </si>
  <si>
    <t>var ILL12</t>
  </si>
  <si>
    <t>RF_weight_overall</t>
  </si>
  <si>
    <t>XGB_weight_overall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</si>
  <si>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</si>
  <si>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</si>
  <si>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</si>
  <si>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</si>
  <si>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</si>
  <si>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</si>
  <si>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</si>
  <si>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</si>
  <si>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</si>
  <si>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Energy of the signal filtered in 5–15 Hz</t>
  </si>
  <si>
    <t>Energy of the signal filtered in 25–35 Hz</t>
  </si>
  <si>
    <t>Energy of the signal filtered in 35–45 Hz</t>
  </si>
  <si>
    <t>Kurtosis of the signal in 5-15 Hz</t>
  </si>
  <si>
    <t>Kurtosis of the signal in 25-35 Hz</t>
  </si>
  <si>
    <t>Kurtosis of the signal in 35-45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</si>
</sst>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5"/>
      <name val="Helvetica"/>
      <family val="2"/>
    </font>
    <font>
      <b/>
      <sz val="11"/>
      <color theme="9"/>
      <name val="Helvetica"/>
      <family val="2"/>
    </font>
    <font>
      <b/>
      <sz val="11"/>
      <color theme="8"/>
      <name val="Helvetica"/>
      <family val="2"/>
    </font>
    <font>
      <b/>
      <sz val="11"/>
      <color rgb="FFFF0000"/>
      <name val="Helvetic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12"/>
      <color rgb="FFFF0000"/>
      <name val="Calibri"/>
      <family val="2"/>
      <scheme val="minor"/>
    </font>
    <font>
      <sz val="12"/>
      <color rgb="FFC00000"/>
      <name val="Calibri (Body)"/>
    </font>
    <font>
      <sz val="12"/>
      <color rgb="FFC00000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8" tint="-0.249977111117893"/>
      <name val="Helvetica"/>
      <family val="2"/>
    </font>
    <font>
      <sz val="11"/>
      <color rgb="FF000000"/>
      <name val="Helvetica"/>
      <family val="2"/>
    </font>
    <font>
      <b/>
      <sz val="11"/>
      <color theme="4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C00000"/>
      <name val="Helvetica"/>
      <family val="2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22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6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/>
    </xf>
    <xf numFmtId="0" fontId="10" fillId="0" borderId="0" xfId="0" applyFont="1"/>
    <xf numFmtId="0" fontId="1" fillId="6" borderId="0" xfId="0" applyFont="1" applyFill="1" applyAlignment="1">
      <alignment horizontal="center" vertical="center" wrapText="1"/>
    </xf>
    <xf numFmtId="22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22" fontId="1" fillId="0" borderId="0" xfId="0" applyNumberFormat="1" applyFont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8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0" xfId="0" applyFill="1"/>
    <xf numFmtId="164" fontId="0" fillId="11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4" fontId="6" fillId="8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6" fillId="13" borderId="0" xfId="0" applyNumberFormat="1" applyFont="1" applyFill="1" applyAlignment="1">
      <alignment horizontal="center" vertical="center"/>
    </xf>
    <xf numFmtId="0" fontId="16" fillId="0" borderId="0" xfId="0" applyFont="1"/>
    <xf numFmtId="20" fontId="16" fillId="0" borderId="0" xfId="0" applyNumberFormat="1" applyFont="1"/>
    <xf numFmtId="22" fontId="0" fillId="0" borderId="0" xfId="0" applyNumberFormat="1"/>
    <xf numFmtId="0" fontId="6" fillId="8" borderId="0" xfId="0" applyFont="1" applyFill="1"/>
    <xf numFmtId="0" fontId="0" fillId="14" borderId="0" xfId="0" applyFill="1"/>
    <xf numFmtId="0" fontId="19" fillId="0" borderId="0" xfId="0" applyFont="1" applyAlignment="1">
      <alignment horizontal="center" vertical="center"/>
    </xf>
    <xf numFmtId="164" fontId="19" fillId="11" borderId="0" xfId="0" applyNumberFormat="1" applyFont="1" applyFill="1" applyAlignment="1">
      <alignment horizontal="center" vertical="center"/>
    </xf>
    <xf numFmtId="164" fontId="19" fillId="8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164" fontId="20" fillId="11" borderId="0" xfId="0" applyNumberFormat="1" applyFont="1" applyFill="1" applyAlignment="1">
      <alignment horizontal="center" vertical="center"/>
    </xf>
    <xf numFmtId="164" fontId="20" fillId="8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1504-B255-2644-B462-81C67BFA64CC}">
  <dimension ref="A1:N72"/>
  <sheetViews>
    <sheetView zoomScale="125" zoomScaleNormal="115" workbookViewId="0">
      <pane ySplit="2" topLeftCell="A8" activePane="bottomLeft" state="frozen"/>
      <selection activeCell="A2" sqref="A2"/>
      <selection pane="bottomLeft" activeCell="B18" sqref="B18"/>
    </sheetView>
  </sheetViews>
  <sheetFormatPr baseColWidth="10" defaultRowHeight="16" x14ac:dyDescent="0.2"/>
  <cols>
    <col min="1" max="1" width="5.83203125" bestFit="1" customWidth="1"/>
    <col min="2" max="2" width="78.83203125" customWidth="1"/>
    <col min="3" max="3" width="21.5" customWidth="1"/>
    <col min="4" max="4" width="13.83203125" style="13" bestFit="1" customWidth="1"/>
    <col min="5" max="5" width="15.33203125" style="13" customWidth="1"/>
    <col min="6" max="6" width="5.83203125" style="13" bestFit="1" customWidth="1"/>
    <col min="7" max="7" width="71.33203125" style="15" customWidth="1"/>
    <col min="8" max="8" width="21.6640625" style="13" customWidth="1"/>
    <col min="10" max="10" width="5.83203125" bestFit="1" customWidth="1"/>
    <col min="11" max="11" width="5.83203125" customWidth="1"/>
    <col min="12" max="12" width="78.83203125" customWidth="1"/>
    <col min="13" max="13" width="21.5" customWidth="1"/>
  </cols>
  <sheetData>
    <row r="1" spans="1:14" x14ac:dyDescent="0.2">
      <c r="E1" s="11" t="s">
        <v>130</v>
      </c>
      <c r="F1" s="14" t="s">
        <v>0</v>
      </c>
      <c r="G1" s="14" t="s">
        <v>76</v>
      </c>
      <c r="H1" s="11" t="s">
        <v>60</v>
      </c>
    </row>
    <row r="2" spans="1:14" s="10" customFormat="1" x14ac:dyDescent="0.2">
      <c r="A2" s="9" t="s">
        <v>0</v>
      </c>
      <c r="B2" s="9" t="s">
        <v>131</v>
      </c>
      <c r="C2" s="10" t="s">
        <v>60</v>
      </c>
      <c r="D2" s="11" t="s">
        <v>132</v>
      </c>
      <c r="E2" s="13">
        <v>3</v>
      </c>
      <c r="F2" s="13">
        <v>1</v>
      </c>
      <c r="G2" s="15" t="s">
        <v>63</v>
      </c>
      <c r="H2" s="7" t="s">
        <v>56</v>
      </c>
      <c r="J2" s="9" t="s">
        <v>0</v>
      </c>
      <c r="K2" s="9"/>
      <c r="L2" s="9" t="s">
        <v>218</v>
      </c>
      <c r="M2" s="10" t="s">
        <v>60</v>
      </c>
    </row>
    <row r="3" spans="1:14" ht="17" x14ac:dyDescent="0.2">
      <c r="A3" s="1">
        <v>1</v>
      </c>
      <c r="B3" s="6" t="s">
        <v>66</v>
      </c>
      <c r="C3" s="7" t="s">
        <v>56</v>
      </c>
      <c r="D3" s="12"/>
      <c r="F3" s="13">
        <v>2</v>
      </c>
      <c r="G3" s="16" t="s">
        <v>64</v>
      </c>
      <c r="H3" s="7" t="s">
        <v>56</v>
      </c>
      <c r="J3" s="1">
        <v>-10</v>
      </c>
      <c r="K3" s="1">
        <v>0</v>
      </c>
      <c r="L3" t="s">
        <v>252</v>
      </c>
      <c r="M3" s="8" t="s">
        <v>221</v>
      </c>
    </row>
    <row r="4" spans="1:14" x14ac:dyDescent="0.2">
      <c r="A4" s="1">
        <v>2</v>
      </c>
      <c r="B4" s="6" t="s">
        <v>67</v>
      </c>
      <c r="C4" s="7" t="s">
        <v>56</v>
      </c>
      <c r="F4" s="13">
        <v>3</v>
      </c>
      <c r="G4" s="15" t="s">
        <v>65</v>
      </c>
      <c r="H4" s="7" t="s">
        <v>56</v>
      </c>
      <c r="J4" s="1">
        <v>-9</v>
      </c>
      <c r="K4" s="1">
        <v>1</v>
      </c>
      <c r="L4" t="s">
        <v>253</v>
      </c>
      <c r="M4" s="8" t="s">
        <v>221</v>
      </c>
    </row>
    <row r="5" spans="1:14" x14ac:dyDescent="0.2">
      <c r="A5" s="1">
        <v>3</v>
      </c>
      <c r="B5" s="6" t="s">
        <v>70</v>
      </c>
      <c r="C5" s="7" t="s">
        <v>56</v>
      </c>
      <c r="E5" s="19">
        <v>2</v>
      </c>
      <c r="F5" s="19">
        <v>4</v>
      </c>
      <c r="G5" s="20" t="s">
        <v>68</v>
      </c>
      <c r="H5" s="21" t="s">
        <v>56</v>
      </c>
      <c r="J5" s="1">
        <v>-8</v>
      </c>
      <c r="K5" s="1">
        <v>2</v>
      </c>
      <c r="L5" t="s">
        <v>254</v>
      </c>
      <c r="M5" s="8" t="s">
        <v>221</v>
      </c>
    </row>
    <row r="6" spans="1:14" x14ac:dyDescent="0.2">
      <c r="A6" s="1">
        <v>4</v>
      </c>
      <c r="B6" s="6" t="s">
        <v>1</v>
      </c>
      <c r="C6" s="7" t="s">
        <v>56</v>
      </c>
      <c r="F6" s="13">
        <v>5</v>
      </c>
      <c r="G6" s="15" t="s">
        <v>69</v>
      </c>
      <c r="H6" s="7" t="s">
        <v>56</v>
      </c>
      <c r="J6" s="1">
        <v>-7</v>
      </c>
      <c r="K6" s="1">
        <v>3</v>
      </c>
      <c r="L6" t="s">
        <v>255</v>
      </c>
      <c r="M6" s="8" t="s">
        <v>221</v>
      </c>
    </row>
    <row r="7" spans="1:14" x14ac:dyDescent="0.2">
      <c r="A7" s="1">
        <v>5</v>
      </c>
      <c r="B7" s="6" t="s">
        <v>5</v>
      </c>
      <c r="C7" s="7" t="s">
        <v>56</v>
      </c>
      <c r="F7" s="13">
        <v>6</v>
      </c>
      <c r="G7" s="15" t="s">
        <v>71</v>
      </c>
      <c r="H7" s="7" t="s">
        <v>56</v>
      </c>
      <c r="J7" s="1">
        <v>-6</v>
      </c>
      <c r="K7" s="1">
        <v>4</v>
      </c>
      <c r="L7" t="s">
        <v>256</v>
      </c>
      <c r="M7" s="8" t="s">
        <v>221</v>
      </c>
    </row>
    <row r="8" spans="1:14" x14ac:dyDescent="0.2">
      <c r="A8" s="1">
        <v>6</v>
      </c>
      <c r="B8" s="6" t="s">
        <v>2</v>
      </c>
      <c r="C8" s="7" t="s">
        <v>56</v>
      </c>
      <c r="F8" s="13">
        <v>7</v>
      </c>
      <c r="G8" s="15" t="s">
        <v>72</v>
      </c>
      <c r="H8" s="7" t="s">
        <v>56</v>
      </c>
      <c r="J8" s="1">
        <v>-5</v>
      </c>
      <c r="K8" s="1">
        <v>5</v>
      </c>
      <c r="L8" t="s">
        <v>257</v>
      </c>
      <c r="M8" s="8" t="s">
        <v>221</v>
      </c>
    </row>
    <row r="9" spans="1:14" x14ac:dyDescent="0.2">
      <c r="A9" s="1">
        <v>7</v>
      </c>
      <c r="B9" s="6" t="s">
        <v>6</v>
      </c>
      <c r="C9" s="7" t="s">
        <v>56</v>
      </c>
      <c r="F9" s="13">
        <v>8</v>
      </c>
      <c r="G9" s="15" t="s">
        <v>73</v>
      </c>
      <c r="H9" s="7" t="s">
        <v>56</v>
      </c>
      <c r="J9" s="1">
        <v>-4</v>
      </c>
      <c r="K9" s="1">
        <v>6</v>
      </c>
      <c r="L9" t="s">
        <v>258</v>
      </c>
      <c r="M9" s="8" t="s">
        <v>221</v>
      </c>
    </row>
    <row r="10" spans="1:14" x14ac:dyDescent="0.2">
      <c r="A10" s="1">
        <v>8</v>
      </c>
      <c r="B10" s="6" t="s">
        <v>61</v>
      </c>
      <c r="C10" s="7" t="s">
        <v>56</v>
      </c>
      <c r="F10" s="13">
        <v>9</v>
      </c>
      <c r="G10" s="15" t="s">
        <v>74</v>
      </c>
      <c r="H10" s="7" t="s">
        <v>56</v>
      </c>
      <c r="J10" s="1">
        <v>-3</v>
      </c>
      <c r="K10" s="1">
        <v>7</v>
      </c>
      <c r="L10" t="s">
        <v>259</v>
      </c>
      <c r="M10" s="8" t="s">
        <v>221</v>
      </c>
    </row>
    <row r="11" spans="1:14" x14ac:dyDescent="0.2">
      <c r="A11" s="1">
        <v>9</v>
      </c>
      <c r="B11" s="6" t="s">
        <v>3</v>
      </c>
      <c r="C11" s="7" t="s">
        <v>56</v>
      </c>
      <c r="E11" s="19">
        <v>6</v>
      </c>
      <c r="F11" s="19">
        <v>10</v>
      </c>
      <c r="G11" s="20" t="s">
        <v>75</v>
      </c>
      <c r="H11" s="21" t="s">
        <v>56</v>
      </c>
      <c r="J11" s="1">
        <v>-2</v>
      </c>
      <c r="K11" s="1">
        <v>8</v>
      </c>
      <c r="L11" t="s">
        <v>260</v>
      </c>
      <c r="M11" s="8" t="s">
        <v>221</v>
      </c>
    </row>
    <row r="12" spans="1:14" x14ac:dyDescent="0.2">
      <c r="A12" s="1">
        <v>10</v>
      </c>
      <c r="B12" s="6" t="s">
        <v>4</v>
      </c>
      <c r="C12" s="7" t="s">
        <v>56</v>
      </c>
      <c r="F12" s="13">
        <v>11</v>
      </c>
      <c r="G12" s="15" t="s">
        <v>77</v>
      </c>
      <c r="H12" s="7" t="s">
        <v>56</v>
      </c>
      <c r="J12" s="1">
        <v>-1</v>
      </c>
      <c r="K12" s="1">
        <v>9</v>
      </c>
      <c r="L12" t="s">
        <v>219</v>
      </c>
      <c r="M12" s="8" t="s">
        <v>221</v>
      </c>
      <c r="N12">
        <v>0</v>
      </c>
    </row>
    <row r="13" spans="1:14" x14ac:dyDescent="0.2">
      <c r="A13" s="1">
        <v>11</v>
      </c>
      <c r="B13" s="6" t="s">
        <v>53</v>
      </c>
      <c r="C13" s="7" t="s">
        <v>56</v>
      </c>
      <c r="D13" s="13">
        <v>4</v>
      </c>
      <c r="F13" s="13">
        <v>12</v>
      </c>
      <c r="G13" s="15" t="s">
        <v>78</v>
      </c>
      <c r="H13" s="7" t="s">
        <v>56</v>
      </c>
      <c r="J13" s="1">
        <v>0</v>
      </c>
      <c r="K13" s="1">
        <v>10</v>
      </c>
      <c r="L13" t="s">
        <v>220</v>
      </c>
      <c r="M13" s="8" t="s">
        <v>221</v>
      </c>
      <c r="N13">
        <v>1</v>
      </c>
    </row>
    <row r="14" spans="1:14" ht="34" x14ac:dyDescent="0.2">
      <c r="A14" s="2" t="s">
        <v>7</v>
      </c>
      <c r="B14" s="6" t="s">
        <v>79</v>
      </c>
      <c r="C14" s="7" t="s">
        <v>56</v>
      </c>
      <c r="D14" s="16" t="s">
        <v>135</v>
      </c>
      <c r="E14" s="19" t="s">
        <v>127</v>
      </c>
      <c r="F14" s="19" t="s">
        <v>80</v>
      </c>
      <c r="G14" s="24" t="s">
        <v>126</v>
      </c>
      <c r="H14" s="21" t="s">
        <v>56</v>
      </c>
      <c r="J14" s="1">
        <v>1</v>
      </c>
      <c r="K14" s="1">
        <v>11</v>
      </c>
      <c r="L14" s="6" t="s">
        <v>66</v>
      </c>
      <c r="M14" s="7" t="s">
        <v>56</v>
      </c>
      <c r="N14">
        <v>2</v>
      </c>
    </row>
    <row r="15" spans="1:14" x14ac:dyDescent="0.2">
      <c r="A15" s="1" t="s">
        <v>9</v>
      </c>
      <c r="B15" s="6" t="s">
        <v>8</v>
      </c>
      <c r="C15" s="7" t="s">
        <v>56</v>
      </c>
      <c r="F15" s="13" t="s">
        <v>81</v>
      </c>
      <c r="G15" s="6" t="s">
        <v>82</v>
      </c>
      <c r="H15" s="7" t="s">
        <v>56</v>
      </c>
      <c r="J15" s="1">
        <v>2</v>
      </c>
      <c r="K15" s="1">
        <v>12</v>
      </c>
      <c r="L15" s="6" t="s">
        <v>67</v>
      </c>
      <c r="M15" s="7" t="s">
        <v>56</v>
      </c>
      <c r="N15">
        <v>3</v>
      </c>
    </row>
    <row r="16" spans="1:14" x14ac:dyDescent="0.2">
      <c r="A16" s="1">
        <v>22</v>
      </c>
      <c r="B16" s="6" t="s">
        <v>84</v>
      </c>
      <c r="C16" s="7" t="s">
        <v>56</v>
      </c>
      <c r="F16" s="13">
        <v>23</v>
      </c>
      <c r="G16" s="15" t="s">
        <v>83</v>
      </c>
      <c r="H16" s="7" t="s">
        <v>56</v>
      </c>
      <c r="J16" s="1">
        <v>3</v>
      </c>
      <c r="K16" s="1">
        <v>13</v>
      </c>
      <c r="L16" s="6" t="s">
        <v>70</v>
      </c>
      <c r="M16" s="7" t="s">
        <v>56</v>
      </c>
      <c r="N16">
        <v>4</v>
      </c>
    </row>
    <row r="17" spans="1:14" x14ac:dyDescent="0.2">
      <c r="A17" s="1">
        <v>23</v>
      </c>
      <c r="B17" s="5" t="s">
        <v>10</v>
      </c>
      <c r="C17" s="7" t="s">
        <v>56</v>
      </c>
      <c r="J17" s="1">
        <v>4</v>
      </c>
      <c r="K17" s="1">
        <v>14</v>
      </c>
      <c r="L17" s="6" t="s">
        <v>1</v>
      </c>
      <c r="M17" s="7" t="s">
        <v>56</v>
      </c>
      <c r="N17">
        <v>5</v>
      </c>
    </row>
    <row r="18" spans="1:14" x14ac:dyDescent="0.2">
      <c r="A18" s="1">
        <v>24</v>
      </c>
      <c r="B18" s="5" t="s">
        <v>12</v>
      </c>
      <c r="C18" s="7" t="s">
        <v>56</v>
      </c>
      <c r="J18" s="1">
        <v>5</v>
      </c>
      <c r="K18" s="1">
        <v>15</v>
      </c>
      <c r="L18" s="6" t="s">
        <v>5</v>
      </c>
      <c r="M18" s="7" t="s">
        <v>56</v>
      </c>
      <c r="N18">
        <v>6</v>
      </c>
    </row>
    <row r="19" spans="1:14" x14ac:dyDescent="0.2">
      <c r="A19" s="1">
        <v>25</v>
      </c>
      <c r="B19" s="5" t="s">
        <v>11</v>
      </c>
      <c r="C19" s="7" t="s">
        <v>56</v>
      </c>
      <c r="J19" s="1">
        <v>6</v>
      </c>
      <c r="K19" s="1">
        <v>16</v>
      </c>
      <c r="L19" s="6" t="s">
        <v>2</v>
      </c>
      <c r="M19" s="7" t="s">
        <v>56</v>
      </c>
      <c r="N19">
        <v>7</v>
      </c>
    </row>
    <row r="20" spans="1:14" x14ac:dyDescent="0.2">
      <c r="A20" s="1">
        <v>26</v>
      </c>
      <c r="B20" s="6" t="s">
        <v>13</v>
      </c>
      <c r="C20" s="8" t="s">
        <v>59</v>
      </c>
      <c r="F20" s="13">
        <v>24</v>
      </c>
      <c r="G20" s="15" t="s">
        <v>85</v>
      </c>
      <c r="H20" s="8" t="s">
        <v>59</v>
      </c>
      <c r="J20" s="1">
        <v>7</v>
      </c>
      <c r="K20" s="1">
        <v>17</v>
      </c>
      <c r="L20" s="6" t="s">
        <v>6</v>
      </c>
      <c r="M20" s="7" t="s">
        <v>56</v>
      </c>
      <c r="N20">
        <v>8</v>
      </c>
    </row>
    <row r="21" spans="1:14" x14ac:dyDescent="0.2">
      <c r="A21" s="1">
        <v>27</v>
      </c>
      <c r="B21" s="6" t="s">
        <v>14</v>
      </c>
      <c r="C21" s="8" t="s">
        <v>59</v>
      </c>
      <c r="F21" s="13">
        <v>25</v>
      </c>
      <c r="G21" s="15" t="s">
        <v>86</v>
      </c>
      <c r="H21" s="8" t="s">
        <v>59</v>
      </c>
      <c r="J21" s="1">
        <v>8</v>
      </c>
      <c r="K21" s="1">
        <v>18</v>
      </c>
      <c r="L21" s="6" t="s">
        <v>61</v>
      </c>
      <c r="M21" s="7" t="s">
        <v>56</v>
      </c>
      <c r="N21">
        <v>9</v>
      </c>
    </row>
    <row r="22" spans="1:14" x14ac:dyDescent="0.2">
      <c r="A22" s="1">
        <v>28</v>
      </c>
      <c r="B22" s="6" t="s">
        <v>15</v>
      </c>
      <c r="C22" s="8" t="s">
        <v>59</v>
      </c>
      <c r="F22" s="13">
        <v>26</v>
      </c>
      <c r="G22" s="15" t="s">
        <v>87</v>
      </c>
      <c r="H22" s="8" t="s">
        <v>59</v>
      </c>
      <c r="J22" s="1">
        <v>9</v>
      </c>
      <c r="K22" s="1">
        <v>19</v>
      </c>
      <c r="L22" s="6" t="s">
        <v>3</v>
      </c>
      <c r="M22" s="7" t="s">
        <v>56</v>
      </c>
      <c r="N22">
        <v>10</v>
      </c>
    </row>
    <row r="23" spans="1:14" x14ac:dyDescent="0.2">
      <c r="A23" s="1">
        <v>29</v>
      </c>
      <c r="B23" s="5" t="s">
        <v>16</v>
      </c>
      <c r="C23" s="8" t="s">
        <v>59</v>
      </c>
      <c r="F23" s="13">
        <v>27</v>
      </c>
      <c r="G23" s="15" t="s">
        <v>88</v>
      </c>
      <c r="H23" s="8" t="s">
        <v>59</v>
      </c>
      <c r="J23" s="1">
        <v>10</v>
      </c>
      <c r="K23" s="1">
        <v>20</v>
      </c>
      <c r="L23" s="6" t="s">
        <v>4</v>
      </c>
      <c r="M23" s="7" t="s">
        <v>56</v>
      </c>
      <c r="N23">
        <v>11</v>
      </c>
    </row>
    <row r="24" spans="1:14" x14ac:dyDescent="0.2">
      <c r="A24" s="1">
        <v>30</v>
      </c>
      <c r="B24" s="6" t="s">
        <v>17</v>
      </c>
      <c r="C24" s="8" t="s">
        <v>59</v>
      </c>
      <c r="F24" s="13">
        <v>28</v>
      </c>
      <c r="G24" s="15" t="s">
        <v>89</v>
      </c>
      <c r="H24" s="8" t="s">
        <v>59</v>
      </c>
      <c r="J24" s="1">
        <v>11</v>
      </c>
      <c r="K24" s="1">
        <v>21</v>
      </c>
      <c r="L24" s="6" t="s">
        <v>53</v>
      </c>
      <c r="M24" s="7" t="s">
        <v>56</v>
      </c>
      <c r="N24">
        <v>12</v>
      </c>
    </row>
    <row r="25" spans="1:14" x14ac:dyDescent="0.2">
      <c r="A25" s="1">
        <v>31</v>
      </c>
      <c r="B25" s="6" t="s">
        <v>18</v>
      </c>
      <c r="C25" s="8" t="s">
        <v>59</v>
      </c>
      <c r="F25" s="13">
        <v>29</v>
      </c>
      <c r="G25" s="15" t="s">
        <v>90</v>
      </c>
      <c r="H25" s="8" t="s">
        <v>59</v>
      </c>
      <c r="J25" s="2" t="s">
        <v>7</v>
      </c>
      <c r="K25" s="2" t="s">
        <v>261</v>
      </c>
      <c r="L25" s="6" t="s">
        <v>326</v>
      </c>
      <c r="M25" s="7" t="s">
        <v>56</v>
      </c>
      <c r="N25">
        <v>13</v>
      </c>
    </row>
    <row r="26" spans="1:14" x14ac:dyDescent="0.2">
      <c r="A26" s="1">
        <v>32</v>
      </c>
      <c r="B26" s="3" t="s">
        <v>19</v>
      </c>
      <c r="C26" s="8" t="s">
        <v>59</v>
      </c>
      <c r="F26" s="13">
        <v>30</v>
      </c>
      <c r="G26" s="15" t="s">
        <v>20</v>
      </c>
      <c r="H26" s="8" t="s">
        <v>59</v>
      </c>
      <c r="J26" s="1" t="s">
        <v>9</v>
      </c>
      <c r="K26" s="1" t="s">
        <v>262</v>
      </c>
      <c r="L26" s="6" t="s">
        <v>327</v>
      </c>
      <c r="M26" s="7" t="s">
        <v>56</v>
      </c>
      <c r="N26">
        <v>14</v>
      </c>
    </row>
    <row r="27" spans="1:14" x14ac:dyDescent="0.2">
      <c r="A27" s="1">
        <v>33</v>
      </c>
      <c r="B27" s="3" t="s">
        <v>20</v>
      </c>
      <c r="C27" s="8" t="s">
        <v>59</v>
      </c>
      <c r="F27" s="13">
        <v>31</v>
      </c>
      <c r="G27" s="15" t="s">
        <v>91</v>
      </c>
      <c r="H27" s="8" t="s">
        <v>59</v>
      </c>
      <c r="J27" s="1">
        <v>22</v>
      </c>
      <c r="K27" s="1">
        <v>32</v>
      </c>
      <c r="L27" s="6" t="s">
        <v>84</v>
      </c>
      <c r="M27" s="7" t="s">
        <v>56</v>
      </c>
      <c r="N27">
        <v>15</v>
      </c>
    </row>
    <row r="28" spans="1:14" x14ac:dyDescent="0.2">
      <c r="A28" s="1">
        <v>34</v>
      </c>
      <c r="B28" s="5" t="s">
        <v>21</v>
      </c>
      <c r="C28" s="8" t="s">
        <v>59</v>
      </c>
      <c r="F28" s="13">
        <v>32</v>
      </c>
      <c r="G28" s="15" t="s">
        <v>74</v>
      </c>
      <c r="H28" s="8" t="s">
        <v>59</v>
      </c>
      <c r="J28" s="1">
        <v>23</v>
      </c>
      <c r="K28" s="1">
        <v>33</v>
      </c>
      <c r="L28" s="5" t="s">
        <v>10</v>
      </c>
      <c r="M28" s="7" t="s">
        <v>56</v>
      </c>
      <c r="N28">
        <v>16</v>
      </c>
    </row>
    <row r="29" spans="1:14" x14ac:dyDescent="0.2">
      <c r="A29" s="1">
        <v>35</v>
      </c>
      <c r="B29" s="3" t="s">
        <v>22</v>
      </c>
      <c r="C29" s="8" t="s">
        <v>59</v>
      </c>
      <c r="F29" s="13">
        <v>33</v>
      </c>
      <c r="G29" s="17" t="s">
        <v>92</v>
      </c>
      <c r="H29" s="8" t="s">
        <v>59</v>
      </c>
      <c r="J29" s="1">
        <v>24</v>
      </c>
      <c r="K29" s="1">
        <v>34</v>
      </c>
      <c r="L29" s="5" t="s">
        <v>12</v>
      </c>
      <c r="M29" s="7" t="s">
        <v>56</v>
      </c>
      <c r="N29">
        <v>17</v>
      </c>
    </row>
    <row r="30" spans="1:14" x14ac:dyDescent="0.2">
      <c r="A30" s="1" t="s">
        <v>24</v>
      </c>
      <c r="B30" s="3" t="s">
        <v>23</v>
      </c>
      <c r="C30" s="8" t="s">
        <v>59</v>
      </c>
      <c r="E30" s="19" t="s">
        <v>128</v>
      </c>
      <c r="F30" s="19" t="s">
        <v>93</v>
      </c>
      <c r="G30" s="22" t="s">
        <v>23</v>
      </c>
      <c r="H30" s="23" t="s">
        <v>59</v>
      </c>
      <c r="J30" s="1">
        <v>25</v>
      </c>
      <c r="K30" s="1">
        <v>35</v>
      </c>
      <c r="L30" s="5" t="s">
        <v>11</v>
      </c>
      <c r="M30" s="7" t="s">
        <v>56</v>
      </c>
      <c r="N30">
        <v>18</v>
      </c>
    </row>
    <row r="31" spans="1:14" x14ac:dyDescent="0.2">
      <c r="A31" s="1">
        <v>40</v>
      </c>
      <c r="B31" s="3" t="s">
        <v>25</v>
      </c>
      <c r="C31" s="8" t="s">
        <v>59</v>
      </c>
      <c r="F31" s="13">
        <v>38</v>
      </c>
      <c r="G31" s="3" t="s">
        <v>25</v>
      </c>
      <c r="H31" s="8" t="s">
        <v>59</v>
      </c>
      <c r="J31" s="1">
        <v>26</v>
      </c>
      <c r="K31" s="1">
        <v>36</v>
      </c>
      <c r="L31" s="6" t="s">
        <v>13</v>
      </c>
      <c r="M31" s="8" t="s">
        <v>59</v>
      </c>
      <c r="N31">
        <v>19</v>
      </c>
    </row>
    <row r="32" spans="1:14" x14ac:dyDescent="0.2">
      <c r="A32" s="1">
        <v>41</v>
      </c>
      <c r="B32" s="3" t="s">
        <v>26</v>
      </c>
      <c r="C32" s="8" t="s">
        <v>59</v>
      </c>
      <c r="F32" s="13">
        <v>39</v>
      </c>
      <c r="G32" s="3" t="s">
        <v>26</v>
      </c>
      <c r="H32" s="8" t="s">
        <v>59</v>
      </c>
      <c r="J32" s="1">
        <v>27</v>
      </c>
      <c r="K32" s="1">
        <v>37</v>
      </c>
      <c r="L32" s="6" t="s">
        <v>14</v>
      </c>
      <c r="M32" s="8" t="s">
        <v>59</v>
      </c>
      <c r="N32">
        <v>20</v>
      </c>
    </row>
    <row r="33" spans="1:14" x14ac:dyDescent="0.2">
      <c r="A33" s="1">
        <v>42</v>
      </c>
      <c r="B33" s="3" t="s">
        <v>27</v>
      </c>
      <c r="C33" s="8" t="s">
        <v>59</v>
      </c>
      <c r="F33" s="13">
        <v>40</v>
      </c>
      <c r="G33" s="3" t="s">
        <v>27</v>
      </c>
      <c r="H33" s="8" t="s">
        <v>59</v>
      </c>
      <c r="J33" s="1">
        <v>28</v>
      </c>
      <c r="K33" s="1">
        <v>38</v>
      </c>
      <c r="L33" s="6" t="s">
        <v>15</v>
      </c>
      <c r="M33" s="8" t="s">
        <v>59</v>
      </c>
      <c r="N33">
        <v>21</v>
      </c>
    </row>
    <row r="34" spans="1:14" x14ac:dyDescent="0.2">
      <c r="A34" s="1">
        <v>43</v>
      </c>
      <c r="B34" s="18" t="s">
        <v>28</v>
      </c>
      <c r="C34" s="5" t="s">
        <v>57</v>
      </c>
      <c r="F34" s="13">
        <v>41</v>
      </c>
      <c r="G34" s="15" t="s">
        <v>94</v>
      </c>
      <c r="H34" s="5" t="s">
        <v>57</v>
      </c>
      <c r="J34" s="1">
        <v>29</v>
      </c>
      <c r="K34" s="1">
        <v>39</v>
      </c>
      <c r="L34" s="5" t="s">
        <v>16</v>
      </c>
      <c r="M34" s="8" t="s">
        <v>59</v>
      </c>
      <c r="N34">
        <v>22</v>
      </c>
    </row>
    <row r="35" spans="1:14" x14ac:dyDescent="0.2">
      <c r="A35" s="1">
        <v>44</v>
      </c>
      <c r="B35" s="6" t="s">
        <v>29</v>
      </c>
      <c r="C35" s="5" t="s">
        <v>57</v>
      </c>
      <c r="F35" s="13">
        <v>42</v>
      </c>
      <c r="G35" s="15" t="s">
        <v>95</v>
      </c>
      <c r="H35" s="5" t="s">
        <v>57</v>
      </c>
      <c r="J35" s="1">
        <v>30</v>
      </c>
      <c r="K35" s="1">
        <v>40</v>
      </c>
      <c r="L35" s="6" t="s">
        <v>17</v>
      </c>
      <c r="M35" s="8" t="s">
        <v>59</v>
      </c>
      <c r="N35">
        <v>23</v>
      </c>
    </row>
    <row r="36" spans="1:14" x14ac:dyDescent="0.2">
      <c r="A36" s="1">
        <v>45</v>
      </c>
      <c r="B36" s="3" t="s">
        <v>30</v>
      </c>
      <c r="C36" s="5" t="s">
        <v>57</v>
      </c>
      <c r="F36" s="13">
        <v>43</v>
      </c>
      <c r="G36" s="15" t="s">
        <v>96</v>
      </c>
      <c r="H36" s="5" t="s">
        <v>57</v>
      </c>
      <c r="J36" s="1">
        <v>31</v>
      </c>
      <c r="K36" s="1">
        <v>41</v>
      </c>
      <c r="L36" s="6" t="s">
        <v>18</v>
      </c>
      <c r="M36" s="8" t="s">
        <v>59</v>
      </c>
      <c r="N36">
        <v>24</v>
      </c>
    </row>
    <row r="37" spans="1:14" x14ac:dyDescent="0.2">
      <c r="A37" s="1">
        <v>46</v>
      </c>
      <c r="B37" s="3" t="s">
        <v>31</v>
      </c>
      <c r="C37" s="5" t="s">
        <v>57</v>
      </c>
      <c r="F37" s="13">
        <v>44</v>
      </c>
      <c r="G37" s="15" t="s">
        <v>97</v>
      </c>
      <c r="H37" s="5" t="s">
        <v>57</v>
      </c>
      <c r="J37" s="1">
        <v>32</v>
      </c>
      <c r="K37" s="1">
        <v>42</v>
      </c>
      <c r="L37" s="3" t="s">
        <v>19</v>
      </c>
      <c r="M37" s="8" t="s">
        <v>59</v>
      </c>
      <c r="N37">
        <v>25</v>
      </c>
    </row>
    <row r="38" spans="1:14" x14ac:dyDescent="0.2">
      <c r="A38" s="1">
        <v>47</v>
      </c>
      <c r="B38" s="6" t="s">
        <v>32</v>
      </c>
      <c r="C38" s="5" t="s">
        <v>57</v>
      </c>
      <c r="F38" s="13">
        <v>45</v>
      </c>
      <c r="G38" s="15" t="s">
        <v>98</v>
      </c>
      <c r="H38" s="5" t="s">
        <v>57</v>
      </c>
      <c r="J38" s="1">
        <v>33</v>
      </c>
      <c r="K38" s="1">
        <v>43</v>
      </c>
      <c r="L38" s="3" t="s">
        <v>20</v>
      </c>
      <c r="M38" s="8" t="s">
        <v>59</v>
      </c>
      <c r="N38">
        <v>26</v>
      </c>
    </row>
    <row r="39" spans="1:14" x14ac:dyDescent="0.2">
      <c r="A39" s="1">
        <v>48</v>
      </c>
      <c r="B39" s="6" t="s">
        <v>33</v>
      </c>
      <c r="C39" s="5" t="s">
        <v>57</v>
      </c>
      <c r="F39" s="13">
        <v>46</v>
      </c>
      <c r="G39" s="15" t="s">
        <v>99</v>
      </c>
      <c r="H39" s="5" t="s">
        <v>57</v>
      </c>
      <c r="J39" s="1">
        <v>34</v>
      </c>
      <c r="K39" s="1">
        <v>44</v>
      </c>
      <c r="L39" s="5" t="s">
        <v>21</v>
      </c>
      <c r="M39" s="8" t="s">
        <v>59</v>
      </c>
      <c r="N39">
        <v>27</v>
      </c>
    </row>
    <row r="40" spans="1:14" x14ac:dyDescent="0.2">
      <c r="A40" s="1">
        <v>49</v>
      </c>
      <c r="B40" s="6" t="s">
        <v>34</v>
      </c>
      <c r="C40" s="5" t="s">
        <v>57</v>
      </c>
      <c r="F40" s="13">
        <v>47</v>
      </c>
      <c r="G40" s="15" t="s">
        <v>100</v>
      </c>
      <c r="H40" s="5" t="s">
        <v>57</v>
      </c>
      <c r="J40" s="1">
        <v>35</v>
      </c>
      <c r="K40" s="1">
        <v>45</v>
      </c>
      <c r="L40" s="3" t="s">
        <v>22</v>
      </c>
      <c r="M40" s="8" t="s">
        <v>59</v>
      </c>
      <c r="N40">
        <v>28</v>
      </c>
    </row>
    <row r="41" spans="1:14" x14ac:dyDescent="0.2">
      <c r="A41" s="1">
        <v>50</v>
      </c>
      <c r="B41" s="6" t="s">
        <v>36</v>
      </c>
      <c r="C41" s="5" t="s">
        <v>57</v>
      </c>
      <c r="F41" s="13">
        <v>48</v>
      </c>
      <c r="G41" s="6" t="s">
        <v>101</v>
      </c>
      <c r="H41" s="5" t="s">
        <v>57</v>
      </c>
      <c r="J41" s="1" t="s">
        <v>24</v>
      </c>
      <c r="K41" s="1" t="s">
        <v>263</v>
      </c>
      <c r="L41" s="3" t="s">
        <v>23</v>
      </c>
      <c r="M41" s="8" t="s">
        <v>59</v>
      </c>
      <c r="N41">
        <v>29</v>
      </c>
    </row>
    <row r="42" spans="1:14" x14ac:dyDescent="0.2">
      <c r="A42" s="1">
        <v>51</v>
      </c>
      <c r="B42" s="6" t="s">
        <v>35</v>
      </c>
      <c r="C42" s="5" t="s">
        <v>57</v>
      </c>
      <c r="F42" s="13">
        <v>49</v>
      </c>
      <c r="G42" s="6" t="s">
        <v>102</v>
      </c>
      <c r="H42" s="5" t="s">
        <v>57</v>
      </c>
      <c r="J42" s="1">
        <v>40</v>
      </c>
      <c r="K42" s="1">
        <v>50</v>
      </c>
      <c r="L42" s="3" t="s">
        <v>25</v>
      </c>
      <c r="M42" s="8" t="s">
        <v>59</v>
      </c>
      <c r="N42">
        <v>30</v>
      </c>
    </row>
    <row r="43" spans="1:14" x14ac:dyDescent="0.2">
      <c r="A43" s="1">
        <v>52</v>
      </c>
      <c r="B43" s="6" t="s">
        <v>37</v>
      </c>
      <c r="C43" s="5" t="s">
        <v>57</v>
      </c>
      <c r="F43" s="13">
        <v>50</v>
      </c>
      <c r="G43" s="15" t="s">
        <v>103</v>
      </c>
      <c r="H43" s="5" t="s">
        <v>57</v>
      </c>
      <c r="J43" s="1">
        <v>41</v>
      </c>
      <c r="K43" s="1">
        <v>51</v>
      </c>
      <c r="L43" s="3" t="s">
        <v>26</v>
      </c>
      <c r="M43" s="8" t="s">
        <v>59</v>
      </c>
      <c r="N43">
        <v>31</v>
      </c>
    </row>
    <row r="44" spans="1:14" x14ac:dyDescent="0.2">
      <c r="A44" s="1">
        <v>53</v>
      </c>
      <c r="B44" s="6" t="s">
        <v>38</v>
      </c>
      <c r="C44" s="5" t="s">
        <v>57</v>
      </c>
      <c r="F44" s="13">
        <v>51</v>
      </c>
      <c r="G44" s="15" t="s">
        <v>104</v>
      </c>
      <c r="H44" s="5" t="s">
        <v>57</v>
      </c>
      <c r="J44" s="1">
        <v>42</v>
      </c>
      <c r="K44" s="1">
        <v>52</v>
      </c>
      <c r="L44" s="3" t="s">
        <v>27</v>
      </c>
      <c r="M44" s="8" t="s">
        <v>59</v>
      </c>
      <c r="N44">
        <v>32</v>
      </c>
    </row>
    <row r="45" spans="1:14" x14ac:dyDescent="0.2">
      <c r="A45" s="1">
        <v>54</v>
      </c>
      <c r="B45" s="6" t="s">
        <v>39</v>
      </c>
      <c r="C45" s="5" t="s">
        <v>57</v>
      </c>
      <c r="E45" s="13" t="s">
        <v>129</v>
      </c>
      <c r="F45" s="13">
        <v>52</v>
      </c>
      <c r="G45" s="15" t="s">
        <v>105</v>
      </c>
      <c r="H45" s="5" t="s">
        <v>57</v>
      </c>
      <c r="J45" s="1">
        <v>43</v>
      </c>
      <c r="K45" s="1">
        <v>53</v>
      </c>
      <c r="L45" s="18" t="s">
        <v>28</v>
      </c>
      <c r="M45" s="5" t="s">
        <v>57</v>
      </c>
      <c r="N45">
        <v>33</v>
      </c>
    </row>
    <row r="46" spans="1:14" x14ac:dyDescent="0.2">
      <c r="A46" s="1">
        <v>55</v>
      </c>
      <c r="B46" s="6" t="s">
        <v>40</v>
      </c>
      <c r="C46" s="5" t="s">
        <v>57</v>
      </c>
      <c r="F46" s="13">
        <v>53</v>
      </c>
      <c r="G46" s="15" t="s">
        <v>106</v>
      </c>
      <c r="H46" s="5" t="s">
        <v>57</v>
      </c>
      <c r="J46" s="1">
        <v>44</v>
      </c>
      <c r="K46" s="1">
        <v>54</v>
      </c>
      <c r="L46" s="6" t="s">
        <v>29</v>
      </c>
      <c r="M46" s="5" t="s">
        <v>57</v>
      </c>
      <c r="N46">
        <v>34</v>
      </c>
    </row>
    <row r="47" spans="1:14" x14ac:dyDescent="0.2">
      <c r="A47" s="1">
        <v>56</v>
      </c>
      <c r="B47" s="6" t="s">
        <v>41</v>
      </c>
      <c r="C47" s="5" t="s">
        <v>57</v>
      </c>
      <c r="F47" s="13">
        <v>54</v>
      </c>
      <c r="G47" s="15" t="s">
        <v>107</v>
      </c>
      <c r="H47" s="5" t="s">
        <v>57</v>
      </c>
      <c r="J47" s="1">
        <v>45</v>
      </c>
      <c r="K47" s="1">
        <v>55</v>
      </c>
      <c r="L47" s="3" t="s">
        <v>30</v>
      </c>
      <c r="M47" s="5" t="s">
        <v>57</v>
      </c>
      <c r="N47">
        <v>35</v>
      </c>
    </row>
    <row r="48" spans="1:14" x14ac:dyDescent="0.2">
      <c r="A48" s="1">
        <v>57</v>
      </c>
      <c r="B48" s="6" t="s">
        <v>42</v>
      </c>
      <c r="C48" s="5" t="s">
        <v>57</v>
      </c>
      <c r="F48" s="13">
        <v>55</v>
      </c>
      <c r="G48" s="15" t="s">
        <v>108</v>
      </c>
      <c r="H48" s="5" t="s">
        <v>57</v>
      </c>
      <c r="J48" s="1">
        <v>46</v>
      </c>
      <c r="K48" s="1">
        <v>56</v>
      </c>
      <c r="L48" s="3" t="s">
        <v>31</v>
      </c>
      <c r="M48" s="5" t="s">
        <v>57</v>
      </c>
      <c r="N48">
        <v>36</v>
      </c>
    </row>
    <row r="49" spans="1:14" x14ac:dyDescent="0.2">
      <c r="A49" s="1">
        <v>58</v>
      </c>
      <c r="B49" s="6" t="s">
        <v>44</v>
      </c>
      <c r="C49" s="5" t="s">
        <v>57</v>
      </c>
      <c r="F49" s="13">
        <v>56</v>
      </c>
      <c r="G49" s="15" t="s">
        <v>109</v>
      </c>
      <c r="H49" s="5" t="s">
        <v>57</v>
      </c>
      <c r="J49" s="1">
        <v>47</v>
      </c>
      <c r="K49" s="1">
        <v>57</v>
      </c>
      <c r="L49" s="6" t="s">
        <v>32</v>
      </c>
      <c r="M49" s="5" t="s">
        <v>57</v>
      </c>
      <c r="N49">
        <v>37</v>
      </c>
    </row>
    <row r="50" spans="1:14" x14ac:dyDescent="0.2">
      <c r="A50" s="1">
        <v>59</v>
      </c>
      <c r="B50" s="6" t="s">
        <v>43</v>
      </c>
      <c r="C50" s="5" t="s">
        <v>57</v>
      </c>
      <c r="F50" s="13">
        <v>57</v>
      </c>
      <c r="G50" s="15" t="s">
        <v>110</v>
      </c>
      <c r="H50" s="5" t="s">
        <v>57</v>
      </c>
      <c r="J50" s="1">
        <v>48</v>
      </c>
      <c r="K50" s="1">
        <v>58</v>
      </c>
      <c r="L50" s="6" t="s">
        <v>33</v>
      </c>
      <c r="M50" s="5" t="s">
        <v>57</v>
      </c>
      <c r="N50">
        <v>38</v>
      </c>
    </row>
    <row r="51" spans="1:14" x14ac:dyDescent="0.2">
      <c r="A51" s="1">
        <v>60</v>
      </c>
      <c r="B51" s="35" t="s">
        <v>50</v>
      </c>
      <c r="C51" s="26" t="s">
        <v>58</v>
      </c>
      <c r="D51" s="27">
        <v>2</v>
      </c>
      <c r="F51" s="13">
        <v>58</v>
      </c>
      <c r="G51" s="17" t="s">
        <v>111</v>
      </c>
      <c r="H51" s="5" t="s">
        <v>57</v>
      </c>
      <c r="J51" s="1">
        <v>49</v>
      </c>
      <c r="K51" s="1">
        <v>59</v>
      </c>
      <c r="L51" s="6" t="s">
        <v>34</v>
      </c>
      <c r="M51" s="5" t="s">
        <v>57</v>
      </c>
      <c r="N51">
        <v>39</v>
      </c>
    </row>
    <row r="52" spans="1:14" x14ac:dyDescent="0.2">
      <c r="A52" s="1">
        <v>61</v>
      </c>
      <c r="B52" s="36" t="s">
        <v>51</v>
      </c>
      <c r="C52" s="4" t="s">
        <v>58</v>
      </c>
      <c r="D52" s="13">
        <v>6</v>
      </c>
      <c r="F52" s="13">
        <v>59</v>
      </c>
      <c r="G52" s="17" t="s">
        <v>112</v>
      </c>
      <c r="H52" s="4" t="s">
        <v>58</v>
      </c>
      <c r="J52" s="1">
        <v>50</v>
      </c>
      <c r="K52" s="1">
        <v>60</v>
      </c>
      <c r="L52" s="6" t="s">
        <v>36</v>
      </c>
      <c r="M52" s="5" t="s">
        <v>57</v>
      </c>
      <c r="N52">
        <v>40</v>
      </c>
    </row>
    <row r="53" spans="1:14" x14ac:dyDescent="0.2">
      <c r="A53" s="1">
        <v>62</v>
      </c>
      <c r="B53" s="35" t="s">
        <v>49</v>
      </c>
      <c r="C53" s="26" t="s">
        <v>58</v>
      </c>
      <c r="D53" s="27">
        <v>1</v>
      </c>
      <c r="F53" s="13">
        <v>60</v>
      </c>
      <c r="G53" s="15" t="s">
        <v>113</v>
      </c>
      <c r="H53" s="4" t="s">
        <v>58</v>
      </c>
      <c r="J53" s="1">
        <v>51</v>
      </c>
      <c r="K53" s="1">
        <v>61</v>
      </c>
      <c r="L53" s="6" t="s">
        <v>35</v>
      </c>
      <c r="M53" s="5" t="s">
        <v>57</v>
      </c>
      <c r="N53">
        <v>41</v>
      </c>
    </row>
    <row r="54" spans="1:14" x14ac:dyDescent="0.2">
      <c r="A54" s="1">
        <v>63</v>
      </c>
      <c r="B54" s="6" t="s">
        <v>52</v>
      </c>
      <c r="C54" s="4" t="s">
        <v>58</v>
      </c>
      <c r="E54" s="13">
        <v>4</v>
      </c>
      <c r="F54" s="13">
        <v>61</v>
      </c>
      <c r="G54" s="15" t="s">
        <v>114</v>
      </c>
      <c r="H54" s="4" t="s">
        <v>58</v>
      </c>
      <c r="J54" s="1">
        <v>52</v>
      </c>
      <c r="K54" s="1">
        <v>62</v>
      </c>
      <c r="L54" s="6" t="s">
        <v>37</v>
      </c>
      <c r="M54" s="5" t="s">
        <v>57</v>
      </c>
      <c r="N54">
        <v>42</v>
      </c>
    </row>
    <row r="55" spans="1:14" x14ac:dyDescent="0.2">
      <c r="A55" s="1">
        <v>64</v>
      </c>
      <c r="B55" s="25" t="s">
        <v>62</v>
      </c>
      <c r="C55" s="26" t="s">
        <v>58</v>
      </c>
      <c r="D55" s="27">
        <v>3</v>
      </c>
      <c r="F55" s="13">
        <v>62</v>
      </c>
      <c r="G55" s="15" t="s">
        <v>115</v>
      </c>
      <c r="H55" s="4" t="s">
        <v>58</v>
      </c>
      <c r="J55" s="1">
        <v>53</v>
      </c>
      <c r="K55" s="1">
        <v>63</v>
      </c>
      <c r="L55" s="6" t="s">
        <v>38</v>
      </c>
      <c r="M55" s="5" t="s">
        <v>57</v>
      </c>
      <c r="N55">
        <v>43</v>
      </c>
    </row>
    <row r="56" spans="1:14" x14ac:dyDescent="0.2">
      <c r="A56" s="1">
        <v>65</v>
      </c>
      <c r="B56" s="6" t="s">
        <v>45</v>
      </c>
      <c r="C56" s="4" t="s">
        <v>58</v>
      </c>
      <c r="E56" s="13">
        <v>1</v>
      </c>
      <c r="F56" s="13">
        <v>63</v>
      </c>
      <c r="G56" s="15" t="s">
        <v>116</v>
      </c>
      <c r="H56" s="4" t="s">
        <v>58</v>
      </c>
      <c r="J56" s="1">
        <v>54</v>
      </c>
      <c r="K56" s="1">
        <v>64</v>
      </c>
      <c r="L56" s="6" t="s">
        <v>39</v>
      </c>
      <c r="M56" s="5" t="s">
        <v>57</v>
      </c>
      <c r="N56">
        <v>44</v>
      </c>
    </row>
    <row r="57" spans="1:14" x14ac:dyDescent="0.2">
      <c r="A57" s="1">
        <v>66</v>
      </c>
      <c r="B57" s="6" t="s">
        <v>46</v>
      </c>
      <c r="C57" s="4" t="s">
        <v>58</v>
      </c>
      <c r="D57" s="13">
        <v>5</v>
      </c>
      <c r="F57" s="13">
        <v>64</v>
      </c>
      <c r="G57" s="15" t="s">
        <v>117</v>
      </c>
      <c r="H57" s="4" t="s">
        <v>58</v>
      </c>
      <c r="J57" s="1">
        <v>55</v>
      </c>
      <c r="K57" s="1">
        <v>65</v>
      </c>
      <c r="L57" s="6" t="s">
        <v>40</v>
      </c>
      <c r="M57" s="5" t="s">
        <v>57</v>
      </c>
      <c r="N57">
        <v>45</v>
      </c>
    </row>
    <row r="58" spans="1:14" x14ac:dyDescent="0.2">
      <c r="A58" s="1">
        <v>67</v>
      </c>
      <c r="B58" s="46" t="s">
        <v>47</v>
      </c>
      <c r="C58" s="4" t="s">
        <v>58</v>
      </c>
      <c r="D58" s="13">
        <v>7</v>
      </c>
      <c r="E58" s="13">
        <v>5</v>
      </c>
      <c r="F58" s="13">
        <v>65</v>
      </c>
      <c r="G58" s="15" t="s">
        <v>118</v>
      </c>
      <c r="H58" s="4" t="s">
        <v>58</v>
      </c>
      <c r="J58" s="1">
        <v>56</v>
      </c>
      <c r="K58" s="1">
        <v>66</v>
      </c>
      <c r="L58" s="6" t="s">
        <v>41</v>
      </c>
      <c r="M58" s="5" t="s">
        <v>57</v>
      </c>
      <c r="N58">
        <v>46</v>
      </c>
    </row>
    <row r="59" spans="1:14" x14ac:dyDescent="0.2">
      <c r="A59" s="1">
        <v>68</v>
      </c>
      <c r="B59" s="46" t="s">
        <v>48</v>
      </c>
      <c r="C59" s="4" t="s">
        <v>58</v>
      </c>
      <c r="D59" s="13">
        <v>9</v>
      </c>
      <c r="E59" s="13">
        <v>9</v>
      </c>
      <c r="F59" s="13">
        <v>66</v>
      </c>
      <c r="G59" s="15" t="s">
        <v>119</v>
      </c>
      <c r="H59" s="4" t="s">
        <v>58</v>
      </c>
      <c r="J59" s="1">
        <v>57</v>
      </c>
      <c r="K59" s="1">
        <v>67</v>
      </c>
      <c r="L59" s="6" t="s">
        <v>42</v>
      </c>
      <c r="M59" s="5" t="s">
        <v>57</v>
      </c>
      <c r="N59">
        <v>47</v>
      </c>
    </row>
    <row r="60" spans="1:14" x14ac:dyDescent="0.2">
      <c r="A60" s="1">
        <v>69</v>
      </c>
      <c r="B60" s="36" t="s">
        <v>55</v>
      </c>
      <c r="C60" s="4" t="s">
        <v>58</v>
      </c>
      <c r="F60" s="13">
        <v>67</v>
      </c>
      <c r="G60" s="15" t="s">
        <v>120</v>
      </c>
      <c r="H60" s="4" t="s">
        <v>58</v>
      </c>
      <c r="J60" s="1">
        <v>58</v>
      </c>
      <c r="K60" s="1">
        <v>68</v>
      </c>
      <c r="L60" s="6" t="s">
        <v>44</v>
      </c>
      <c r="M60" s="5" t="s">
        <v>57</v>
      </c>
      <c r="N60">
        <v>48</v>
      </c>
    </row>
    <row r="61" spans="1:14" x14ac:dyDescent="0.2">
      <c r="A61" s="1">
        <v>70</v>
      </c>
      <c r="B61" s="36" t="s">
        <v>54</v>
      </c>
      <c r="C61" s="4" t="s">
        <v>58</v>
      </c>
      <c r="F61" s="13">
        <v>68</v>
      </c>
      <c r="G61" s="15" t="s">
        <v>122</v>
      </c>
      <c r="H61" s="7" t="s">
        <v>121</v>
      </c>
      <c r="J61" s="1">
        <v>59</v>
      </c>
      <c r="K61" s="1">
        <v>69</v>
      </c>
      <c r="L61" s="6" t="s">
        <v>43</v>
      </c>
      <c r="M61" s="5" t="s">
        <v>57</v>
      </c>
      <c r="N61">
        <v>49</v>
      </c>
    </row>
    <row r="62" spans="1:14" x14ac:dyDescent="0.2">
      <c r="E62" s="13" t="s">
        <v>129</v>
      </c>
      <c r="F62" s="13">
        <v>69</v>
      </c>
      <c r="G62" s="15" t="s">
        <v>123</v>
      </c>
      <c r="H62" s="7" t="s">
        <v>121</v>
      </c>
      <c r="J62" s="1">
        <v>60</v>
      </c>
      <c r="K62" s="1">
        <v>70</v>
      </c>
      <c r="L62" s="35" t="s">
        <v>50</v>
      </c>
      <c r="M62" s="26" t="s">
        <v>58</v>
      </c>
      <c r="N62">
        <v>50</v>
      </c>
    </row>
    <row r="63" spans="1:14" x14ac:dyDescent="0.2">
      <c r="F63" s="13">
        <v>70</v>
      </c>
      <c r="G63" s="15" t="s">
        <v>124</v>
      </c>
      <c r="H63" s="7" t="s">
        <v>121</v>
      </c>
      <c r="J63" s="1">
        <v>61</v>
      </c>
      <c r="K63" s="1">
        <v>71</v>
      </c>
      <c r="L63" s="36" t="s">
        <v>51</v>
      </c>
      <c r="M63" s="4" t="s">
        <v>58</v>
      </c>
      <c r="N63">
        <v>51</v>
      </c>
    </row>
    <row r="64" spans="1:14" x14ac:dyDescent="0.2">
      <c r="E64" s="13">
        <v>8</v>
      </c>
      <c r="F64" s="13">
        <v>71</v>
      </c>
      <c r="G64" s="15" t="s">
        <v>125</v>
      </c>
      <c r="H64" s="7" t="s">
        <v>121</v>
      </c>
      <c r="J64" s="1">
        <v>62</v>
      </c>
      <c r="K64" s="1">
        <v>72</v>
      </c>
      <c r="L64" s="35" t="s">
        <v>49</v>
      </c>
      <c r="M64" s="26" t="s">
        <v>58</v>
      </c>
      <c r="N64">
        <v>52</v>
      </c>
    </row>
    <row r="65" spans="5:14" x14ac:dyDescent="0.2">
      <c r="J65" s="1">
        <v>63</v>
      </c>
      <c r="K65" s="1">
        <v>73</v>
      </c>
      <c r="L65" s="6" t="s">
        <v>52</v>
      </c>
      <c r="M65" s="4" t="s">
        <v>58</v>
      </c>
      <c r="N65">
        <v>53</v>
      </c>
    </row>
    <row r="66" spans="5:14" x14ac:dyDescent="0.2">
      <c r="E66" s="19" t="s">
        <v>133</v>
      </c>
      <c r="F66" s="19"/>
      <c r="G66" s="20"/>
      <c r="H66" s="19"/>
      <c r="J66" s="1">
        <v>64</v>
      </c>
      <c r="K66" s="1">
        <v>74</v>
      </c>
      <c r="L66" s="25" t="s">
        <v>62</v>
      </c>
      <c r="M66" s="26" t="s">
        <v>58</v>
      </c>
      <c r="N66">
        <v>54</v>
      </c>
    </row>
    <row r="67" spans="5:14" x14ac:dyDescent="0.2">
      <c r="E67" s="13" t="s">
        <v>134</v>
      </c>
      <c r="G67" s="6" t="s">
        <v>50</v>
      </c>
      <c r="H67" s="4" t="s">
        <v>58</v>
      </c>
      <c r="J67" s="1">
        <v>65</v>
      </c>
      <c r="K67" s="1">
        <v>75</v>
      </c>
      <c r="L67" s="6" t="s">
        <v>45</v>
      </c>
      <c r="M67" s="4" t="s">
        <v>58</v>
      </c>
      <c r="N67">
        <v>55</v>
      </c>
    </row>
    <row r="68" spans="5:14" x14ac:dyDescent="0.2">
      <c r="J68" s="1">
        <v>66</v>
      </c>
      <c r="K68" s="1">
        <v>76</v>
      </c>
      <c r="L68" s="6" t="s">
        <v>46</v>
      </c>
      <c r="M68" s="4" t="s">
        <v>58</v>
      </c>
      <c r="N68">
        <v>56</v>
      </c>
    </row>
    <row r="69" spans="5:14" x14ac:dyDescent="0.2">
      <c r="J69" s="1">
        <v>67</v>
      </c>
      <c r="K69" s="1">
        <v>77</v>
      </c>
      <c r="L69" s="46" t="s">
        <v>47</v>
      </c>
      <c r="M69" s="4" t="s">
        <v>58</v>
      </c>
      <c r="N69">
        <v>57</v>
      </c>
    </row>
    <row r="70" spans="5:14" x14ac:dyDescent="0.2">
      <c r="J70" s="1">
        <v>68</v>
      </c>
      <c r="K70" s="1">
        <v>78</v>
      </c>
      <c r="L70" s="46" t="s">
        <v>48</v>
      </c>
      <c r="M70" s="4" t="s">
        <v>58</v>
      </c>
      <c r="N70">
        <v>58</v>
      </c>
    </row>
    <row r="71" spans="5:14" x14ac:dyDescent="0.2">
      <c r="J71" s="1">
        <v>69</v>
      </c>
      <c r="K71" s="1">
        <v>79</v>
      </c>
      <c r="L71" s="36" t="s">
        <v>55</v>
      </c>
      <c r="M71" s="4" t="s">
        <v>58</v>
      </c>
      <c r="N71">
        <v>59</v>
      </c>
    </row>
    <row r="72" spans="5:14" x14ac:dyDescent="0.2">
      <c r="J72" s="1">
        <v>70</v>
      </c>
      <c r="K72" s="1">
        <v>80</v>
      </c>
      <c r="L72" s="36" t="s">
        <v>264</v>
      </c>
      <c r="M72" s="4" t="s">
        <v>58</v>
      </c>
      <c r="N72">
        <v>60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F029-2D04-5B46-A99C-DF77FB216F4A}">
  <dimension ref="A1:Q82"/>
  <sheetViews>
    <sheetView zoomScale="112" workbookViewId="0">
      <pane ySplit="1" topLeftCell="A2" activePane="bottomLeft" state="frozen"/>
      <selection pane="bottomLeft" activeCell="B58" sqref="B58"/>
    </sheetView>
  </sheetViews>
  <sheetFormatPr baseColWidth="10" defaultRowHeight="16" x14ac:dyDescent="0.2"/>
  <cols>
    <col min="1" max="1" width="10.83203125" style="55"/>
    <col min="2" max="2" width="60.33203125" style="55" customWidth="1"/>
    <col min="3" max="3" width="12.1640625" style="55" customWidth="1"/>
    <col min="4" max="4" width="16" style="55" bestFit="1" customWidth="1"/>
    <col min="5" max="5" width="17.5" style="55" bestFit="1" customWidth="1"/>
    <col min="6" max="6" width="16" style="55" bestFit="1" customWidth="1"/>
    <col min="7" max="7" width="17.5" style="55" bestFit="1" customWidth="1"/>
    <col min="8" max="8" width="16" style="55" bestFit="1" customWidth="1"/>
    <col min="9" max="9" width="17.5" style="55" bestFit="1" customWidth="1"/>
    <col min="10" max="10" width="15.6640625" style="55" customWidth="1"/>
    <col min="11" max="11" width="14.33203125" style="55" bestFit="1" customWidth="1"/>
    <col min="12" max="12" width="13" style="55" bestFit="1" customWidth="1"/>
    <col min="13" max="15" width="10.83203125" style="55"/>
    <col min="18" max="16384" width="10.83203125" style="55"/>
  </cols>
  <sheetData>
    <row r="1" spans="1:17" x14ac:dyDescent="0.2">
      <c r="A1" s="55" t="s">
        <v>289</v>
      </c>
      <c r="B1" s="55" t="s">
        <v>299</v>
      </c>
      <c r="C1" s="55" t="s">
        <v>300</v>
      </c>
      <c r="D1" s="55" t="s">
        <v>293</v>
      </c>
      <c r="E1" s="55" t="s">
        <v>294</v>
      </c>
      <c r="F1" s="55" t="s">
        <v>295</v>
      </c>
      <c r="G1" s="55" t="s">
        <v>296</v>
      </c>
      <c r="H1" s="55" t="s">
        <v>297</v>
      </c>
      <c r="I1" s="55" t="s">
        <v>298</v>
      </c>
      <c r="J1" s="62" t="s">
        <v>290</v>
      </c>
      <c r="K1" s="62" t="s">
        <v>291</v>
      </c>
      <c r="L1" s="62" t="s">
        <v>292</v>
      </c>
      <c r="M1" s="62" t="s">
        <v>346</v>
      </c>
      <c r="N1" s="62" t="s">
        <v>347</v>
      </c>
      <c r="O1" s="62" t="s">
        <v>348</v>
      </c>
      <c r="P1" t="s">
        <v>522</v>
      </c>
      <c r="Q1" t="s">
        <v>523</v>
      </c>
    </row>
    <row r="2" spans="1:17" x14ac:dyDescent="0.2">
      <c r="A2" s="55">
        <v>0</v>
      </c>
      <c r="B2" t="s">
        <v>252</v>
      </c>
      <c r="C2" s="8" t="s">
        <v>221</v>
      </c>
      <c r="D2" s="55">
        <v>2.886E-2</v>
      </c>
      <c r="E2" s="55">
        <v>6.429E-2</v>
      </c>
      <c r="F2" s="55">
        <v>1.865E-2</v>
      </c>
      <c r="G2" s="55">
        <v>4.7230000000000001E-2</v>
      </c>
      <c r="H2" s="55">
        <v>2.9940000000000001E-2</v>
      </c>
      <c r="I2" s="55">
        <v>1.8799999999999999E-3</v>
      </c>
      <c r="J2" s="55">
        <f t="shared" ref="J2:J33" si="0">RANK(D2, $D$2:$D$81)</f>
        <v>6</v>
      </c>
      <c r="K2" s="55">
        <f t="shared" ref="K2:K33" si="1">RANK(E2, $E$2:$E$81)</f>
        <v>3</v>
      </c>
      <c r="L2" s="55">
        <f t="shared" ref="L2:L33" si="2">RANK(F2, $F$2:$F$81)</f>
        <v>17</v>
      </c>
      <c r="M2" s="55">
        <f t="shared" ref="M2:M33" si="3">RANK(G2, $G$2:$G$81)</f>
        <v>5</v>
      </c>
      <c r="N2" s="55">
        <f t="shared" ref="N2:N33" si="4">RANK(H2, $H$2:$H$81)</f>
        <v>7</v>
      </c>
      <c r="O2" s="55">
        <f t="shared" ref="O2:O33" si="5">RANK(I2, $I$2:$I$81)</f>
        <v>50</v>
      </c>
      <c r="P2" s="83">
        <v>7.7460000000000001E-2</v>
      </c>
      <c r="Q2" s="83">
        <v>0.11339</v>
      </c>
    </row>
    <row r="3" spans="1:17" x14ac:dyDescent="0.2">
      <c r="A3" s="55">
        <v>1</v>
      </c>
      <c r="B3" t="s">
        <v>253</v>
      </c>
      <c r="C3" s="8" t="s">
        <v>221</v>
      </c>
      <c r="D3" s="55">
        <v>1.6039999999999999E-2</v>
      </c>
      <c r="E3" s="55">
        <v>4.1200000000000004E-3</v>
      </c>
      <c r="F3" s="55">
        <v>2.232E-2</v>
      </c>
      <c r="G3" s="55">
        <v>1.9949999999999999E-2</v>
      </c>
      <c r="H3" s="55">
        <v>1.2959999999999999E-2</v>
      </c>
      <c r="I3" s="55">
        <v>2.7699999999999999E-3</v>
      </c>
      <c r="J3" s="55">
        <f t="shared" si="0"/>
        <v>19</v>
      </c>
      <c r="K3" s="55">
        <f t="shared" si="1"/>
        <v>54</v>
      </c>
      <c r="L3" s="55">
        <f t="shared" si="2"/>
        <v>12</v>
      </c>
      <c r="M3" s="55">
        <f t="shared" si="3"/>
        <v>11</v>
      </c>
      <c r="N3" s="55">
        <f t="shared" si="4"/>
        <v>25</v>
      </c>
      <c r="O3" s="55">
        <f t="shared" si="5"/>
        <v>40</v>
      </c>
      <c r="P3" s="83">
        <v>5.1310000000000001E-2</v>
      </c>
      <c r="Q3" s="83">
        <v>2.6839999999999999E-2</v>
      </c>
    </row>
    <row r="4" spans="1:17" x14ac:dyDescent="0.2">
      <c r="A4" s="55">
        <v>2</v>
      </c>
      <c r="B4" t="s">
        <v>254</v>
      </c>
      <c r="C4" s="8" t="s">
        <v>221</v>
      </c>
      <c r="D4" s="55">
        <v>9.3799999999999994E-3</v>
      </c>
      <c r="E4" s="55">
        <v>1.6060000000000001E-2</v>
      </c>
      <c r="F4" s="55">
        <v>1.357E-2</v>
      </c>
      <c r="G4" s="55">
        <v>9.4699999999999993E-3</v>
      </c>
      <c r="H4" s="55">
        <v>9.9299999999999996E-3</v>
      </c>
      <c r="I4" s="55">
        <v>2.5500000000000002E-3</v>
      </c>
      <c r="J4" s="55">
        <f t="shared" si="0"/>
        <v>40</v>
      </c>
      <c r="K4" s="55">
        <f t="shared" si="1"/>
        <v>8</v>
      </c>
      <c r="L4" s="55">
        <f t="shared" si="2"/>
        <v>27</v>
      </c>
      <c r="M4" s="55">
        <f t="shared" si="3"/>
        <v>18</v>
      </c>
      <c r="N4" s="55">
        <f t="shared" si="4"/>
        <v>33</v>
      </c>
      <c r="O4" s="55">
        <f t="shared" si="5"/>
        <v>43</v>
      </c>
      <c r="P4" s="83">
        <v>3.288E-2</v>
      </c>
      <c r="Q4" s="83">
        <v>2.809E-2</v>
      </c>
    </row>
    <row r="5" spans="1:17" x14ac:dyDescent="0.2">
      <c r="A5" s="55">
        <v>3</v>
      </c>
      <c r="B5" t="s">
        <v>255</v>
      </c>
      <c r="C5" s="8" t="s">
        <v>221</v>
      </c>
      <c r="D5" s="55">
        <v>7.4200000000000004E-3</v>
      </c>
      <c r="E5" s="55">
        <v>9.7999999999999997E-4</v>
      </c>
      <c r="F5" s="55">
        <v>1.162E-2</v>
      </c>
      <c r="G5" s="55">
        <v>1.06E-3</v>
      </c>
      <c r="H5" s="55">
        <v>1.5310000000000001E-2</v>
      </c>
      <c r="I5" s="55">
        <v>1.1000000000000001E-3</v>
      </c>
      <c r="J5" s="55">
        <f t="shared" si="0"/>
        <v>50</v>
      </c>
      <c r="K5" s="55">
        <f t="shared" si="1"/>
        <v>79</v>
      </c>
      <c r="L5" s="55">
        <f t="shared" si="2"/>
        <v>33</v>
      </c>
      <c r="M5" s="55">
        <f t="shared" si="3"/>
        <v>71</v>
      </c>
      <c r="N5" s="55">
        <f t="shared" si="4"/>
        <v>21</v>
      </c>
      <c r="O5" s="55">
        <f t="shared" si="5"/>
        <v>61</v>
      </c>
      <c r="P5" s="83">
        <v>3.4349999999999999E-2</v>
      </c>
      <c r="Q5" s="83">
        <v>3.14E-3</v>
      </c>
    </row>
    <row r="6" spans="1:17" x14ac:dyDescent="0.2">
      <c r="A6" s="55">
        <v>4</v>
      </c>
      <c r="B6" t="s">
        <v>256</v>
      </c>
      <c r="C6" s="8" t="s">
        <v>221</v>
      </c>
      <c r="D6" s="55">
        <v>6.4999999999999997E-3</v>
      </c>
      <c r="E6" s="55">
        <v>5.6600000000000001E-3</v>
      </c>
      <c r="F6" s="55">
        <v>9.0799999999999995E-3</v>
      </c>
      <c r="G6" s="55">
        <v>1.24E-3</v>
      </c>
      <c r="H6" s="55">
        <v>1.9619999999999999E-2</v>
      </c>
      <c r="I6" s="55">
        <v>5.1999999999999995E-4</v>
      </c>
      <c r="J6" s="55">
        <f t="shared" si="0"/>
        <v>57</v>
      </c>
      <c r="K6" s="55">
        <f t="shared" si="1"/>
        <v>40</v>
      </c>
      <c r="L6" s="55">
        <f t="shared" si="2"/>
        <v>41</v>
      </c>
      <c r="M6" s="55">
        <f t="shared" si="3"/>
        <v>66</v>
      </c>
      <c r="N6" s="55">
        <f t="shared" si="4"/>
        <v>14</v>
      </c>
      <c r="O6" s="55">
        <f t="shared" si="5"/>
        <v>74</v>
      </c>
      <c r="P6" s="83">
        <v>3.5209999999999998E-2</v>
      </c>
      <c r="Q6" s="83">
        <v>7.4200000000000004E-3</v>
      </c>
    </row>
    <row r="7" spans="1:17" x14ac:dyDescent="0.2">
      <c r="A7" s="55">
        <v>5</v>
      </c>
      <c r="B7" t="s">
        <v>257</v>
      </c>
      <c r="C7" s="8" t="s">
        <v>221</v>
      </c>
      <c r="D7" s="55">
        <v>4.8700000000000002E-3</v>
      </c>
      <c r="E7" s="55">
        <v>8.1499999999999993E-3</v>
      </c>
      <c r="F7" s="55">
        <v>7.8700000000000003E-3</v>
      </c>
      <c r="G7" s="55">
        <v>4.3899999999999998E-3</v>
      </c>
      <c r="H7" s="55">
        <v>1.272E-2</v>
      </c>
      <c r="I7" s="55">
        <v>0</v>
      </c>
      <c r="J7" s="55">
        <f t="shared" si="0"/>
        <v>65</v>
      </c>
      <c r="K7" s="55">
        <f t="shared" si="1"/>
        <v>23</v>
      </c>
      <c r="L7" s="55">
        <f t="shared" si="2"/>
        <v>47</v>
      </c>
      <c r="M7" s="55">
        <f t="shared" si="3"/>
        <v>34</v>
      </c>
      <c r="N7" s="55">
        <f t="shared" si="4"/>
        <v>26</v>
      </c>
      <c r="O7" s="55">
        <f t="shared" si="5"/>
        <v>78</v>
      </c>
      <c r="P7" s="83">
        <v>2.546E-2</v>
      </c>
      <c r="Q7" s="83">
        <v>1.2540000000000001E-2</v>
      </c>
    </row>
    <row r="8" spans="1:17" x14ac:dyDescent="0.2">
      <c r="A8" s="55">
        <v>6</v>
      </c>
      <c r="B8" t="s">
        <v>258</v>
      </c>
      <c r="C8" s="8" t="s">
        <v>221</v>
      </c>
      <c r="D8" s="55">
        <v>5.4799999999999996E-3</v>
      </c>
      <c r="E8" s="55">
        <v>5.9300000000000004E-3</v>
      </c>
      <c r="F8" s="55">
        <v>8.2500000000000004E-3</v>
      </c>
      <c r="G8" s="55">
        <v>9.1E-4</v>
      </c>
      <c r="H8" s="55">
        <v>1.242E-2</v>
      </c>
      <c r="I8" s="55">
        <v>8.0000000000000007E-5</v>
      </c>
      <c r="J8" s="55">
        <f t="shared" si="0"/>
        <v>59</v>
      </c>
      <c r="K8" s="55">
        <f t="shared" si="1"/>
        <v>37</v>
      </c>
      <c r="L8" s="55">
        <f t="shared" si="2"/>
        <v>44</v>
      </c>
      <c r="M8" s="55">
        <f t="shared" si="3"/>
        <v>73</v>
      </c>
      <c r="N8" s="55">
        <f t="shared" si="4"/>
        <v>28</v>
      </c>
      <c r="O8" s="55">
        <f t="shared" si="5"/>
        <v>77</v>
      </c>
      <c r="P8" s="83">
        <v>2.614E-2</v>
      </c>
      <c r="Q8" s="83">
        <v>6.9199999999999999E-3</v>
      </c>
    </row>
    <row r="9" spans="1:17" x14ac:dyDescent="0.2">
      <c r="A9" s="55">
        <v>7</v>
      </c>
      <c r="B9" t="s">
        <v>259</v>
      </c>
      <c r="C9" s="8" t="s">
        <v>221</v>
      </c>
      <c r="D9" s="55">
        <v>2.8300000000000001E-3</v>
      </c>
      <c r="E9" s="55">
        <v>6.6499999999999997E-3</v>
      </c>
      <c r="F9" s="55">
        <v>1.209E-2</v>
      </c>
      <c r="G9" s="55">
        <v>6.1999999999999998E-3</v>
      </c>
      <c r="H9" s="55">
        <v>9.5399999999999999E-3</v>
      </c>
      <c r="I9" s="55">
        <v>0</v>
      </c>
      <c r="J9" s="55">
        <f t="shared" si="0"/>
        <v>77</v>
      </c>
      <c r="K9" s="55">
        <f t="shared" si="1"/>
        <v>30</v>
      </c>
      <c r="L9" s="55">
        <f t="shared" si="2"/>
        <v>31</v>
      </c>
      <c r="M9" s="55">
        <f t="shared" si="3"/>
        <v>28</v>
      </c>
      <c r="N9" s="55">
        <f t="shared" si="4"/>
        <v>34</v>
      </c>
      <c r="O9" s="55">
        <f t="shared" si="5"/>
        <v>78</v>
      </c>
      <c r="P9" s="83">
        <v>2.4459999999999999E-2</v>
      </c>
      <c r="Q9" s="83">
        <v>1.285E-2</v>
      </c>
    </row>
    <row r="10" spans="1:17" x14ac:dyDescent="0.2">
      <c r="A10" s="55">
        <v>8</v>
      </c>
      <c r="B10" t="s">
        <v>260</v>
      </c>
      <c r="C10" s="8" t="s">
        <v>221</v>
      </c>
      <c r="D10" s="55">
        <v>3.7699999999999999E-3</v>
      </c>
      <c r="E10" s="55">
        <v>1.92E-3</v>
      </c>
      <c r="F10" s="55">
        <v>1.6590000000000001E-2</v>
      </c>
      <c r="G10" s="55">
        <v>0.10982</v>
      </c>
      <c r="H10" s="55">
        <v>8.4499999999999992E-3</v>
      </c>
      <c r="I10" s="55">
        <v>0</v>
      </c>
      <c r="J10" s="55">
        <f t="shared" si="0"/>
        <v>74</v>
      </c>
      <c r="K10" s="55">
        <f t="shared" si="1"/>
        <v>70</v>
      </c>
      <c r="L10" s="55">
        <f t="shared" si="2"/>
        <v>21</v>
      </c>
      <c r="M10" s="55">
        <f t="shared" si="3"/>
        <v>2</v>
      </c>
      <c r="N10" s="55">
        <f t="shared" si="4"/>
        <v>41</v>
      </c>
      <c r="O10" s="55">
        <f t="shared" si="5"/>
        <v>78</v>
      </c>
      <c r="P10" s="83">
        <v>2.8809999999999999E-2</v>
      </c>
      <c r="Q10" s="83">
        <v>0.11174000000000001</v>
      </c>
    </row>
    <row r="11" spans="1:17" x14ac:dyDescent="0.2">
      <c r="A11" s="55">
        <v>9</v>
      </c>
      <c r="B11" t="s">
        <v>219</v>
      </c>
      <c r="C11" s="8" t="s">
        <v>221</v>
      </c>
      <c r="D11" s="55">
        <v>1.848E-2</v>
      </c>
      <c r="E11" s="55">
        <v>1.25E-3</v>
      </c>
      <c r="F11" s="55">
        <v>8.9499999999999996E-3</v>
      </c>
      <c r="G11" s="55">
        <v>2.3700000000000001E-3</v>
      </c>
      <c r="H11" s="55">
        <v>1.2579999999999999E-2</v>
      </c>
      <c r="I11" s="55">
        <v>8.9099999999999995E-3</v>
      </c>
      <c r="J11" s="55">
        <f t="shared" si="0"/>
        <v>16</v>
      </c>
      <c r="K11" s="55">
        <f t="shared" si="1"/>
        <v>77</v>
      </c>
      <c r="L11" s="55">
        <f t="shared" si="2"/>
        <v>42</v>
      </c>
      <c r="M11" s="55">
        <f t="shared" si="3"/>
        <v>53</v>
      </c>
      <c r="N11" s="55">
        <f t="shared" si="4"/>
        <v>27</v>
      </c>
      <c r="O11" s="55">
        <f t="shared" si="5"/>
        <v>18</v>
      </c>
      <c r="P11" s="83">
        <v>4.002E-2</v>
      </c>
      <c r="Q11" s="83">
        <v>1.2529999999999999E-2</v>
      </c>
    </row>
    <row r="12" spans="1:17" s="63" customFormat="1" x14ac:dyDescent="0.2">
      <c r="A12" s="62">
        <v>10</v>
      </c>
      <c r="B12" t="s">
        <v>220</v>
      </c>
      <c r="C12" s="8" t="s">
        <v>221</v>
      </c>
      <c r="D12" s="62">
        <v>2.7789999999999999E-2</v>
      </c>
      <c r="E12" s="62">
        <v>7.4700000000000001E-3</v>
      </c>
      <c r="F12" s="62">
        <v>0</v>
      </c>
      <c r="G12" s="62">
        <v>0.27156000000000002</v>
      </c>
      <c r="H12" s="62">
        <v>4.1660000000000003E-2</v>
      </c>
      <c r="I12" s="62">
        <v>1.3600000000000001E-3</v>
      </c>
      <c r="J12" s="63">
        <f t="shared" si="0"/>
        <v>7</v>
      </c>
      <c r="K12" s="63">
        <f t="shared" si="1"/>
        <v>26</v>
      </c>
      <c r="L12" s="63">
        <f t="shared" si="2"/>
        <v>78</v>
      </c>
      <c r="M12" s="63">
        <f t="shared" si="3"/>
        <v>1</v>
      </c>
      <c r="N12" s="63">
        <f t="shared" si="4"/>
        <v>4</v>
      </c>
      <c r="O12" s="63">
        <f t="shared" si="5"/>
        <v>56</v>
      </c>
      <c r="P12" s="83">
        <v>6.9449999999999998E-2</v>
      </c>
      <c r="Q12" s="83">
        <v>0.28038000000000002</v>
      </c>
    </row>
    <row r="13" spans="1:17" x14ac:dyDescent="0.2">
      <c r="A13" s="55">
        <v>11</v>
      </c>
      <c r="B13" s="6" t="s">
        <v>66</v>
      </c>
      <c r="C13" s="7" t="s">
        <v>56</v>
      </c>
      <c r="D13" s="55">
        <v>1.306E-2</v>
      </c>
      <c r="E13" s="55">
        <v>4.2500000000000003E-3</v>
      </c>
      <c r="F13" s="55">
        <v>9.7900000000000001E-3</v>
      </c>
      <c r="G13" s="55">
        <v>1.25E-3</v>
      </c>
      <c r="H13" s="55">
        <v>4.8199999999999996E-3</v>
      </c>
      <c r="I13" s="55">
        <v>2.2799999999999999E-3</v>
      </c>
      <c r="J13" s="55">
        <f t="shared" si="0"/>
        <v>27</v>
      </c>
      <c r="K13" s="55">
        <f t="shared" si="1"/>
        <v>52</v>
      </c>
      <c r="L13" s="55">
        <f t="shared" si="2"/>
        <v>39</v>
      </c>
      <c r="M13" s="55">
        <f t="shared" si="3"/>
        <v>65</v>
      </c>
      <c r="N13" s="55">
        <f t="shared" si="4"/>
        <v>52</v>
      </c>
      <c r="O13" s="55">
        <f t="shared" si="5"/>
        <v>45</v>
      </c>
      <c r="P13" s="84">
        <v>2.768E-2</v>
      </c>
      <c r="Q13" s="84">
        <v>7.77E-3</v>
      </c>
    </row>
    <row r="14" spans="1:17" x14ac:dyDescent="0.2">
      <c r="A14" s="55">
        <v>12</v>
      </c>
      <c r="B14" s="6" t="s">
        <v>67</v>
      </c>
      <c r="C14" s="7" t="s">
        <v>56</v>
      </c>
      <c r="D14" s="55">
        <v>1.9619999999999999E-2</v>
      </c>
      <c r="E14" s="55">
        <v>5.9699999999999996E-3</v>
      </c>
      <c r="F14" s="55">
        <v>1.149E-2</v>
      </c>
      <c r="G14" s="55">
        <v>1.0499999999999999E-3</v>
      </c>
      <c r="H14" s="55">
        <v>5.2500000000000003E-3</v>
      </c>
      <c r="I14" s="55">
        <v>2.7599999999999999E-3</v>
      </c>
      <c r="J14" s="55">
        <f t="shared" si="0"/>
        <v>12</v>
      </c>
      <c r="K14" s="55">
        <f t="shared" si="1"/>
        <v>35</v>
      </c>
      <c r="L14" s="55">
        <f t="shared" si="2"/>
        <v>34</v>
      </c>
      <c r="M14" s="55">
        <f t="shared" si="3"/>
        <v>72</v>
      </c>
      <c r="N14" s="55">
        <f t="shared" si="4"/>
        <v>49</v>
      </c>
      <c r="O14" s="55">
        <f t="shared" si="5"/>
        <v>41</v>
      </c>
      <c r="P14" s="84">
        <v>3.6360000000000003E-2</v>
      </c>
      <c r="Q14" s="84">
        <v>9.7800000000000005E-3</v>
      </c>
    </row>
    <row r="15" spans="1:17" x14ac:dyDescent="0.2">
      <c r="A15" s="55">
        <v>13</v>
      </c>
      <c r="B15" s="6" t="s">
        <v>70</v>
      </c>
      <c r="C15" s="7" t="s">
        <v>56</v>
      </c>
      <c r="D15" s="55">
        <v>4.3699999999999998E-3</v>
      </c>
      <c r="E15" s="55">
        <v>2.1299999999999999E-3</v>
      </c>
      <c r="F15" s="55">
        <v>1.82E-3</v>
      </c>
      <c r="G15" s="55">
        <v>1.6800000000000001E-3</v>
      </c>
      <c r="H15" s="55">
        <v>1.7700000000000001E-3</v>
      </c>
      <c r="I15" s="55">
        <v>6.4999999999999997E-4</v>
      </c>
      <c r="J15" s="55">
        <f t="shared" si="0"/>
        <v>68</v>
      </c>
      <c r="K15" s="55">
        <f t="shared" si="1"/>
        <v>66</v>
      </c>
      <c r="L15" s="55">
        <f t="shared" si="2"/>
        <v>74</v>
      </c>
      <c r="M15" s="55">
        <f t="shared" si="3"/>
        <v>60</v>
      </c>
      <c r="N15" s="55">
        <f t="shared" si="4"/>
        <v>72</v>
      </c>
      <c r="O15" s="55">
        <f t="shared" si="5"/>
        <v>71</v>
      </c>
      <c r="P15" s="84">
        <v>7.9600000000000001E-3</v>
      </c>
      <c r="Q15" s="84">
        <v>4.45E-3</v>
      </c>
    </row>
    <row r="16" spans="1:17" x14ac:dyDescent="0.2">
      <c r="A16" s="55">
        <v>14</v>
      </c>
      <c r="B16" s="6" t="s">
        <v>1</v>
      </c>
      <c r="C16" s="7" t="s">
        <v>56</v>
      </c>
      <c r="D16" s="55">
        <v>3.125E-2</v>
      </c>
      <c r="E16" s="55">
        <v>9.4909999999999994E-2</v>
      </c>
      <c r="F16" s="55">
        <v>2.3859999999999999E-2</v>
      </c>
      <c r="G16" s="55">
        <v>7.9900000000000006E-3</v>
      </c>
      <c r="H16" s="55">
        <v>1.306E-2</v>
      </c>
      <c r="I16" s="55">
        <v>1.41E-2</v>
      </c>
      <c r="J16" s="55">
        <f t="shared" si="0"/>
        <v>4</v>
      </c>
      <c r="K16" s="55">
        <f t="shared" si="1"/>
        <v>2</v>
      </c>
      <c r="L16" s="55">
        <f t="shared" si="2"/>
        <v>10</v>
      </c>
      <c r="M16" s="55">
        <f t="shared" si="3"/>
        <v>23</v>
      </c>
      <c r="N16" s="55">
        <f t="shared" si="4"/>
        <v>24</v>
      </c>
      <c r="O16" s="55">
        <f t="shared" si="5"/>
        <v>11</v>
      </c>
      <c r="P16" s="84">
        <v>6.8169999999999994E-2</v>
      </c>
      <c r="Q16" s="84">
        <v>0.11700000000000001</v>
      </c>
    </row>
    <row r="17" spans="1:17" x14ac:dyDescent="0.2">
      <c r="A17" s="55">
        <v>15</v>
      </c>
      <c r="B17" s="6" t="s">
        <v>5</v>
      </c>
      <c r="C17" s="7" t="s">
        <v>56</v>
      </c>
      <c r="D17" s="55">
        <v>9.7199999999999995E-3</v>
      </c>
      <c r="E17" s="55">
        <v>2.5999999999999999E-3</v>
      </c>
      <c r="F17" s="55">
        <v>6.79E-3</v>
      </c>
      <c r="G17" s="55">
        <v>1.4300000000000001E-3</v>
      </c>
      <c r="H17" s="55">
        <v>5.4200000000000003E-3</v>
      </c>
      <c r="I17" s="55">
        <v>4.5300000000000002E-3</v>
      </c>
      <c r="J17" s="55">
        <f t="shared" si="0"/>
        <v>39</v>
      </c>
      <c r="K17" s="55">
        <f t="shared" si="1"/>
        <v>60</v>
      </c>
      <c r="L17" s="55">
        <f t="shared" si="2"/>
        <v>50</v>
      </c>
      <c r="M17" s="55">
        <f t="shared" si="3"/>
        <v>62</v>
      </c>
      <c r="N17" s="55">
        <f t="shared" si="4"/>
        <v>48</v>
      </c>
      <c r="O17" s="55">
        <f t="shared" si="5"/>
        <v>31</v>
      </c>
      <c r="P17" s="84">
        <v>2.1940000000000001E-2</v>
      </c>
      <c r="Q17" s="84">
        <v>8.5599999999999999E-3</v>
      </c>
    </row>
    <row r="18" spans="1:17" x14ac:dyDescent="0.2">
      <c r="A18" s="55">
        <v>16</v>
      </c>
      <c r="B18" s="6" t="s">
        <v>2</v>
      </c>
      <c r="C18" s="7" t="s">
        <v>56</v>
      </c>
      <c r="D18" s="55">
        <v>8.0099999999999998E-3</v>
      </c>
      <c r="E18" s="55">
        <v>1.58E-3</v>
      </c>
      <c r="F18" s="55">
        <v>2.8700000000000002E-3</v>
      </c>
      <c r="G18" s="55">
        <v>1.17E-3</v>
      </c>
      <c r="H18" s="55">
        <v>2.3500000000000001E-3</v>
      </c>
      <c r="I18" s="55">
        <v>1.5499999999999999E-3</v>
      </c>
      <c r="J18" s="55">
        <f t="shared" si="0"/>
        <v>46</v>
      </c>
      <c r="K18" s="55">
        <f t="shared" si="1"/>
        <v>76</v>
      </c>
      <c r="L18" s="55">
        <f t="shared" si="2"/>
        <v>69</v>
      </c>
      <c r="M18" s="55">
        <f t="shared" si="3"/>
        <v>67</v>
      </c>
      <c r="N18" s="55">
        <f t="shared" si="4"/>
        <v>66</v>
      </c>
      <c r="O18" s="55">
        <f t="shared" si="5"/>
        <v>55</v>
      </c>
      <c r="P18" s="84">
        <v>1.323E-2</v>
      </c>
      <c r="Q18" s="84">
        <v>4.3E-3</v>
      </c>
    </row>
    <row r="19" spans="1:17" x14ac:dyDescent="0.2">
      <c r="A19" s="55">
        <v>17</v>
      </c>
      <c r="B19" s="6" t="s">
        <v>6</v>
      </c>
      <c r="C19" s="7" t="s">
        <v>56</v>
      </c>
      <c r="D19" s="55">
        <v>1.4319999999999999E-2</v>
      </c>
      <c r="E19" s="55">
        <v>4.7699999999999999E-3</v>
      </c>
      <c r="F19" s="55">
        <v>1.278E-2</v>
      </c>
      <c r="G19" s="55">
        <v>1.58E-3</v>
      </c>
      <c r="H19" s="55">
        <v>7.9600000000000001E-3</v>
      </c>
      <c r="I19" s="55">
        <v>1.07E-3</v>
      </c>
      <c r="J19" s="55">
        <f t="shared" si="0"/>
        <v>23</v>
      </c>
      <c r="K19" s="55">
        <f t="shared" si="1"/>
        <v>49</v>
      </c>
      <c r="L19" s="55">
        <f t="shared" si="2"/>
        <v>30</v>
      </c>
      <c r="M19" s="55">
        <f t="shared" si="3"/>
        <v>61</v>
      </c>
      <c r="N19" s="55">
        <f t="shared" si="4"/>
        <v>42</v>
      </c>
      <c r="O19" s="55">
        <f t="shared" si="5"/>
        <v>64</v>
      </c>
      <c r="P19" s="84">
        <v>3.5060000000000001E-2</v>
      </c>
      <c r="Q19" s="84">
        <v>7.4099999999999999E-3</v>
      </c>
    </row>
    <row r="20" spans="1:17" x14ac:dyDescent="0.2">
      <c r="A20" s="55">
        <v>18</v>
      </c>
      <c r="B20" s="6" t="s">
        <v>61</v>
      </c>
      <c r="C20" s="7" t="s">
        <v>56</v>
      </c>
      <c r="D20" s="55">
        <v>2.0000000000000001E-4</v>
      </c>
      <c r="E20" s="55">
        <v>0</v>
      </c>
      <c r="F20" s="55">
        <v>6.2E-4</v>
      </c>
      <c r="G20" s="55">
        <v>0</v>
      </c>
      <c r="H20" s="55">
        <v>9.3000000000000005E-4</v>
      </c>
      <c r="I20" s="55">
        <v>6.1199999999999996E-3</v>
      </c>
      <c r="J20" s="55">
        <f t="shared" si="0"/>
        <v>78</v>
      </c>
      <c r="K20" s="55">
        <f t="shared" si="1"/>
        <v>80</v>
      </c>
      <c r="L20" s="55">
        <f t="shared" si="2"/>
        <v>77</v>
      </c>
      <c r="M20" s="55">
        <f t="shared" si="3"/>
        <v>80</v>
      </c>
      <c r="N20" s="55">
        <f t="shared" si="4"/>
        <v>76</v>
      </c>
      <c r="O20" s="55">
        <f t="shared" si="5"/>
        <v>26</v>
      </c>
      <c r="P20" s="84">
        <v>1.75E-3</v>
      </c>
      <c r="Q20" s="84">
        <v>6.1199999999999996E-3</v>
      </c>
    </row>
    <row r="21" spans="1:17" x14ac:dyDescent="0.2">
      <c r="A21" s="55">
        <v>19</v>
      </c>
      <c r="B21" s="6" t="s">
        <v>3</v>
      </c>
      <c r="C21" s="7" t="s">
        <v>56</v>
      </c>
      <c r="D21" s="55">
        <v>4.8300000000000001E-3</v>
      </c>
      <c r="E21" s="55">
        <v>2.4399999999999999E-3</v>
      </c>
      <c r="F21" s="55">
        <v>1.052E-2</v>
      </c>
      <c r="G21" s="55">
        <v>2.5699999999999998E-3</v>
      </c>
      <c r="H21" s="55">
        <v>4.1399999999999996E-3</v>
      </c>
      <c r="I21" s="55">
        <v>1.8799999999999999E-3</v>
      </c>
      <c r="J21" s="55">
        <f t="shared" si="0"/>
        <v>66</v>
      </c>
      <c r="K21" s="55">
        <f t="shared" si="1"/>
        <v>62</v>
      </c>
      <c r="L21" s="55">
        <f t="shared" si="2"/>
        <v>37</v>
      </c>
      <c r="M21" s="55">
        <f t="shared" si="3"/>
        <v>50</v>
      </c>
      <c r="N21" s="55">
        <f t="shared" si="4"/>
        <v>59</v>
      </c>
      <c r="O21" s="55">
        <f t="shared" si="5"/>
        <v>50</v>
      </c>
      <c r="P21" s="84">
        <v>1.949E-2</v>
      </c>
      <c r="Q21" s="84">
        <v>6.8799999999999998E-3</v>
      </c>
    </row>
    <row r="22" spans="1:17" x14ac:dyDescent="0.2">
      <c r="A22" s="55">
        <v>20</v>
      </c>
      <c r="B22" s="6" t="s">
        <v>4</v>
      </c>
      <c r="C22" s="7" t="s">
        <v>56</v>
      </c>
      <c r="D22" s="55">
        <v>1.2409999999999999E-2</v>
      </c>
      <c r="E22" s="55">
        <v>5.0200000000000002E-3</v>
      </c>
      <c r="F22" s="55">
        <v>8.8400000000000006E-3</v>
      </c>
      <c r="G22" s="55">
        <v>2.8700000000000002E-3</v>
      </c>
      <c r="H22" s="55">
        <v>1.021E-2</v>
      </c>
      <c r="I22" s="55">
        <v>8.5199999999999998E-3</v>
      </c>
      <c r="J22" s="55">
        <f t="shared" si="0"/>
        <v>29</v>
      </c>
      <c r="K22" s="55">
        <f t="shared" si="1"/>
        <v>47</v>
      </c>
      <c r="L22" s="55">
        <f t="shared" si="2"/>
        <v>43</v>
      </c>
      <c r="M22" s="55">
        <f t="shared" si="3"/>
        <v>46</v>
      </c>
      <c r="N22" s="55">
        <f t="shared" si="4"/>
        <v>32</v>
      </c>
      <c r="O22" s="55">
        <f t="shared" si="5"/>
        <v>19</v>
      </c>
      <c r="P22" s="84">
        <v>3.1469999999999998E-2</v>
      </c>
      <c r="Q22" s="84">
        <v>1.6410000000000001E-2</v>
      </c>
    </row>
    <row r="23" spans="1:17" x14ac:dyDescent="0.2">
      <c r="A23" s="55">
        <v>21</v>
      </c>
      <c r="B23" s="6" t="s">
        <v>53</v>
      </c>
      <c r="C23" s="7" t="s">
        <v>56</v>
      </c>
      <c r="D23" s="55">
        <v>1.0070000000000001E-2</v>
      </c>
      <c r="E23" s="55">
        <v>2.1700000000000001E-3</v>
      </c>
      <c r="F23" s="55">
        <v>5.2599999999999999E-3</v>
      </c>
      <c r="G23" s="55">
        <v>7.0499999999999998E-3</v>
      </c>
      <c r="H23" s="55">
        <v>1.925E-2</v>
      </c>
      <c r="I23" s="55">
        <v>5.8400000000000001E-2</v>
      </c>
      <c r="J23" s="55">
        <f t="shared" si="0"/>
        <v>37</v>
      </c>
      <c r="K23" s="55">
        <f t="shared" si="1"/>
        <v>65</v>
      </c>
      <c r="L23" s="55">
        <f t="shared" si="2"/>
        <v>59</v>
      </c>
      <c r="M23" s="55">
        <f t="shared" si="3"/>
        <v>25</v>
      </c>
      <c r="N23" s="55">
        <f t="shared" si="4"/>
        <v>15</v>
      </c>
      <c r="O23" s="55">
        <f t="shared" si="5"/>
        <v>3</v>
      </c>
      <c r="P23" s="84">
        <v>3.458E-2</v>
      </c>
      <c r="Q23" s="84">
        <v>6.762E-2</v>
      </c>
    </row>
    <row r="24" spans="1:17" s="63" customFormat="1" x14ac:dyDescent="0.2">
      <c r="A24" s="62">
        <v>22</v>
      </c>
      <c r="B24" s="65" t="s">
        <v>301</v>
      </c>
      <c r="C24" s="7" t="s">
        <v>56</v>
      </c>
      <c r="D24" s="62">
        <v>4.0809999999999999E-2</v>
      </c>
      <c r="E24" s="62">
        <v>6.7000000000000002E-3</v>
      </c>
      <c r="F24" s="62">
        <v>1.5769999999999999E-2</v>
      </c>
      <c r="G24" s="62">
        <v>6.7000000000000002E-3</v>
      </c>
      <c r="H24" s="62">
        <v>2.1930000000000002E-2</v>
      </c>
      <c r="I24" s="62">
        <v>8.1200000000000005E-3</v>
      </c>
      <c r="J24" s="63">
        <f t="shared" si="0"/>
        <v>3</v>
      </c>
      <c r="K24" s="63">
        <f t="shared" si="1"/>
        <v>29</v>
      </c>
      <c r="L24" s="63">
        <f t="shared" si="2"/>
        <v>26</v>
      </c>
      <c r="M24" s="63">
        <f t="shared" si="3"/>
        <v>26</v>
      </c>
      <c r="N24" s="63">
        <f t="shared" si="4"/>
        <v>9</v>
      </c>
      <c r="O24" s="63">
        <f t="shared" si="5"/>
        <v>20</v>
      </c>
      <c r="P24" s="84">
        <v>7.85E-2</v>
      </c>
      <c r="Q24" s="84">
        <v>2.1520000000000001E-2</v>
      </c>
    </row>
    <row r="25" spans="1:17" s="63" customFormat="1" x14ac:dyDescent="0.2">
      <c r="A25" s="62">
        <v>23</v>
      </c>
      <c r="B25" s="65" t="s">
        <v>533</v>
      </c>
      <c r="D25" s="64">
        <v>7.4730000000000005E-2</v>
      </c>
      <c r="E25" s="64">
        <v>0.30152000000000001</v>
      </c>
      <c r="F25" s="62">
        <v>3.0030000000000001E-2</v>
      </c>
      <c r="G25" s="62">
        <v>9.3699999999999999E-3</v>
      </c>
      <c r="H25" s="64">
        <v>8.4169999999999995E-2</v>
      </c>
      <c r="I25" s="62">
        <v>1.831E-2</v>
      </c>
      <c r="J25" s="63">
        <f t="shared" si="0"/>
        <v>1</v>
      </c>
      <c r="K25" s="63">
        <f t="shared" si="1"/>
        <v>1</v>
      </c>
      <c r="L25" s="63">
        <f t="shared" si="2"/>
        <v>7</v>
      </c>
      <c r="M25" s="63">
        <f t="shared" si="3"/>
        <v>20</v>
      </c>
      <c r="N25" s="63">
        <f t="shared" si="4"/>
        <v>1</v>
      </c>
      <c r="O25" s="63">
        <f t="shared" si="5"/>
        <v>8</v>
      </c>
      <c r="P25" s="84">
        <v>0.18892999999999999</v>
      </c>
      <c r="Q25" s="84">
        <v>0.32921</v>
      </c>
    </row>
    <row r="26" spans="1:17" s="63" customFormat="1" x14ac:dyDescent="0.2">
      <c r="A26" s="62">
        <v>24</v>
      </c>
      <c r="B26" s="65" t="s">
        <v>302</v>
      </c>
      <c r="D26" s="62">
        <v>6.2649999999999997E-2</v>
      </c>
      <c r="E26" s="62">
        <v>9.3799999999999994E-3</v>
      </c>
      <c r="F26" s="62">
        <v>3.109E-2</v>
      </c>
      <c r="G26" s="62">
        <v>1.7590000000000001E-2</v>
      </c>
      <c r="H26" s="62">
        <v>7.3730000000000004E-2</v>
      </c>
      <c r="I26" s="64">
        <v>0.44852999999999998</v>
      </c>
      <c r="J26" s="63">
        <f t="shared" si="0"/>
        <v>2</v>
      </c>
      <c r="K26" s="63">
        <f t="shared" si="1"/>
        <v>21</v>
      </c>
      <c r="L26" s="63">
        <f t="shared" si="2"/>
        <v>6</v>
      </c>
      <c r="M26" s="63">
        <f t="shared" si="3"/>
        <v>13</v>
      </c>
      <c r="N26" s="63">
        <f t="shared" si="4"/>
        <v>2</v>
      </c>
      <c r="O26" s="63">
        <f t="shared" si="5"/>
        <v>1</v>
      </c>
      <c r="P26" s="84">
        <v>0.16746</v>
      </c>
      <c r="Q26" s="84">
        <v>0.47550999999999999</v>
      </c>
    </row>
    <row r="27" spans="1:17" s="63" customFormat="1" x14ac:dyDescent="0.2">
      <c r="A27" s="62">
        <v>25</v>
      </c>
      <c r="B27" s="65" t="s">
        <v>534</v>
      </c>
      <c r="D27" s="62">
        <v>3.024E-2</v>
      </c>
      <c r="E27" s="62">
        <v>6.4000000000000003E-3</v>
      </c>
      <c r="F27" s="62">
        <v>4.897E-2</v>
      </c>
      <c r="G27" s="62">
        <v>4.6800000000000001E-3</v>
      </c>
      <c r="H27" s="62">
        <v>6.3700000000000007E-2</v>
      </c>
      <c r="I27" s="62">
        <v>6.9930000000000006E-2</v>
      </c>
      <c r="J27" s="63">
        <f t="shared" si="0"/>
        <v>5</v>
      </c>
      <c r="K27" s="63">
        <f t="shared" si="1"/>
        <v>31</v>
      </c>
      <c r="L27" s="63">
        <f t="shared" si="2"/>
        <v>2</v>
      </c>
      <c r="M27" s="63">
        <f t="shared" si="3"/>
        <v>33</v>
      </c>
      <c r="N27" s="63">
        <f t="shared" si="4"/>
        <v>3</v>
      </c>
      <c r="O27" s="63">
        <f t="shared" si="5"/>
        <v>2</v>
      </c>
      <c r="P27" s="84">
        <v>0.14291000000000001</v>
      </c>
      <c r="Q27" s="84">
        <v>8.1019999999999995E-2</v>
      </c>
    </row>
    <row r="28" spans="1:17" s="63" customFormat="1" x14ac:dyDescent="0.2">
      <c r="A28" s="62">
        <v>26</v>
      </c>
      <c r="B28" s="65" t="s">
        <v>535</v>
      </c>
      <c r="D28" s="62">
        <v>1.678E-2</v>
      </c>
      <c r="E28" s="62">
        <v>1.145E-2</v>
      </c>
      <c r="F28" s="64">
        <v>5.3150000000000003E-2</v>
      </c>
      <c r="G28" s="64">
        <v>5.1659999999999998E-2</v>
      </c>
      <c r="H28" s="62">
        <v>4.052E-2</v>
      </c>
      <c r="I28" s="62">
        <v>2.844E-2</v>
      </c>
      <c r="J28" s="63">
        <f t="shared" si="0"/>
        <v>17</v>
      </c>
      <c r="K28" s="63">
        <f t="shared" si="1"/>
        <v>16</v>
      </c>
      <c r="L28" s="63">
        <f t="shared" si="2"/>
        <v>1</v>
      </c>
      <c r="M28" s="63">
        <f t="shared" si="3"/>
        <v>3</v>
      </c>
      <c r="N28" s="63">
        <f t="shared" si="4"/>
        <v>5</v>
      </c>
      <c r="O28" s="63">
        <f t="shared" si="5"/>
        <v>5</v>
      </c>
      <c r="P28" s="84">
        <v>0.11044</v>
      </c>
      <c r="Q28" s="84">
        <v>9.1550000000000006E-2</v>
      </c>
    </row>
    <row r="29" spans="1:17" x14ac:dyDescent="0.2">
      <c r="A29" s="55">
        <v>27</v>
      </c>
      <c r="B29" s="6" t="s">
        <v>339</v>
      </c>
      <c r="C29" s="7" t="s">
        <v>56</v>
      </c>
      <c r="D29" s="55">
        <v>1.5879999999999998E-2</v>
      </c>
      <c r="E29" s="55">
        <v>1.171E-2</v>
      </c>
      <c r="F29" s="55">
        <v>1.6389999999999998E-2</v>
      </c>
      <c r="G29" s="55">
        <v>5.8599999999999998E-3</v>
      </c>
      <c r="H29" s="55">
        <v>2.2100000000000002E-3</v>
      </c>
      <c r="I29" s="55">
        <v>1.1100000000000001E-3</v>
      </c>
      <c r="J29" s="55">
        <f t="shared" si="0"/>
        <v>20</v>
      </c>
      <c r="K29" s="55">
        <f t="shared" si="1"/>
        <v>14</v>
      </c>
      <c r="L29" s="55">
        <f t="shared" si="2"/>
        <v>22</v>
      </c>
      <c r="M29" s="55">
        <f t="shared" si="3"/>
        <v>29</v>
      </c>
      <c r="N29" s="55">
        <f t="shared" si="4"/>
        <v>68</v>
      </c>
      <c r="O29" s="55">
        <f t="shared" si="5"/>
        <v>60</v>
      </c>
      <c r="P29" s="84">
        <v>3.4470000000000001E-2</v>
      </c>
      <c r="Q29" s="84">
        <v>1.8679999999999999E-2</v>
      </c>
    </row>
    <row r="30" spans="1:17" x14ac:dyDescent="0.2">
      <c r="A30" s="55">
        <v>28</v>
      </c>
      <c r="B30" s="6" t="s">
        <v>536</v>
      </c>
      <c r="C30" s="7" t="s">
        <v>56</v>
      </c>
      <c r="D30" s="55">
        <v>1.47E-2</v>
      </c>
      <c r="E30" s="55">
        <v>1.7899999999999999E-3</v>
      </c>
      <c r="F30" s="55">
        <v>2.1260000000000001E-2</v>
      </c>
      <c r="G30" s="55">
        <v>3.0280000000000001E-2</v>
      </c>
      <c r="H30" s="55">
        <v>4.4900000000000001E-3</v>
      </c>
      <c r="I30" s="55">
        <v>5.5999999999999995E-4</v>
      </c>
      <c r="J30" s="55">
        <f t="shared" si="0"/>
        <v>21</v>
      </c>
      <c r="K30" s="55">
        <f t="shared" si="1"/>
        <v>71</v>
      </c>
      <c r="L30" s="55">
        <f t="shared" si="2"/>
        <v>13</v>
      </c>
      <c r="M30" s="55">
        <f t="shared" si="3"/>
        <v>8</v>
      </c>
      <c r="N30" s="55">
        <f t="shared" si="4"/>
        <v>55</v>
      </c>
      <c r="O30" s="55">
        <f t="shared" si="5"/>
        <v>73</v>
      </c>
      <c r="P30" s="84">
        <v>4.045E-2</v>
      </c>
      <c r="Q30" s="84">
        <v>3.2629999999999999E-2</v>
      </c>
    </row>
    <row r="31" spans="1:17" x14ac:dyDescent="0.2">
      <c r="A31" s="55">
        <v>29</v>
      </c>
      <c r="B31" s="6" t="s">
        <v>340</v>
      </c>
      <c r="C31" s="7" t="s">
        <v>56</v>
      </c>
      <c r="D31" s="55">
        <v>1.8720000000000001E-2</v>
      </c>
      <c r="E31" s="55">
        <v>5.4400000000000004E-3</v>
      </c>
      <c r="F31" s="55">
        <v>1.9140000000000001E-2</v>
      </c>
      <c r="G31" s="55">
        <v>1.2200000000000001E-2</v>
      </c>
      <c r="H31" s="55">
        <v>7.0800000000000004E-3</v>
      </c>
      <c r="I31" s="55">
        <v>6.8999999999999997E-4</v>
      </c>
      <c r="J31" s="55">
        <f t="shared" si="0"/>
        <v>14</v>
      </c>
      <c r="K31" s="55">
        <f t="shared" si="1"/>
        <v>42</v>
      </c>
      <c r="L31" s="55">
        <f t="shared" si="2"/>
        <v>16</v>
      </c>
      <c r="M31" s="55">
        <f t="shared" si="3"/>
        <v>14</v>
      </c>
      <c r="N31" s="55">
        <f t="shared" si="4"/>
        <v>44</v>
      </c>
      <c r="O31" s="55">
        <f t="shared" si="5"/>
        <v>70</v>
      </c>
      <c r="P31" s="84">
        <v>4.4929999999999998E-2</v>
      </c>
      <c r="Q31" s="84">
        <v>1.8329999999999999E-2</v>
      </c>
    </row>
    <row r="32" spans="1:17" x14ac:dyDescent="0.2">
      <c r="A32" s="55">
        <v>30</v>
      </c>
      <c r="B32" s="6" t="s">
        <v>537</v>
      </c>
      <c r="C32" s="7" t="s">
        <v>56</v>
      </c>
      <c r="D32" s="55">
        <v>1.967E-2</v>
      </c>
      <c r="E32" s="55">
        <v>4.8799999999999998E-3</v>
      </c>
      <c r="F32" s="55">
        <v>1.176E-2</v>
      </c>
      <c r="G32" s="55">
        <v>3.2100000000000002E-3</v>
      </c>
      <c r="H32" s="55">
        <v>1.511E-2</v>
      </c>
      <c r="I32" s="55">
        <v>1.1860000000000001E-2</v>
      </c>
      <c r="J32" s="55">
        <f t="shared" si="0"/>
        <v>11</v>
      </c>
      <c r="K32" s="55">
        <f t="shared" si="1"/>
        <v>48</v>
      </c>
      <c r="L32" s="55">
        <f t="shared" si="2"/>
        <v>32</v>
      </c>
      <c r="M32" s="55">
        <f t="shared" si="3"/>
        <v>43</v>
      </c>
      <c r="N32" s="55">
        <f t="shared" si="4"/>
        <v>23</v>
      </c>
      <c r="O32" s="55">
        <f t="shared" si="5"/>
        <v>14</v>
      </c>
      <c r="P32" s="84">
        <v>4.6550000000000001E-2</v>
      </c>
      <c r="Q32" s="84">
        <v>1.9939999999999999E-2</v>
      </c>
    </row>
    <row r="33" spans="1:17" x14ac:dyDescent="0.2">
      <c r="A33" s="55">
        <v>31</v>
      </c>
      <c r="B33" s="6" t="s">
        <v>538</v>
      </c>
      <c r="C33" s="7" t="s">
        <v>56</v>
      </c>
      <c r="D33" s="55">
        <v>1.8689999999999998E-2</v>
      </c>
      <c r="E33" s="55">
        <v>2.0100000000000001E-3</v>
      </c>
      <c r="F33" s="55">
        <v>1.7469999999999999E-2</v>
      </c>
      <c r="G33" s="55">
        <v>3.789E-2</v>
      </c>
      <c r="H33" s="55">
        <v>1.512E-2</v>
      </c>
      <c r="I33" s="55">
        <v>7.9900000000000006E-3</v>
      </c>
      <c r="J33" s="55">
        <f t="shared" si="0"/>
        <v>15</v>
      </c>
      <c r="K33" s="55">
        <f t="shared" si="1"/>
        <v>68</v>
      </c>
      <c r="L33" s="55">
        <f t="shared" si="2"/>
        <v>19</v>
      </c>
      <c r="M33" s="55">
        <f t="shared" si="3"/>
        <v>7</v>
      </c>
      <c r="N33" s="55">
        <f t="shared" si="4"/>
        <v>22</v>
      </c>
      <c r="O33" s="55">
        <f t="shared" si="5"/>
        <v>21</v>
      </c>
      <c r="P33" s="84">
        <v>5.1279999999999999E-2</v>
      </c>
      <c r="Q33" s="84">
        <v>4.7879999999999999E-2</v>
      </c>
    </row>
    <row r="34" spans="1:17" x14ac:dyDescent="0.2">
      <c r="A34" s="55">
        <v>32</v>
      </c>
      <c r="B34" s="6" t="s">
        <v>84</v>
      </c>
      <c r="C34" s="8" t="s">
        <v>59</v>
      </c>
      <c r="D34" s="55">
        <v>8.1799999999999998E-3</v>
      </c>
      <c r="E34" s="55">
        <v>5.2399999999999999E-3</v>
      </c>
      <c r="F34" s="55">
        <v>4.3400000000000001E-3</v>
      </c>
      <c r="G34" s="55">
        <v>1.1199999999999999E-3</v>
      </c>
      <c r="H34" s="55">
        <v>2.8E-3</v>
      </c>
      <c r="I34" s="55">
        <v>1.15E-3</v>
      </c>
      <c r="J34" s="55">
        <f t="shared" ref="J34:J65" si="6">RANK(D34, $D$2:$D$81)</f>
        <v>44</v>
      </c>
      <c r="K34" s="55">
        <f t="shared" ref="K34:K65" si="7">RANK(E34, $E$2:$E$81)</f>
        <v>44</v>
      </c>
      <c r="L34" s="55">
        <f t="shared" ref="L34:L65" si="8">RANK(F34, $F$2:$F$81)</f>
        <v>63</v>
      </c>
      <c r="M34" s="55">
        <f t="shared" ref="M34:M65" si="9">RANK(G34, $G$2:$G$81)</f>
        <v>69</v>
      </c>
      <c r="N34" s="55">
        <f t="shared" ref="N34:N65" si="10">RANK(H34, $H$2:$H$81)</f>
        <v>64</v>
      </c>
      <c r="O34" s="55">
        <f t="shared" ref="O34:O65" si="11">RANK(I34, $I$2:$I$81)</f>
        <v>57</v>
      </c>
      <c r="P34" s="84">
        <v>1.5310000000000001E-2</v>
      </c>
      <c r="Q34" s="84">
        <v>7.5100000000000002E-3</v>
      </c>
    </row>
    <row r="35" spans="1:17" x14ac:dyDescent="0.2">
      <c r="A35" s="55">
        <v>33</v>
      </c>
      <c r="B35" s="5" t="s">
        <v>10</v>
      </c>
      <c r="C35" s="8" t="s">
        <v>59</v>
      </c>
      <c r="D35" s="55">
        <v>6.8100000000000001E-3</v>
      </c>
      <c r="E35" s="55">
        <v>5.1799999999999997E-3</v>
      </c>
      <c r="F35" s="55">
        <v>6.4400000000000004E-3</v>
      </c>
      <c r="G35" s="55">
        <v>9.3900000000000008E-3</v>
      </c>
      <c r="H35" s="55">
        <v>4.7999999999999996E-3</v>
      </c>
      <c r="I35" s="55">
        <v>1.82E-3</v>
      </c>
      <c r="J35" s="55">
        <f t="shared" si="6"/>
        <v>55</v>
      </c>
      <c r="K35" s="55">
        <f t="shared" si="7"/>
        <v>45</v>
      </c>
      <c r="L35" s="55">
        <f t="shared" si="8"/>
        <v>54</v>
      </c>
      <c r="M35" s="55">
        <f t="shared" si="9"/>
        <v>19</v>
      </c>
      <c r="N35" s="55">
        <f t="shared" si="10"/>
        <v>53</v>
      </c>
      <c r="O35" s="55">
        <f t="shared" si="11"/>
        <v>52</v>
      </c>
      <c r="P35" s="84">
        <v>1.805E-2</v>
      </c>
      <c r="Q35" s="84">
        <v>1.6389999999999998E-2</v>
      </c>
    </row>
    <row r="36" spans="1:17" x14ac:dyDescent="0.2">
      <c r="A36" s="55">
        <v>34</v>
      </c>
      <c r="B36" s="5" t="s">
        <v>12</v>
      </c>
      <c r="C36" s="8" t="s">
        <v>59</v>
      </c>
      <c r="D36" s="55">
        <v>1.396E-2</v>
      </c>
      <c r="E36" s="55">
        <v>5.79E-3</v>
      </c>
      <c r="F36" s="55">
        <v>1.583E-2</v>
      </c>
      <c r="G36" s="55">
        <v>2.3999999999999998E-3</v>
      </c>
      <c r="H36" s="55">
        <v>2.6290000000000001E-2</v>
      </c>
      <c r="I36" s="55">
        <v>1.15E-3</v>
      </c>
      <c r="J36" s="55">
        <f t="shared" si="6"/>
        <v>25</v>
      </c>
      <c r="K36" s="55">
        <f t="shared" si="7"/>
        <v>38</v>
      </c>
      <c r="L36" s="55">
        <f t="shared" si="8"/>
        <v>25</v>
      </c>
      <c r="M36" s="55">
        <f t="shared" si="9"/>
        <v>51</v>
      </c>
      <c r="N36" s="55">
        <f t="shared" si="10"/>
        <v>8</v>
      </c>
      <c r="O36" s="55">
        <f t="shared" si="11"/>
        <v>57</v>
      </c>
      <c r="P36" s="84">
        <v>5.6070000000000002E-2</v>
      </c>
      <c r="Q36" s="84">
        <v>9.3399999999999993E-3</v>
      </c>
    </row>
    <row r="37" spans="1:17" x14ac:dyDescent="0.2">
      <c r="A37" s="55">
        <v>35</v>
      </c>
      <c r="B37" s="5" t="s">
        <v>11</v>
      </c>
      <c r="C37" s="8" t="s">
        <v>59</v>
      </c>
      <c r="D37" s="55">
        <v>2.682E-2</v>
      </c>
      <c r="E37" s="55">
        <v>2.9409999999999999E-2</v>
      </c>
      <c r="F37" s="55">
        <v>3.7609999999999998E-2</v>
      </c>
      <c r="G37" s="55">
        <v>3.8E-3</v>
      </c>
      <c r="H37" s="55">
        <v>3.9609999999999999E-2</v>
      </c>
      <c r="I37" s="55">
        <v>1.09E-3</v>
      </c>
      <c r="J37" s="55">
        <f t="shared" si="6"/>
        <v>8</v>
      </c>
      <c r="K37" s="55">
        <f t="shared" si="7"/>
        <v>5</v>
      </c>
      <c r="L37" s="55">
        <f t="shared" si="8"/>
        <v>5</v>
      </c>
      <c r="M37" s="55">
        <f t="shared" si="9"/>
        <v>35</v>
      </c>
      <c r="N37" s="55">
        <f t="shared" si="10"/>
        <v>6</v>
      </c>
      <c r="O37" s="55">
        <f t="shared" si="11"/>
        <v>62</v>
      </c>
      <c r="P37" s="84">
        <v>0.10403</v>
      </c>
      <c r="Q37" s="84">
        <v>3.4299999999999997E-2</v>
      </c>
    </row>
    <row r="38" spans="1:17" x14ac:dyDescent="0.2">
      <c r="A38" s="55">
        <v>36</v>
      </c>
      <c r="B38" s="6" t="s">
        <v>13</v>
      </c>
      <c r="C38" s="8" t="s">
        <v>59</v>
      </c>
      <c r="D38" s="55">
        <v>7.2199999999999999E-3</v>
      </c>
      <c r="E38" s="55">
        <v>5.7099999999999998E-3</v>
      </c>
      <c r="F38" s="55">
        <v>9.3799999999999994E-3</v>
      </c>
      <c r="G38" s="55">
        <v>2.82E-3</v>
      </c>
      <c r="H38" s="55">
        <v>5.79E-3</v>
      </c>
      <c r="I38" s="55">
        <v>2.9299999999999999E-3</v>
      </c>
      <c r="J38" s="55">
        <f t="shared" si="6"/>
        <v>52</v>
      </c>
      <c r="K38" s="55">
        <f t="shared" si="7"/>
        <v>39</v>
      </c>
      <c r="L38" s="55">
        <f t="shared" si="8"/>
        <v>40</v>
      </c>
      <c r="M38" s="55">
        <f t="shared" si="9"/>
        <v>47</v>
      </c>
      <c r="N38" s="55">
        <f t="shared" si="10"/>
        <v>46</v>
      </c>
      <c r="O38" s="55">
        <f t="shared" si="11"/>
        <v>39</v>
      </c>
      <c r="P38">
        <v>2.239E-2</v>
      </c>
      <c r="Q38">
        <v>1.146E-2</v>
      </c>
    </row>
    <row r="39" spans="1:17" x14ac:dyDescent="0.2">
      <c r="A39" s="55">
        <v>37</v>
      </c>
      <c r="B39" s="6" t="s">
        <v>14</v>
      </c>
      <c r="C39" s="8" t="s">
        <v>59</v>
      </c>
      <c r="D39" s="55">
        <v>1.319E-2</v>
      </c>
      <c r="E39" s="55">
        <v>6.0800000000000003E-3</v>
      </c>
      <c r="F39" s="55">
        <v>1.925E-2</v>
      </c>
      <c r="G39" s="55">
        <v>2.9399999999999999E-3</v>
      </c>
      <c r="H39" s="55">
        <v>1.5730000000000001E-2</v>
      </c>
      <c r="I39" s="55">
        <v>1.72E-3</v>
      </c>
      <c r="J39" s="55">
        <f t="shared" si="6"/>
        <v>26</v>
      </c>
      <c r="K39" s="55">
        <f t="shared" si="7"/>
        <v>34</v>
      </c>
      <c r="L39" s="55">
        <f t="shared" si="8"/>
        <v>14</v>
      </c>
      <c r="M39" s="55">
        <f t="shared" si="9"/>
        <v>45</v>
      </c>
      <c r="N39" s="55">
        <f t="shared" si="10"/>
        <v>20</v>
      </c>
      <c r="O39" s="55">
        <f t="shared" si="11"/>
        <v>54</v>
      </c>
      <c r="P39">
        <v>4.8169999999999998E-2</v>
      </c>
      <c r="Q39">
        <v>1.074E-2</v>
      </c>
    </row>
    <row r="40" spans="1:17" x14ac:dyDescent="0.2">
      <c r="A40" s="55">
        <v>38</v>
      </c>
      <c r="B40" s="6" t="s">
        <v>15</v>
      </c>
      <c r="C40" s="8" t="s">
        <v>59</v>
      </c>
      <c r="D40" s="55">
        <v>2.1430000000000001E-2</v>
      </c>
      <c r="E40" s="55">
        <v>5.3099999999999996E-3</v>
      </c>
      <c r="F40" s="55">
        <v>7.6699999999999997E-3</v>
      </c>
      <c r="G40" s="55">
        <v>3.4199999999999999E-3</v>
      </c>
      <c r="H40" s="55">
        <v>1.6629999999999999E-2</v>
      </c>
      <c r="I40" s="55">
        <v>5.2399999999999999E-3</v>
      </c>
      <c r="J40" s="55">
        <f t="shared" si="6"/>
        <v>9</v>
      </c>
      <c r="K40" s="55">
        <f t="shared" si="7"/>
        <v>43</v>
      </c>
      <c r="L40" s="55">
        <f t="shared" si="8"/>
        <v>48</v>
      </c>
      <c r="M40" s="55">
        <f t="shared" si="9"/>
        <v>39</v>
      </c>
      <c r="N40" s="55">
        <f t="shared" si="10"/>
        <v>18</v>
      </c>
      <c r="O40" s="55">
        <f t="shared" si="11"/>
        <v>28</v>
      </c>
      <c r="P40">
        <v>4.5740000000000003E-2</v>
      </c>
      <c r="Q40">
        <v>1.3979999999999999E-2</v>
      </c>
    </row>
    <row r="41" spans="1:17" x14ac:dyDescent="0.2">
      <c r="A41" s="55">
        <v>39</v>
      </c>
      <c r="B41" s="5" t="s">
        <v>16</v>
      </c>
      <c r="C41" s="8" t="s">
        <v>59</v>
      </c>
      <c r="D41" s="55">
        <v>1.3990000000000001E-2</v>
      </c>
      <c r="E41" s="55">
        <v>3.1900000000000001E-3</v>
      </c>
      <c r="F41" s="55">
        <v>1.6240000000000001E-2</v>
      </c>
      <c r="G41" s="55">
        <v>7.1799999999999998E-3</v>
      </c>
      <c r="H41" s="55">
        <v>1.8839999999999999E-2</v>
      </c>
      <c r="I41" s="55">
        <v>3.0000000000000001E-3</v>
      </c>
      <c r="J41" s="55">
        <f t="shared" si="6"/>
        <v>24</v>
      </c>
      <c r="K41" s="55">
        <f t="shared" si="7"/>
        <v>56</v>
      </c>
      <c r="L41" s="55">
        <f t="shared" si="8"/>
        <v>23</v>
      </c>
      <c r="M41" s="55">
        <f t="shared" si="9"/>
        <v>24</v>
      </c>
      <c r="N41" s="55">
        <f t="shared" si="10"/>
        <v>16</v>
      </c>
      <c r="O41" s="55">
        <f t="shared" si="11"/>
        <v>37</v>
      </c>
      <c r="P41">
        <v>4.9079999999999999E-2</v>
      </c>
      <c r="Q41">
        <v>1.336E-2</v>
      </c>
    </row>
    <row r="42" spans="1:17" x14ac:dyDescent="0.2">
      <c r="A42" s="55">
        <v>40</v>
      </c>
      <c r="B42" s="6" t="s">
        <v>17</v>
      </c>
      <c r="C42" s="8" t="s">
        <v>59</v>
      </c>
      <c r="D42" s="55">
        <v>1.8749999999999999E-2</v>
      </c>
      <c r="E42" s="55">
        <v>7.6299999999999996E-3</v>
      </c>
      <c r="F42" s="55">
        <v>1.282E-2</v>
      </c>
      <c r="G42" s="55">
        <v>5.7499999999999999E-3</v>
      </c>
      <c r="H42" s="55">
        <v>1.6279999999999999E-2</v>
      </c>
      <c r="I42" s="55">
        <v>1.7080000000000001E-2</v>
      </c>
      <c r="J42" s="55">
        <f t="shared" si="6"/>
        <v>13</v>
      </c>
      <c r="K42" s="55">
        <f t="shared" si="7"/>
        <v>25</v>
      </c>
      <c r="L42" s="55">
        <f t="shared" si="8"/>
        <v>29</v>
      </c>
      <c r="M42" s="55">
        <f t="shared" si="9"/>
        <v>30</v>
      </c>
      <c r="N42" s="55">
        <f t="shared" si="10"/>
        <v>19</v>
      </c>
      <c r="O42" s="55">
        <f t="shared" si="11"/>
        <v>9</v>
      </c>
      <c r="P42">
        <v>4.7849999999999997E-2</v>
      </c>
      <c r="Q42">
        <v>3.0460000000000001E-2</v>
      </c>
    </row>
    <row r="43" spans="1:17" x14ac:dyDescent="0.2">
      <c r="A43" s="55">
        <v>41</v>
      </c>
      <c r="B43" s="6" t="s">
        <v>18</v>
      </c>
      <c r="C43" s="8" t="s">
        <v>59</v>
      </c>
      <c r="D43" s="55">
        <v>1.059E-2</v>
      </c>
      <c r="E43" s="55">
        <v>1.357E-2</v>
      </c>
      <c r="F43" s="55">
        <v>2.283E-2</v>
      </c>
      <c r="G43" s="55">
        <v>2.3740000000000001E-2</v>
      </c>
      <c r="H43" s="55">
        <v>1.7760000000000001E-2</v>
      </c>
      <c r="I43" s="55">
        <v>4.4150000000000002E-2</v>
      </c>
      <c r="J43" s="55">
        <f t="shared" si="6"/>
        <v>33</v>
      </c>
      <c r="K43" s="55">
        <f t="shared" si="7"/>
        <v>12</v>
      </c>
      <c r="L43" s="55">
        <f t="shared" si="8"/>
        <v>11</v>
      </c>
      <c r="M43" s="55">
        <f t="shared" si="9"/>
        <v>10</v>
      </c>
      <c r="N43" s="55">
        <f t="shared" si="10"/>
        <v>17</v>
      </c>
      <c r="O43" s="55">
        <f t="shared" si="11"/>
        <v>4</v>
      </c>
      <c r="P43">
        <v>5.117E-2</v>
      </c>
      <c r="Q43">
        <v>8.1470000000000001E-2</v>
      </c>
    </row>
    <row r="44" spans="1:17" x14ac:dyDescent="0.2">
      <c r="A44" s="55">
        <v>42</v>
      </c>
      <c r="B44" s="3" t="s">
        <v>19</v>
      </c>
      <c r="C44" s="8" t="s">
        <v>59</v>
      </c>
      <c r="D44" s="55">
        <v>6.62E-3</v>
      </c>
      <c r="E44" s="55">
        <v>2.32E-3</v>
      </c>
      <c r="F44" s="55">
        <v>6.6400000000000001E-3</v>
      </c>
      <c r="G44" s="55">
        <v>1.7099999999999999E-3</v>
      </c>
      <c r="H44" s="55">
        <v>4.7000000000000002E-3</v>
      </c>
      <c r="I44" s="55">
        <v>2.3999999999999998E-3</v>
      </c>
      <c r="J44" s="55">
        <f t="shared" si="6"/>
        <v>56</v>
      </c>
      <c r="K44" s="55">
        <f t="shared" si="7"/>
        <v>63</v>
      </c>
      <c r="L44" s="55">
        <f t="shared" si="8"/>
        <v>52</v>
      </c>
      <c r="M44" s="55">
        <f t="shared" si="9"/>
        <v>59</v>
      </c>
      <c r="N44" s="55">
        <f t="shared" si="10"/>
        <v>54</v>
      </c>
      <c r="O44" s="55">
        <f t="shared" si="11"/>
        <v>44</v>
      </c>
      <c r="P44">
        <v>1.796E-2</v>
      </c>
      <c r="Q44">
        <v>6.43E-3</v>
      </c>
    </row>
    <row r="45" spans="1:17" x14ac:dyDescent="0.2">
      <c r="A45" s="55">
        <v>43</v>
      </c>
      <c r="B45" s="3" t="s">
        <v>20</v>
      </c>
      <c r="C45" s="8" t="s">
        <v>59</v>
      </c>
      <c r="D45" s="55">
        <v>7.4799999999999997E-3</v>
      </c>
      <c r="E45" s="55">
        <v>5.47E-3</v>
      </c>
      <c r="F45" s="55">
        <v>1.619E-2</v>
      </c>
      <c r="G45" s="55">
        <v>1.82E-3</v>
      </c>
      <c r="H45" s="55">
        <v>1.2359999999999999E-2</v>
      </c>
      <c r="I45" s="55">
        <v>4.1599999999999996E-3</v>
      </c>
      <c r="J45" s="55">
        <f t="shared" si="6"/>
        <v>49</v>
      </c>
      <c r="K45" s="55">
        <f t="shared" si="7"/>
        <v>41</v>
      </c>
      <c r="L45" s="55">
        <f t="shared" si="8"/>
        <v>24</v>
      </c>
      <c r="M45" s="55">
        <f t="shared" si="9"/>
        <v>56</v>
      </c>
      <c r="N45" s="55">
        <f t="shared" si="10"/>
        <v>29</v>
      </c>
      <c r="O45" s="55">
        <f t="shared" si="11"/>
        <v>33</v>
      </c>
      <c r="P45">
        <v>3.603E-2</v>
      </c>
      <c r="Q45">
        <v>1.146E-2</v>
      </c>
    </row>
    <row r="46" spans="1:17" x14ac:dyDescent="0.2">
      <c r="A46" s="55">
        <v>44</v>
      </c>
      <c r="B46" s="5" t="s">
        <v>21</v>
      </c>
      <c r="C46" s="8" t="s">
        <v>59</v>
      </c>
      <c r="D46" s="55">
        <v>3.5599999999999998E-3</v>
      </c>
      <c r="E46" s="55">
        <v>1.039E-2</v>
      </c>
      <c r="F46" s="55">
        <v>6.4400000000000004E-3</v>
      </c>
      <c r="G46" s="55">
        <v>2.7000000000000001E-3</v>
      </c>
      <c r="H46" s="55">
        <v>5.5599999999999998E-3</v>
      </c>
      <c r="I46" s="55">
        <v>3.3300000000000001E-3</v>
      </c>
      <c r="J46" s="55">
        <f t="shared" si="6"/>
        <v>75</v>
      </c>
      <c r="K46" s="55">
        <f t="shared" si="7"/>
        <v>18</v>
      </c>
      <c r="L46" s="55">
        <f t="shared" si="8"/>
        <v>54</v>
      </c>
      <c r="M46" s="55">
        <f t="shared" si="9"/>
        <v>49</v>
      </c>
      <c r="N46" s="55">
        <f t="shared" si="10"/>
        <v>47</v>
      </c>
      <c r="O46" s="55">
        <f t="shared" si="11"/>
        <v>36</v>
      </c>
      <c r="P46">
        <v>1.5559999999999999E-2</v>
      </c>
      <c r="Q46">
        <v>1.6420000000000001E-2</v>
      </c>
    </row>
    <row r="47" spans="1:17" x14ac:dyDescent="0.2">
      <c r="A47" s="55">
        <v>45</v>
      </c>
      <c r="B47" s="3" t="s">
        <v>22</v>
      </c>
      <c r="C47" s="8" t="s">
        <v>59</v>
      </c>
      <c r="D47" s="55">
        <v>5.4400000000000004E-3</v>
      </c>
      <c r="E47" s="55">
        <v>3.1900000000000001E-3</v>
      </c>
      <c r="F47" s="55">
        <v>2.5999999999999999E-3</v>
      </c>
      <c r="G47" s="55">
        <v>8.8000000000000003E-4</v>
      </c>
      <c r="H47" s="55">
        <v>2.1299999999999999E-3</v>
      </c>
      <c r="I47" s="55">
        <v>2E-3</v>
      </c>
      <c r="J47" s="55">
        <f t="shared" si="6"/>
        <v>60</v>
      </c>
      <c r="K47" s="55">
        <f t="shared" si="7"/>
        <v>56</v>
      </c>
      <c r="L47" s="55">
        <f t="shared" si="8"/>
        <v>70</v>
      </c>
      <c r="M47" s="55">
        <f t="shared" si="9"/>
        <v>74</v>
      </c>
      <c r="N47" s="55">
        <f t="shared" si="10"/>
        <v>69</v>
      </c>
      <c r="O47" s="55">
        <f t="shared" si="11"/>
        <v>48</v>
      </c>
      <c r="P47">
        <v>1.0160000000000001E-2</v>
      </c>
      <c r="Q47">
        <v>6.0600000000000003E-3</v>
      </c>
    </row>
    <row r="48" spans="1:17" x14ac:dyDescent="0.2">
      <c r="A48" s="55">
        <v>46</v>
      </c>
      <c r="B48" s="3" t="s">
        <v>341</v>
      </c>
      <c r="C48" s="5" t="s">
        <v>57</v>
      </c>
      <c r="D48" s="55">
        <v>2.094E-2</v>
      </c>
      <c r="E48" s="55">
        <v>1.008E-2</v>
      </c>
      <c r="F48" s="55">
        <v>1.719E-2</v>
      </c>
      <c r="G48" s="55">
        <v>1.099E-2</v>
      </c>
      <c r="H48" s="55">
        <v>8.9700000000000005E-3</v>
      </c>
      <c r="I48" s="55">
        <v>2.9499999999999999E-3</v>
      </c>
      <c r="J48" s="55">
        <f t="shared" si="6"/>
        <v>10</v>
      </c>
      <c r="K48" s="55">
        <f t="shared" si="7"/>
        <v>19</v>
      </c>
      <c r="L48" s="55">
        <f t="shared" si="8"/>
        <v>20</v>
      </c>
      <c r="M48" s="55">
        <f t="shared" si="9"/>
        <v>15</v>
      </c>
      <c r="N48" s="55">
        <f t="shared" si="10"/>
        <v>36</v>
      </c>
      <c r="O48" s="55">
        <f t="shared" si="11"/>
        <v>38</v>
      </c>
      <c r="P48">
        <v>4.7100000000000003E-2</v>
      </c>
      <c r="Q48">
        <v>2.401E-2</v>
      </c>
    </row>
    <row r="49" spans="1:17" x14ac:dyDescent="0.2">
      <c r="A49" s="55">
        <v>47</v>
      </c>
      <c r="B49" s="3" t="s">
        <v>342</v>
      </c>
      <c r="C49" s="5" t="s">
        <v>57</v>
      </c>
      <c r="D49" s="55">
        <v>7.9600000000000001E-3</v>
      </c>
      <c r="E49" s="55">
        <v>1.75E-3</v>
      </c>
      <c r="F49" s="55">
        <v>3.805E-2</v>
      </c>
      <c r="G49" s="55">
        <v>4.8939999999999997E-2</v>
      </c>
      <c r="H49" s="55">
        <v>1.108E-2</v>
      </c>
      <c r="I49" s="55">
        <v>7.5399999999999998E-3</v>
      </c>
      <c r="J49" s="55">
        <f t="shared" si="6"/>
        <v>47</v>
      </c>
      <c r="K49" s="55">
        <f t="shared" si="7"/>
        <v>72</v>
      </c>
      <c r="L49" s="55">
        <f t="shared" si="8"/>
        <v>4</v>
      </c>
      <c r="M49" s="55">
        <f t="shared" si="9"/>
        <v>4</v>
      </c>
      <c r="N49" s="55">
        <f t="shared" si="10"/>
        <v>31</v>
      </c>
      <c r="O49" s="55">
        <f t="shared" si="11"/>
        <v>22</v>
      </c>
      <c r="P49">
        <v>5.7090000000000002E-2</v>
      </c>
      <c r="Q49">
        <v>5.8220000000000001E-2</v>
      </c>
    </row>
    <row r="50" spans="1:17" x14ac:dyDescent="0.2">
      <c r="A50" s="55">
        <v>48</v>
      </c>
      <c r="B50" s="3" t="s">
        <v>343</v>
      </c>
      <c r="C50" s="5" t="s">
        <v>57</v>
      </c>
      <c r="D50" s="55">
        <v>8.5100000000000002E-3</v>
      </c>
      <c r="E50" s="55">
        <v>5.11E-3</v>
      </c>
      <c r="F50" s="55">
        <v>5.1000000000000004E-3</v>
      </c>
      <c r="G50" s="55">
        <v>1.2999999999999999E-3</v>
      </c>
      <c r="H50" s="55">
        <v>4.9100000000000003E-3</v>
      </c>
      <c r="I50" s="55">
        <v>3.8500000000000001E-3</v>
      </c>
      <c r="J50" s="55">
        <f t="shared" si="6"/>
        <v>42</v>
      </c>
      <c r="K50" s="55">
        <f t="shared" si="7"/>
        <v>46</v>
      </c>
      <c r="L50" s="55">
        <f t="shared" si="8"/>
        <v>60</v>
      </c>
      <c r="M50" s="55">
        <f t="shared" si="9"/>
        <v>63</v>
      </c>
      <c r="N50" s="55">
        <f t="shared" si="10"/>
        <v>51</v>
      </c>
      <c r="O50" s="55">
        <f t="shared" si="11"/>
        <v>34</v>
      </c>
      <c r="P50">
        <v>1.8519999999999998E-2</v>
      </c>
      <c r="Q50">
        <v>1.026E-2</v>
      </c>
    </row>
    <row r="51" spans="1:17" x14ac:dyDescent="0.2">
      <c r="A51" s="55">
        <v>49</v>
      </c>
      <c r="B51" s="3" t="s">
        <v>344</v>
      </c>
      <c r="C51" s="5" t="s">
        <v>57</v>
      </c>
      <c r="D51" s="55">
        <v>1.01E-2</v>
      </c>
      <c r="E51" s="55">
        <v>7.9900000000000006E-3</v>
      </c>
      <c r="F51" s="55">
        <v>1.0030000000000001E-2</v>
      </c>
      <c r="G51" s="55">
        <v>2.82E-3</v>
      </c>
      <c r="H51" s="55">
        <v>8.7500000000000008E-3</v>
      </c>
      <c r="I51" s="55">
        <v>1.1299999999999999E-3</v>
      </c>
      <c r="J51" s="55">
        <f t="shared" si="6"/>
        <v>36</v>
      </c>
      <c r="K51" s="55">
        <f t="shared" si="7"/>
        <v>24</v>
      </c>
      <c r="L51" s="55">
        <f t="shared" si="8"/>
        <v>38</v>
      </c>
      <c r="M51" s="55">
        <f t="shared" si="9"/>
        <v>47</v>
      </c>
      <c r="N51" s="55">
        <f t="shared" si="10"/>
        <v>38</v>
      </c>
      <c r="O51" s="55">
        <f t="shared" si="11"/>
        <v>59</v>
      </c>
      <c r="P51">
        <v>2.8879999999999999E-2</v>
      </c>
      <c r="Q51">
        <v>1.1939999999999999E-2</v>
      </c>
    </row>
    <row r="52" spans="1:17" x14ac:dyDescent="0.2">
      <c r="A52" s="55">
        <v>50</v>
      </c>
      <c r="B52" s="3" t="s">
        <v>25</v>
      </c>
      <c r="C52" s="5" t="s">
        <v>57</v>
      </c>
      <c r="D52" s="55">
        <v>1.6559999999999998E-2</v>
      </c>
      <c r="E52" s="55">
        <v>6.3800000000000003E-3</v>
      </c>
      <c r="F52" s="55">
        <v>1.115E-2</v>
      </c>
      <c r="G52" s="55">
        <v>3.7699999999999999E-3</v>
      </c>
      <c r="H52" s="55">
        <v>2.0320000000000001E-2</v>
      </c>
      <c r="I52" s="55">
        <v>2.2280000000000001E-2</v>
      </c>
      <c r="J52" s="55">
        <f t="shared" si="6"/>
        <v>18</v>
      </c>
      <c r="K52" s="55">
        <f t="shared" si="7"/>
        <v>32</v>
      </c>
      <c r="L52" s="55">
        <f t="shared" si="8"/>
        <v>35</v>
      </c>
      <c r="M52" s="55">
        <f t="shared" si="9"/>
        <v>36</v>
      </c>
      <c r="N52" s="55">
        <f t="shared" si="10"/>
        <v>12</v>
      </c>
      <c r="O52" s="55">
        <f t="shared" si="11"/>
        <v>7</v>
      </c>
      <c r="P52">
        <v>4.8030000000000003E-2</v>
      </c>
      <c r="Q52">
        <v>3.243E-2</v>
      </c>
    </row>
    <row r="53" spans="1:17" x14ac:dyDescent="0.2">
      <c r="A53" s="55">
        <v>51</v>
      </c>
      <c r="B53" s="3" t="s">
        <v>26</v>
      </c>
      <c r="C53" s="5" t="s">
        <v>57</v>
      </c>
      <c r="D53" s="55">
        <v>1.448E-2</v>
      </c>
      <c r="E53" s="55">
        <v>1.155E-2</v>
      </c>
      <c r="F53" s="55">
        <v>1.3180000000000001E-2</v>
      </c>
      <c r="G53" s="55">
        <v>3.16E-3</v>
      </c>
      <c r="H53" s="55">
        <v>2.1170000000000001E-2</v>
      </c>
      <c r="I53" s="55">
        <v>9.6900000000000007E-3</v>
      </c>
      <c r="J53" s="55">
        <f t="shared" si="6"/>
        <v>22</v>
      </c>
      <c r="K53" s="55">
        <f t="shared" si="7"/>
        <v>15</v>
      </c>
      <c r="L53" s="55">
        <f t="shared" si="8"/>
        <v>28</v>
      </c>
      <c r="M53" s="55">
        <f t="shared" si="9"/>
        <v>44</v>
      </c>
      <c r="N53" s="55">
        <f t="shared" si="10"/>
        <v>10</v>
      </c>
      <c r="O53" s="55">
        <f t="shared" si="11"/>
        <v>16</v>
      </c>
      <c r="P53">
        <v>4.8829999999999998E-2</v>
      </c>
      <c r="Q53">
        <v>2.4410000000000001E-2</v>
      </c>
    </row>
    <row r="54" spans="1:17" x14ac:dyDescent="0.2">
      <c r="A54" s="55">
        <v>52</v>
      </c>
      <c r="B54" s="3" t="s">
        <v>27</v>
      </c>
      <c r="C54" s="5" t="s">
        <v>57</v>
      </c>
      <c r="D54" s="55">
        <v>1.091E-2</v>
      </c>
      <c r="E54" s="55">
        <v>1.375E-2</v>
      </c>
      <c r="F54" s="55">
        <v>8.0400000000000003E-3</v>
      </c>
      <c r="G54" s="55">
        <v>3.4199999999999999E-3</v>
      </c>
      <c r="H54" s="55">
        <v>1.176E-2</v>
      </c>
      <c r="I54" s="55">
        <v>9.2599999999999991E-3</v>
      </c>
      <c r="J54" s="55">
        <f t="shared" si="6"/>
        <v>31</v>
      </c>
      <c r="K54" s="55">
        <f t="shared" si="7"/>
        <v>11</v>
      </c>
      <c r="L54" s="55">
        <f t="shared" si="8"/>
        <v>45</v>
      </c>
      <c r="M54" s="55">
        <f t="shared" si="9"/>
        <v>39</v>
      </c>
      <c r="N54" s="55">
        <f t="shared" si="10"/>
        <v>30</v>
      </c>
      <c r="O54" s="55">
        <f t="shared" si="11"/>
        <v>17</v>
      </c>
      <c r="P54">
        <v>3.0710000000000001E-2</v>
      </c>
      <c r="Q54">
        <v>2.6429999999999999E-2</v>
      </c>
    </row>
    <row r="55" spans="1:17" x14ac:dyDescent="0.2">
      <c r="A55" s="55">
        <v>53</v>
      </c>
      <c r="B55" s="18" t="s">
        <v>28</v>
      </c>
      <c r="C55" s="5" t="s">
        <v>57</v>
      </c>
      <c r="D55" s="55">
        <v>5.0299999999999997E-3</v>
      </c>
      <c r="E55" s="55">
        <v>4.1599999999999996E-3</v>
      </c>
      <c r="F55" s="55">
        <v>2.2300000000000002E-3</v>
      </c>
      <c r="G55" s="55">
        <v>5.2999999999999998E-4</v>
      </c>
      <c r="H55" s="55">
        <v>2.2499999999999998E-3</v>
      </c>
      <c r="I55" s="55">
        <v>6.3000000000000003E-4</v>
      </c>
      <c r="J55" s="55">
        <f t="shared" si="6"/>
        <v>64</v>
      </c>
      <c r="K55" s="55">
        <f t="shared" si="7"/>
        <v>53</v>
      </c>
      <c r="L55" s="55">
        <f t="shared" si="8"/>
        <v>71</v>
      </c>
      <c r="M55" s="55">
        <f t="shared" si="9"/>
        <v>79</v>
      </c>
      <c r="N55" s="55">
        <f t="shared" si="10"/>
        <v>67</v>
      </c>
      <c r="O55" s="55">
        <f t="shared" si="11"/>
        <v>72</v>
      </c>
      <c r="P55">
        <v>9.5099999999999994E-3</v>
      </c>
      <c r="Q55">
        <v>5.3299999999999997E-3</v>
      </c>
    </row>
    <row r="56" spans="1:17" x14ac:dyDescent="0.2">
      <c r="A56" s="55">
        <v>54</v>
      </c>
      <c r="B56" s="6" t="s">
        <v>29</v>
      </c>
      <c r="C56" s="5" t="s">
        <v>57</v>
      </c>
      <c r="D56" s="55">
        <v>8.0800000000000004E-3</v>
      </c>
      <c r="E56" s="55">
        <v>4.5700000000000003E-3</v>
      </c>
      <c r="F56" s="55">
        <v>6.6400000000000001E-3</v>
      </c>
      <c r="G56" s="55">
        <v>3.62E-3</v>
      </c>
      <c r="H56" s="55">
        <v>8.5500000000000003E-3</v>
      </c>
      <c r="I56" s="55">
        <v>4.8300000000000001E-3</v>
      </c>
      <c r="J56" s="55">
        <f t="shared" si="6"/>
        <v>45</v>
      </c>
      <c r="K56" s="55">
        <f t="shared" si="7"/>
        <v>50</v>
      </c>
      <c r="L56" s="55">
        <f t="shared" si="8"/>
        <v>52</v>
      </c>
      <c r="M56" s="55">
        <f t="shared" si="9"/>
        <v>38</v>
      </c>
      <c r="N56" s="55">
        <f t="shared" si="10"/>
        <v>40</v>
      </c>
      <c r="O56" s="55">
        <f t="shared" si="11"/>
        <v>30</v>
      </c>
      <c r="P56">
        <v>2.3269999999999999E-2</v>
      </c>
      <c r="Q56">
        <v>1.303E-2</v>
      </c>
    </row>
    <row r="57" spans="1:17" x14ac:dyDescent="0.2">
      <c r="A57" s="55">
        <v>55</v>
      </c>
      <c r="B57" s="3" t="s">
        <v>30</v>
      </c>
      <c r="C57" s="5" t="s">
        <v>57</v>
      </c>
      <c r="D57" s="55">
        <v>6.8300000000000001E-3</v>
      </c>
      <c r="E57" s="55">
        <v>9.4900000000000002E-3</v>
      </c>
      <c r="F57" s="55">
        <v>3.823E-2</v>
      </c>
      <c r="G57" s="55">
        <v>2.5440000000000001E-2</v>
      </c>
      <c r="H57" s="55">
        <v>2.077E-2</v>
      </c>
      <c r="I57" s="55">
        <v>1.325E-2</v>
      </c>
      <c r="J57" s="55">
        <f t="shared" si="6"/>
        <v>54</v>
      </c>
      <c r="K57" s="55">
        <f t="shared" si="7"/>
        <v>20</v>
      </c>
      <c r="L57" s="55">
        <f t="shared" si="8"/>
        <v>3</v>
      </c>
      <c r="M57" s="55">
        <f t="shared" si="9"/>
        <v>9</v>
      </c>
      <c r="N57" s="55">
        <f t="shared" si="10"/>
        <v>11</v>
      </c>
      <c r="O57" s="55">
        <f t="shared" si="11"/>
        <v>12</v>
      </c>
      <c r="P57">
        <v>6.583E-2</v>
      </c>
      <c r="Q57">
        <v>4.8180000000000001E-2</v>
      </c>
    </row>
    <row r="58" spans="1:17" x14ac:dyDescent="0.2">
      <c r="A58" s="55">
        <v>56</v>
      </c>
      <c r="B58" s="3" t="s">
        <v>31</v>
      </c>
      <c r="C58" s="5" t="s">
        <v>57</v>
      </c>
      <c r="D58" s="55">
        <v>7.7499999999999999E-3</v>
      </c>
      <c r="E58" s="55">
        <v>2.2699999999999999E-3</v>
      </c>
      <c r="F58" s="55">
        <v>2.742E-2</v>
      </c>
      <c r="G58" s="55">
        <v>8.2100000000000003E-3</v>
      </c>
      <c r="H58" s="55">
        <v>9.1699999999999993E-3</v>
      </c>
      <c r="I58" s="55">
        <v>3.7499999999999999E-3</v>
      </c>
      <c r="J58" s="55">
        <f t="shared" si="6"/>
        <v>48</v>
      </c>
      <c r="K58" s="55">
        <f t="shared" si="7"/>
        <v>64</v>
      </c>
      <c r="L58" s="55">
        <f t="shared" si="8"/>
        <v>8</v>
      </c>
      <c r="M58" s="55">
        <f t="shared" si="9"/>
        <v>22</v>
      </c>
      <c r="N58" s="55">
        <f t="shared" si="10"/>
        <v>35</v>
      </c>
      <c r="O58" s="55">
        <f t="shared" si="11"/>
        <v>35</v>
      </c>
      <c r="P58">
        <v>4.4339999999999997E-2</v>
      </c>
      <c r="Q58">
        <v>1.423E-2</v>
      </c>
    </row>
    <row r="59" spans="1:17" x14ac:dyDescent="0.2">
      <c r="A59" s="55">
        <v>57</v>
      </c>
      <c r="B59" s="6" t="s">
        <v>32</v>
      </c>
      <c r="C59" s="5" t="s">
        <v>57</v>
      </c>
      <c r="D59" s="55">
        <v>8.2199999999999999E-3</v>
      </c>
      <c r="E59" s="55">
        <v>1.41E-2</v>
      </c>
      <c r="F59" s="55">
        <v>1.9210000000000001E-2</v>
      </c>
      <c r="G59" s="55">
        <v>5.4799999999999996E-3</v>
      </c>
      <c r="H59" s="55">
        <v>3.2000000000000003E-4</v>
      </c>
      <c r="I59" s="55">
        <v>1.5350000000000001E-2</v>
      </c>
      <c r="J59" s="55">
        <f t="shared" si="6"/>
        <v>43</v>
      </c>
      <c r="K59" s="55">
        <f t="shared" si="7"/>
        <v>10</v>
      </c>
      <c r="L59" s="55">
        <f t="shared" si="8"/>
        <v>15</v>
      </c>
      <c r="M59" s="55">
        <f t="shared" si="9"/>
        <v>31</v>
      </c>
      <c r="N59" s="55">
        <f t="shared" si="10"/>
        <v>77</v>
      </c>
      <c r="O59" s="55">
        <f t="shared" si="11"/>
        <v>10</v>
      </c>
      <c r="P59">
        <v>2.776E-2</v>
      </c>
      <c r="Q59">
        <v>3.4930000000000003E-2</v>
      </c>
    </row>
    <row r="60" spans="1:17" x14ac:dyDescent="0.2">
      <c r="A60" s="55">
        <v>58</v>
      </c>
      <c r="B60" s="6" t="s">
        <v>33</v>
      </c>
      <c r="C60" s="5" t="s">
        <v>57</v>
      </c>
      <c r="D60" s="55">
        <v>7.1599999999999997E-3</v>
      </c>
      <c r="E60" s="55">
        <v>4.5740000000000003E-2</v>
      </c>
      <c r="F60" s="55">
        <v>1.7999999999999999E-2</v>
      </c>
      <c r="G60" s="55">
        <v>1.771E-2</v>
      </c>
      <c r="H60" s="55">
        <v>2.0000000000000001E-4</v>
      </c>
      <c r="I60" s="55">
        <v>8.9999999999999998E-4</v>
      </c>
      <c r="J60" s="55">
        <f t="shared" si="6"/>
        <v>53</v>
      </c>
      <c r="K60" s="55">
        <f t="shared" si="7"/>
        <v>4</v>
      </c>
      <c r="L60" s="55">
        <f t="shared" si="8"/>
        <v>18</v>
      </c>
      <c r="M60" s="55">
        <f t="shared" si="9"/>
        <v>12</v>
      </c>
      <c r="N60" s="55">
        <f t="shared" si="10"/>
        <v>78</v>
      </c>
      <c r="O60" s="55">
        <f t="shared" si="11"/>
        <v>67</v>
      </c>
      <c r="P60">
        <v>2.537E-2</v>
      </c>
      <c r="Q60">
        <v>6.4350000000000004E-2</v>
      </c>
    </row>
    <row r="61" spans="1:17" x14ac:dyDescent="0.2">
      <c r="A61" s="55">
        <v>59</v>
      </c>
      <c r="B61" s="6" t="s">
        <v>34</v>
      </c>
      <c r="C61" s="5" t="s">
        <v>57</v>
      </c>
      <c r="D61" s="55">
        <v>3.8500000000000001E-3</v>
      </c>
      <c r="E61" s="55">
        <v>1.74E-3</v>
      </c>
      <c r="F61" s="55">
        <v>3.8400000000000001E-3</v>
      </c>
      <c r="G61" s="55">
        <v>6.7000000000000002E-4</v>
      </c>
      <c r="H61" s="55">
        <v>2.5799999999999998E-3</v>
      </c>
      <c r="I61" s="55">
        <v>2.14E-3</v>
      </c>
      <c r="J61" s="55">
        <f t="shared" si="6"/>
        <v>72</v>
      </c>
      <c r="K61" s="55">
        <f t="shared" si="7"/>
        <v>74</v>
      </c>
      <c r="L61" s="55">
        <f t="shared" si="8"/>
        <v>66</v>
      </c>
      <c r="M61" s="55">
        <f t="shared" si="9"/>
        <v>77</v>
      </c>
      <c r="N61" s="55">
        <f t="shared" si="10"/>
        <v>65</v>
      </c>
      <c r="O61" s="55">
        <f t="shared" si="11"/>
        <v>47</v>
      </c>
      <c r="P61">
        <v>1.027E-2</v>
      </c>
      <c r="Q61">
        <v>4.5500000000000002E-3</v>
      </c>
    </row>
    <row r="62" spans="1:17" x14ac:dyDescent="0.2">
      <c r="A62" s="55">
        <v>60</v>
      </c>
      <c r="B62" s="6" t="s">
        <v>36</v>
      </c>
      <c r="C62" s="5" t="s">
        <v>57</v>
      </c>
      <c r="D62" s="55">
        <v>1.2579999999999999E-2</v>
      </c>
      <c r="E62" s="55">
        <v>1.6619999999999999E-2</v>
      </c>
      <c r="F62" s="55">
        <v>2.4570000000000002E-2</v>
      </c>
      <c r="G62" s="55">
        <v>4.521E-2</v>
      </c>
      <c r="H62" s="55">
        <v>1.9980000000000001E-2</v>
      </c>
      <c r="I62" s="55">
        <v>2.358E-2</v>
      </c>
      <c r="J62" s="55">
        <f t="shared" si="6"/>
        <v>28</v>
      </c>
      <c r="K62" s="55">
        <f t="shared" si="7"/>
        <v>7</v>
      </c>
      <c r="L62" s="55">
        <f t="shared" si="8"/>
        <v>9</v>
      </c>
      <c r="M62" s="55">
        <f t="shared" si="9"/>
        <v>6</v>
      </c>
      <c r="N62" s="55">
        <f t="shared" si="10"/>
        <v>13</v>
      </c>
      <c r="O62" s="55">
        <f t="shared" si="11"/>
        <v>6</v>
      </c>
      <c r="P62">
        <v>5.713E-2</v>
      </c>
      <c r="Q62">
        <v>8.5419999999999996E-2</v>
      </c>
    </row>
    <row r="63" spans="1:17" x14ac:dyDescent="0.2">
      <c r="A63" s="55">
        <v>61</v>
      </c>
      <c r="B63" s="6" t="s">
        <v>35</v>
      </c>
      <c r="C63" s="5" t="s">
        <v>57</v>
      </c>
      <c r="D63" s="55">
        <v>1.0240000000000001E-2</v>
      </c>
      <c r="E63" s="55">
        <v>4.5199999999999997E-3</v>
      </c>
      <c r="F63" s="55">
        <v>6.13E-3</v>
      </c>
      <c r="G63" s="55">
        <v>1.75E-3</v>
      </c>
      <c r="H63" s="55">
        <v>5.1399999999999996E-3</v>
      </c>
      <c r="I63" s="55">
        <v>9.7000000000000005E-4</v>
      </c>
      <c r="J63" s="55">
        <f t="shared" si="6"/>
        <v>34</v>
      </c>
      <c r="K63" s="55">
        <f t="shared" si="7"/>
        <v>51</v>
      </c>
      <c r="L63" s="55">
        <f t="shared" si="8"/>
        <v>58</v>
      </c>
      <c r="M63" s="55">
        <f t="shared" si="9"/>
        <v>58</v>
      </c>
      <c r="N63" s="55">
        <f t="shared" si="10"/>
        <v>50</v>
      </c>
      <c r="O63" s="55">
        <f t="shared" si="11"/>
        <v>65</v>
      </c>
      <c r="P63">
        <v>2.1499999999999998E-2</v>
      </c>
      <c r="Q63">
        <v>7.2500000000000004E-3</v>
      </c>
    </row>
    <row r="64" spans="1:17" x14ac:dyDescent="0.2">
      <c r="A64" s="55">
        <v>62</v>
      </c>
      <c r="B64" s="6" t="s">
        <v>37</v>
      </c>
      <c r="C64" s="5" t="s">
        <v>57</v>
      </c>
      <c r="D64" s="55">
        <v>4.0499999999999998E-3</v>
      </c>
      <c r="E64" s="55">
        <v>2.96E-3</v>
      </c>
      <c r="F64" s="55">
        <v>1.75E-3</v>
      </c>
      <c r="G64" s="55">
        <v>1.81E-3</v>
      </c>
      <c r="H64" s="55">
        <v>1.83E-3</v>
      </c>
      <c r="I64" s="55">
        <v>8.7000000000000001E-4</v>
      </c>
      <c r="J64" s="55">
        <f t="shared" si="6"/>
        <v>70</v>
      </c>
      <c r="K64" s="55">
        <f t="shared" si="7"/>
        <v>58</v>
      </c>
      <c r="L64" s="55">
        <f t="shared" si="8"/>
        <v>75</v>
      </c>
      <c r="M64" s="55">
        <f t="shared" si="9"/>
        <v>57</v>
      </c>
      <c r="N64" s="55">
        <f t="shared" si="10"/>
        <v>71</v>
      </c>
      <c r="O64" s="55">
        <f t="shared" si="11"/>
        <v>68</v>
      </c>
      <c r="P64">
        <v>7.6299999999999996E-3</v>
      </c>
      <c r="Q64">
        <v>5.64E-3</v>
      </c>
    </row>
    <row r="65" spans="1:17" x14ac:dyDescent="0.2">
      <c r="A65" s="55">
        <v>63</v>
      </c>
      <c r="B65" s="6" t="s">
        <v>38</v>
      </c>
      <c r="C65" s="26" t="s">
        <v>58</v>
      </c>
      <c r="D65" s="55">
        <v>4.15E-3</v>
      </c>
      <c r="E65" s="55">
        <v>1.24E-3</v>
      </c>
      <c r="F65" s="55">
        <v>1.89E-3</v>
      </c>
      <c r="G65" s="55">
        <v>7.6999999999999996E-4</v>
      </c>
      <c r="H65" s="55">
        <v>1.6900000000000001E-3</v>
      </c>
      <c r="I65" s="55">
        <v>1.09E-3</v>
      </c>
      <c r="J65" s="55">
        <f t="shared" si="6"/>
        <v>69</v>
      </c>
      <c r="K65" s="55">
        <f t="shared" si="7"/>
        <v>78</v>
      </c>
      <c r="L65" s="55">
        <f t="shared" si="8"/>
        <v>73</v>
      </c>
      <c r="M65" s="55">
        <f t="shared" si="9"/>
        <v>75</v>
      </c>
      <c r="N65" s="55">
        <f t="shared" si="10"/>
        <v>73</v>
      </c>
      <c r="O65" s="55">
        <f t="shared" si="11"/>
        <v>62</v>
      </c>
      <c r="P65">
        <v>7.7299999999999999E-3</v>
      </c>
      <c r="Q65">
        <v>3.0999999999999999E-3</v>
      </c>
    </row>
    <row r="66" spans="1:17" x14ac:dyDescent="0.2">
      <c r="A66" s="55">
        <v>64</v>
      </c>
      <c r="B66" s="6" t="s">
        <v>39</v>
      </c>
      <c r="C66" s="4" t="s">
        <v>58</v>
      </c>
      <c r="D66" s="55">
        <v>5.3699999999999998E-3</v>
      </c>
      <c r="E66" s="55">
        <v>2.8900000000000002E-3</v>
      </c>
      <c r="F66" s="55">
        <v>5.0299999999999997E-3</v>
      </c>
      <c r="G66" s="55">
        <v>3.2699999999999999E-3</v>
      </c>
      <c r="H66" s="55">
        <v>8.7100000000000007E-3</v>
      </c>
      <c r="I66" s="55">
        <v>2.6800000000000001E-3</v>
      </c>
      <c r="J66" s="55">
        <f t="shared" ref="J66:J81" si="12">RANK(D66, $D$2:$D$81)</f>
        <v>61</v>
      </c>
      <c r="K66" s="55">
        <f t="shared" ref="K66:K81" si="13">RANK(E66, $E$2:$E$81)</f>
        <v>59</v>
      </c>
      <c r="L66" s="55">
        <f t="shared" ref="L66:L81" si="14">RANK(F66, $F$2:$F$81)</f>
        <v>61</v>
      </c>
      <c r="M66" s="55">
        <f t="shared" ref="M66:M81" si="15">RANK(G66, $G$2:$G$81)</f>
        <v>42</v>
      </c>
      <c r="N66" s="55">
        <f t="shared" ref="N66:N81" si="16">RANK(H66, $H$2:$H$81)</f>
        <v>39</v>
      </c>
      <c r="O66" s="55">
        <f t="shared" ref="O66:O81" si="17">RANK(I66, $I$2:$I$81)</f>
        <v>42</v>
      </c>
      <c r="P66">
        <v>1.9099999999999999E-2</v>
      </c>
      <c r="Q66">
        <v>8.8400000000000006E-3</v>
      </c>
    </row>
    <row r="67" spans="1:17" x14ac:dyDescent="0.2">
      <c r="A67" s="55">
        <v>65</v>
      </c>
      <c r="B67" s="6" t="s">
        <v>40</v>
      </c>
      <c r="C67" s="26" t="s">
        <v>58</v>
      </c>
      <c r="D67" s="55">
        <v>4.5599999999999998E-3</v>
      </c>
      <c r="E67" s="55">
        <v>1.6800000000000001E-3</v>
      </c>
      <c r="F67" s="55">
        <v>1.11E-2</v>
      </c>
      <c r="G67" s="55">
        <v>3.3899999999999998E-3</v>
      </c>
      <c r="H67" s="55">
        <v>3.0599999999999998E-3</v>
      </c>
      <c r="I67" s="55">
        <v>2.2399999999999998E-3</v>
      </c>
      <c r="J67" s="55">
        <f t="shared" si="12"/>
        <v>67</v>
      </c>
      <c r="K67" s="55">
        <f t="shared" si="13"/>
        <v>75</v>
      </c>
      <c r="L67" s="55">
        <f t="shared" si="14"/>
        <v>36</v>
      </c>
      <c r="M67" s="55">
        <f t="shared" si="15"/>
        <v>41</v>
      </c>
      <c r="N67" s="55">
        <f t="shared" si="16"/>
        <v>63</v>
      </c>
      <c r="O67" s="55">
        <f t="shared" si="17"/>
        <v>46</v>
      </c>
      <c r="P67">
        <v>1.8710000000000001E-2</v>
      </c>
      <c r="Q67">
        <v>7.3099999999999997E-3</v>
      </c>
    </row>
    <row r="68" spans="1:17" x14ac:dyDescent="0.2">
      <c r="A68" s="55">
        <v>66</v>
      </c>
      <c r="B68" s="6" t="s">
        <v>41</v>
      </c>
      <c r="C68" s="4" t="s">
        <v>58</v>
      </c>
      <c r="D68" s="55">
        <v>3.96E-3</v>
      </c>
      <c r="E68" s="55">
        <v>2.0600000000000002E-3</v>
      </c>
      <c r="F68" s="55">
        <v>4.1599999999999996E-3</v>
      </c>
      <c r="G68" s="55">
        <v>1.2600000000000001E-3</v>
      </c>
      <c r="H68" s="55">
        <v>1.98E-3</v>
      </c>
      <c r="I68" s="55">
        <v>1.7799999999999999E-3</v>
      </c>
      <c r="J68" s="55">
        <f t="shared" si="12"/>
        <v>71</v>
      </c>
      <c r="K68" s="55">
        <f t="shared" si="13"/>
        <v>67</v>
      </c>
      <c r="L68" s="55">
        <f t="shared" si="14"/>
        <v>65</v>
      </c>
      <c r="M68" s="55">
        <f t="shared" si="15"/>
        <v>64</v>
      </c>
      <c r="N68" s="55">
        <f t="shared" si="16"/>
        <v>70</v>
      </c>
      <c r="O68" s="55">
        <f t="shared" si="17"/>
        <v>53</v>
      </c>
      <c r="P68">
        <v>1.01E-2</v>
      </c>
      <c r="Q68">
        <v>5.0899999999999999E-3</v>
      </c>
    </row>
    <row r="69" spans="1:17" x14ac:dyDescent="0.2">
      <c r="A69" s="55">
        <v>67</v>
      </c>
      <c r="B69" s="6" t="s">
        <v>345</v>
      </c>
      <c r="C69" s="26" t="s">
        <v>58</v>
      </c>
      <c r="D69" s="55">
        <v>9.0100000000000006E-3</v>
      </c>
      <c r="E69" s="55">
        <v>6.0899999999999999E-3</v>
      </c>
      <c r="F69" s="55">
        <v>6.7400000000000003E-3</v>
      </c>
      <c r="G69" s="55">
        <v>6.4799999999999996E-3</v>
      </c>
      <c r="H69" s="55">
        <v>8.8699999999999994E-3</v>
      </c>
      <c r="I69" s="55">
        <v>7.4900000000000001E-3</v>
      </c>
      <c r="J69" s="55">
        <f t="shared" si="12"/>
        <v>41</v>
      </c>
      <c r="K69" s="55">
        <f t="shared" si="13"/>
        <v>33</v>
      </c>
      <c r="L69" s="55">
        <f t="shared" si="14"/>
        <v>51</v>
      </c>
      <c r="M69" s="55">
        <f t="shared" si="15"/>
        <v>27</v>
      </c>
      <c r="N69" s="55">
        <f t="shared" si="16"/>
        <v>37</v>
      </c>
      <c r="O69" s="55">
        <f t="shared" si="17"/>
        <v>23</v>
      </c>
      <c r="P69">
        <v>2.462E-2</v>
      </c>
      <c r="Q69">
        <v>2.0070000000000001E-2</v>
      </c>
    </row>
    <row r="70" spans="1:17" x14ac:dyDescent="0.2">
      <c r="A70" s="55">
        <v>68</v>
      </c>
      <c r="B70" s="6" t="s">
        <v>44</v>
      </c>
      <c r="C70" s="4" t="s">
        <v>58</v>
      </c>
      <c r="D70" s="55">
        <v>1.06E-2</v>
      </c>
      <c r="E70" s="55">
        <v>6.8799999999999998E-3</v>
      </c>
      <c r="F70" s="55">
        <v>7.3000000000000001E-3</v>
      </c>
      <c r="G70" s="55">
        <v>2.1700000000000001E-3</v>
      </c>
      <c r="H70" s="55">
        <v>4.47E-3</v>
      </c>
      <c r="I70" s="55">
        <v>1.92E-3</v>
      </c>
      <c r="J70" s="55">
        <f t="shared" si="12"/>
        <v>32</v>
      </c>
      <c r="K70" s="55">
        <f t="shared" si="13"/>
        <v>27</v>
      </c>
      <c r="L70" s="55">
        <f t="shared" si="14"/>
        <v>49</v>
      </c>
      <c r="M70" s="55">
        <f t="shared" si="15"/>
        <v>54</v>
      </c>
      <c r="N70" s="55">
        <f t="shared" si="16"/>
        <v>56</v>
      </c>
      <c r="O70" s="55">
        <f t="shared" si="17"/>
        <v>49</v>
      </c>
      <c r="P70">
        <v>2.2370000000000001E-2</v>
      </c>
      <c r="Q70">
        <v>1.098E-2</v>
      </c>
    </row>
    <row r="71" spans="1:17" x14ac:dyDescent="0.2">
      <c r="A71" s="55">
        <v>69</v>
      </c>
      <c r="B71" s="6" t="s">
        <v>43</v>
      </c>
      <c r="C71" s="4" t="s">
        <v>58</v>
      </c>
      <c r="D71" s="55">
        <v>9.7900000000000001E-3</v>
      </c>
      <c r="E71" s="55">
        <v>5.96E-3</v>
      </c>
      <c r="F71" s="55">
        <v>6.2700000000000004E-3</v>
      </c>
      <c r="G71" s="55">
        <v>2.3800000000000002E-3</v>
      </c>
      <c r="H71" s="55">
        <v>7.3000000000000001E-3</v>
      </c>
      <c r="I71" s="55">
        <v>6.3699999999999998E-3</v>
      </c>
      <c r="J71" s="55">
        <f t="shared" si="12"/>
        <v>38</v>
      </c>
      <c r="K71" s="55">
        <f t="shared" si="13"/>
        <v>36</v>
      </c>
      <c r="L71" s="55">
        <f t="shared" si="14"/>
        <v>56</v>
      </c>
      <c r="M71" s="55">
        <f t="shared" si="15"/>
        <v>52</v>
      </c>
      <c r="N71" s="55">
        <f t="shared" si="16"/>
        <v>43</v>
      </c>
      <c r="O71" s="55">
        <f t="shared" si="17"/>
        <v>24</v>
      </c>
      <c r="P71">
        <v>2.3349999999999999E-2</v>
      </c>
      <c r="Q71">
        <v>1.4710000000000001E-2</v>
      </c>
    </row>
    <row r="72" spans="1:17" x14ac:dyDescent="0.2">
      <c r="A72" s="55">
        <v>70</v>
      </c>
      <c r="B72" s="35" t="s">
        <v>50</v>
      </c>
      <c r="C72" s="4" t="s">
        <v>58</v>
      </c>
      <c r="D72" s="55">
        <v>7.3000000000000001E-3</v>
      </c>
      <c r="E72" s="55">
        <v>9.1699999999999993E-3</v>
      </c>
      <c r="F72" s="55">
        <v>7.9699999999999997E-3</v>
      </c>
      <c r="G72" s="55">
        <v>1.044E-2</v>
      </c>
      <c r="H72" s="55">
        <v>3.5899999999999999E-3</v>
      </c>
      <c r="I72" s="55">
        <v>6.2100000000000002E-3</v>
      </c>
      <c r="J72" s="55">
        <f t="shared" si="12"/>
        <v>51</v>
      </c>
      <c r="K72" s="55">
        <f t="shared" si="13"/>
        <v>22</v>
      </c>
      <c r="L72" s="55">
        <f t="shared" si="14"/>
        <v>46</v>
      </c>
      <c r="M72" s="55">
        <f t="shared" si="15"/>
        <v>16</v>
      </c>
      <c r="N72" s="55">
        <f t="shared" si="16"/>
        <v>61</v>
      </c>
      <c r="O72" s="55">
        <f t="shared" si="17"/>
        <v>25</v>
      </c>
      <c r="P72">
        <v>1.8859999999999998E-2</v>
      </c>
      <c r="Q72">
        <v>2.5819999999999999E-2</v>
      </c>
    </row>
    <row r="73" spans="1:17" x14ac:dyDescent="0.2">
      <c r="A73" s="55">
        <v>71</v>
      </c>
      <c r="B73" s="36" t="s">
        <v>51</v>
      </c>
      <c r="C73" s="4" t="s">
        <v>58</v>
      </c>
      <c r="D73" s="55">
        <v>1.221E-2</v>
      </c>
      <c r="E73" s="55">
        <v>1.184E-2</v>
      </c>
      <c r="F73" s="55">
        <v>4.5399999999999998E-3</v>
      </c>
      <c r="G73" s="55">
        <v>1.0030000000000001E-2</v>
      </c>
      <c r="H73" s="55">
        <v>3.8400000000000001E-3</v>
      </c>
      <c r="I73" s="55">
        <v>5.8199999999999997E-3</v>
      </c>
      <c r="J73" s="55">
        <f t="shared" si="12"/>
        <v>30</v>
      </c>
      <c r="K73" s="55">
        <f t="shared" si="13"/>
        <v>13</v>
      </c>
      <c r="L73" s="55">
        <f t="shared" si="14"/>
        <v>62</v>
      </c>
      <c r="M73" s="55">
        <f t="shared" si="15"/>
        <v>17</v>
      </c>
      <c r="N73" s="55">
        <f t="shared" si="16"/>
        <v>60</v>
      </c>
      <c r="O73" s="55">
        <f t="shared" si="17"/>
        <v>27</v>
      </c>
      <c r="P73">
        <v>2.0590000000000001E-2</v>
      </c>
      <c r="Q73">
        <v>2.7689999999999999E-2</v>
      </c>
    </row>
    <row r="74" spans="1:17" x14ac:dyDescent="0.2">
      <c r="A74" s="55">
        <v>72</v>
      </c>
      <c r="B74" s="35" t="s">
        <v>49</v>
      </c>
      <c r="C74" s="4" t="s">
        <v>58</v>
      </c>
      <c r="D74" s="55">
        <v>0</v>
      </c>
      <c r="E74" s="55">
        <v>1.11E-2</v>
      </c>
      <c r="F74" s="55">
        <v>0</v>
      </c>
      <c r="G74" s="55">
        <v>3.64E-3</v>
      </c>
      <c r="H74" s="55">
        <v>0</v>
      </c>
      <c r="I74" s="55">
        <v>4.5300000000000002E-3</v>
      </c>
      <c r="J74" s="55">
        <f t="shared" si="12"/>
        <v>79</v>
      </c>
      <c r="K74" s="55">
        <f t="shared" si="13"/>
        <v>17</v>
      </c>
      <c r="L74" s="55">
        <f t="shared" si="14"/>
        <v>78</v>
      </c>
      <c r="M74" s="55">
        <f t="shared" si="15"/>
        <v>37</v>
      </c>
      <c r="N74" s="55">
        <f t="shared" si="16"/>
        <v>79</v>
      </c>
      <c r="O74" s="55">
        <f t="shared" si="17"/>
        <v>31</v>
      </c>
      <c r="P74">
        <v>0</v>
      </c>
      <c r="Q74">
        <v>1.9269999999999999E-2</v>
      </c>
    </row>
    <row r="75" spans="1:17" x14ac:dyDescent="0.2">
      <c r="A75" s="55">
        <v>73</v>
      </c>
      <c r="B75" s="6" t="s">
        <v>52</v>
      </c>
      <c r="C75" s="4" t="s">
        <v>58</v>
      </c>
      <c r="D75" s="55">
        <v>0</v>
      </c>
      <c r="E75" s="55">
        <v>1.6049999999999998E-2</v>
      </c>
      <c r="F75" s="55">
        <v>0</v>
      </c>
      <c r="G75" s="55">
        <v>5.3600000000000002E-3</v>
      </c>
      <c r="H75" s="55">
        <v>0</v>
      </c>
      <c r="I75" s="55">
        <v>9.8399999999999998E-3</v>
      </c>
      <c r="J75" s="55">
        <f t="shared" si="12"/>
        <v>79</v>
      </c>
      <c r="K75" s="55">
        <f t="shared" si="13"/>
        <v>9</v>
      </c>
      <c r="L75" s="55">
        <f t="shared" si="14"/>
        <v>78</v>
      </c>
      <c r="M75" s="55">
        <f t="shared" si="15"/>
        <v>32</v>
      </c>
      <c r="N75" s="55">
        <f t="shared" si="16"/>
        <v>79</v>
      </c>
      <c r="O75" s="55">
        <f t="shared" si="17"/>
        <v>15</v>
      </c>
      <c r="P75">
        <v>0</v>
      </c>
      <c r="Q75">
        <v>3.125E-2</v>
      </c>
    </row>
    <row r="76" spans="1:17" x14ac:dyDescent="0.2">
      <c r="A76" s="55">
        <v>74</v>
      </c>
      <c r="B76" s="25" t="s">
        <v>62</v>
      </c>
      <c r="D76" s="55">
        <v>5.8100000000000001E-3</v>
      </c>
      <c r="E76" s="55">
        <v>6.8399999999999997E-3</v>
      </c>
      <c r="F76" s="55">
        <v>3.2799999999999999E-3</v>
      </c>
      <c r="G76" s="55">
        <v>2.14E-3</v>
      </c>
      <c r="H76" s="55">
        <v>4.2599999999999999E-3</v>
      </c>
      <c r="I76" s="55">
        <v>9.3000000000000005E-4</v>
      </c>
      <c r="J76" s="55">
        <f t="shared" si="12"/>
        <v>58</v>
      </c>
      <c r="K76" s="55">
        <f t="shared" si="13"/>
        <v>28</v>
      </c>
      <c r="L76" s="55">
        <f t="shared" si="14"/>
        <v>68</v>
      </c>
      <c r="M76" s="55">
        <f t="shared" si="15"/>
        <v>55</v>
      </c>
      <c r="N76" s="55">
        <f t="shared" si="16"/>
        <v>58</v>
      </c>
      <c r="O76" s="55">
        <f t="shared" si="17"/>
        <v>66</v>
      </c>
      <c r="P76">
        <v>1.3350000000000001E-2</v>
      </c>
      <c r="Q76">
        <v>9.9100000000000004E-3</v>
      </c>
    </row>
    <row r="77" spans="1:17" x14ac:dyDescent="0.2">
      <c r="A77" s="55">
        <v>75</v>
      </c>
      <c r="B77" s="6" t="s">
        <v>45</v>
      </c>
      <c r="D77" s="55">
        <v>5.3400000000000001E-3</v>
      </c>
      <c r="E77" s="55">
        <v>1.75E-3</v>
      </c>
      <c r="F77" s="55">
        <v>3.64E-3</v>
      </c>
      <c r="G77" s="55">
        <v>1.08E-3</v>
      </c>
      <c r="H77" s="55">
        <v>3.4199999999999999E-3</v>
      </c>
      <c r="I77" s="55">
        <v>7.6999999999999996E-4</v>
      </c>
      <c r="J77" s="55">
        <f t="shared" si="12"/>
        <v>62</v>
      </c>
      <c r="K77" s="55">
        <f t="shared" si="13"/>
        <v>72</v>
      </c>
      <c r="L77" s="55">
        <f t="shared" si="14"/>
        <v>67</v>
      </c>
      <c r="M77" s="55">
        <f t="shared" si="15"/>
        <v>70</v>
      </c>
      <c r="N77" s="55">
        <f t="shared" si="16"/>
        <v>62</v>
      </c>
      <c r="O77" s="55">
        <f t="shared" si="17"/>
        <v>69</v>
      </c>
      <c r="P77">
        <v>1.24E-2</v>
      </c>
      <c r="Q77">
        <v>3.5899999999999999E-3</v>
      </c>
    </row>
    <row r="78" spans="1:17" x14ac:dyDescent="0.2">
      <c r="A78" s="55">
        <v>76</v>
      </c>
      <c r="B78" s="6" t="s">
        <v>46</v>
      </c>
      <c r="D78" s="55">
        <v>3.7799999999999999E-3</v>
      </c>
      <c r="E78" s="55">
        <v>2.47E-3</v>
      </c>
      <c r="F78" s="55">
        <v>2.2000000000000001E-3</v>
      </c>
      <c r="G78" s="55">
        <v>7.3999999999999999E-4</v>
      </c>
      <c r="H78" s="55">
        <v>1.6000000000000001E-3</v>
      </c>
      <c r="I78" s="55">
        <v>2.3000000000000001E-4</v>
      </c>
      <c r="J78" s="55">
        <f t="shared" si="12"/>
        <v>73</v>
      </c>
      <c r="K78" s="55">
        <f t="shared" si="13"/>
        <v>61</v>
      </c>
      <c r="L78" s="55">
        <f t="shared" si="14"/>
        <v>72</v>
      </c>
      <c r="M78" s="55">
        <f t="shared" si="15"/>
        <v>76</v>
      </c>
      <c r="N78" s="55">
        <f t="shared" si="16"/>
        <v>75</v>
      </c>
      <c r="O78" s="55">
        <f t="shared" si="17"/>
        <v>76</v>
      </c>
      <c r="P78">
        <v>7.5799999999999999E-3</v>
      </c>
      <c r="Q78">
        <v>3.4399999999999999E-3</v>
      </c>
    </row>
    <row r="79" spans="1:17" x14ac:dyDescent="0.2">
      <c r="A79" s="55">
        <v>77</v>
      </c>
      <c r="B79" s="46" t="s">
        <v>47</v>
      </c>
      <c r="D79" s="55">
        <v>3.3899999999999998E-3</v>
      </c>
      <c r="E79" s="55">
        <v>2E-3</v>
      </c>
      <c r="F79" s="55">
        <v>1.64E-3</v>
      </c>
      <c r="G79" s="55">
        <v>1.14E-3</v>
      </c>
      <c r="H79" s="55">
        <v>1.6299999999999999E-3</v>
      </c>
      <c r="I79" s="55">
        <v>3.6000000000000002E-4</v>
      </c>
      <c r="J79" s="55">
        <f t="shared" si="12"/>
        <v>76</v>
      </c>
      <c r="K79" s="55">
        <f t="shared" si="13"/>
        <v>69</v>
      </c>
      <c r="L79" s="55">
        <f t="shared" si="14"/>
        <v>76</v>
      </c>
      <c r="M79" s="55">
        <f t="shared" si="15"/>
        <v>68</v>
      </c>
      <c r="N79" s="55">
        <f t="shared" si="16"/>
        <v>74</v>
      </c>
      <c r="O79" s="55">
        <f t="shared" si="17"/>
        <v>75</v>
      </c>
      <c r="P79">
        <v>6.6499999999999997E-3</v>
      </c>
      <c r="Q79">
        <v>3.5000000000000001E-3</v>
      </c>
    </row>
    <row r="80" spans="1:17" x14ac:dyDescent="0.2">
      <c r="A80" s="55">
        <v>78</v>
      </c>
      <c r="B80" s="46" t="s">
        <v>48</v>
      </c>
      <c r="D80" s="55">
        <v>1.018E-2</v>
      </c>
      <c r="E80" s="55">
        <v>2.7220000000000001E-2</v>
      </c>
      <c r="F80" s="55">
        <v>6.2199999999999998E-3</v>
      </c>
      <c r="G80" s="55">
        <v>8.2699999999999996E-3</v>
      </c>
      <c r="H80" s="55">
        <v>5.8900000000000003E-3</v>
      </c>
      <c r="I80" s="55">
        <v>1.2030000000000001E-2</v>
      </c>
      <c r="J80" s="55">
        <f t="shared" si="12"/>
        <v>35</v>
      </c>
      <c r="K80" s="55">
        <f t="shared" si="13"/>
        <v>6</v>
      </c>
      <c r="L80" s="55">
        <f t="shared" si="14"/>
        <v>57</v>
      </c>
      <c r="M80" s="55">
        <f t="shared" si="15"/>
        <v>21</v>
      </c>
      <c r="N80" s="55">
        <f t="shared" si="16"/>
        <v>45</v>
      </c>
      <c r="O80" s="55">
        <f t="shared" si="17"/>
        <v>13</v>
      </c>
      <c r="P80">
        <v>2.23E-2</v>
      </c>
      <c r="Q80">
        <v>4.7509999999999997E-2</v>
      </c>
    </row>
    <row r="81" spans="1:17" x14ac:dyDescent="0.2">
      <c r="A81" s="55">
        <v>79</v>
      </c>
      <c r="B81" s="36" t="s">
        <v>55</v>
      </c>
      <c r="D81" s="55">
        <v>5.11E-3</v>
      </c>
      <c r="E81" s="55">
        <v>3.9300000000000003E-3</v>
      </c>
      <c r="F81" s="55">
        <v>4.3299999999999996E-3</v>
      </c>
      <c r="G81" s="55">
        <v>6.6E-4</v>
      </c>
      <c r="H81" s="55">
        <v>4.3299999999999996E-3</v>
      </c>
      <c r="I81" s="55">
        <v>4.9199999999999999E-3</v>
      </c>
      <c r="J81" s="55">
        <f t="shared" si="12"/>
        <v>63</v>
      </c>
      <c r="K81" s="55">
        <f t="shared" si="13"/>
        <v>55</v>
      </c>
      <c r="L81" s="55">
        <f t="shared" si="14"/>
        <v>64</v>
      </c>
      <c r="M81" s="55">
        <f t="shared" si="15"/>
        <v>78</v>
      </c>
      <c r="N81" s="55">
        <f t="shared" si="16"/>
        <v>57</v>
      </c>
      <c r="O81" s="55">
        <f t="shared" si="17"/>
        <v>29</v>
      </c>
      <c r="P81">
        <v>1.3769999999999999E-2</v>
      </c>
      <c r="Q81">
        <v>9.5099999999999994E-3</v>
      </c>
    </row>
    <row r="82" spans="1:17" x14ac:dyDescent="0.2">
      <c r="A82" s="55">
        <v>80</v>
      </c>
      <c r="B82" s="36" t="s">
        <v>264</v>
      </c>
    </row>
  </sheetData>
  <autoFilter ref="A1:O1" xr:uid="{55CEF029-2D04-5B46-A99C-DF77FB216F4A}">
    <sortState xmlns:xlrd2="http://schemas.microsoft.com/office/spreadsheetml/2017/richdata2" ref="A2:O82">
      <sortCondition ref="A1:A82"/>
    </sortState>
  </autoFilter>
  <conditionalFormatting sqref="D1:D1048576">
    <cfRule type="top10" dxfId="13" priority="13" rank="3"/>
  </conditionalFormatting>
  <conditionalFormatting sqref="E1:E1048576">
    <cfRule type="top10" dxfId="12" priority="11" rank="3"/>
  </conditionalFormatting>
  <conditionalFormatting sqref="F1:F1048576">
    <cfRule type="top10" dxfId="11" priority="10" rank="3"/>
  </conditionalFormatting>
  <conditionalFormatting sqref="G1:G1048576">
    <cfRule type="top10" dxfId="10" priority="9" rank="3"/>
  </conditionalFormatting>
  <conditionalFormatting sqref="H1:H1048576">
    <cfRule type="top10" dxfId="9" priority="8" rank="3"/>
  </conditionalFormatting>
  <conditionalFormatting sqref="I1:I1048576">
    <cfRule type="top10" dxfId="8" priority="7" rank="3"/>
  </conditionalFormatting>
  <conditionalFormatting sqref="J1">
    <cfRule type="top10" dxfId="7" priority="6" rank="3"/>
  </conditionalFormatting>
  <conditionalFormatting sqref="K1">
    <cfRule type="top10" dxfId="6" priority="5" rank="3"/>
  </conditionalFormatting>
  <conditionalFormatting sqref="L1">
    <cfRule type="top10" dxfId="5" priority="4" rank="3"/>
  </conditionalFormatting>
  <conditionalFormatting sqref="M1">
    <cfRule type="top10" dxfId="4" priority="3" rank="3"/>
  </conditionalFormatting>
  <conditionalFormatting sqref="N1">
    <cfRule type="top10" dxfId="3" priority="2" rank="3"/>
  </conditionalFormatting>
  <conditionalFormatting sqref="O1">
    <cfRule type="top10" dxfId="2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dimension ref="A1:S63"/>
  <sheetViews>
    <sheetView tabSelected="1" topLeftCell="A5" workbookViewId="0">
      <selection activeCell="F26" sqref="F26"/>
    </sheetView>
  </sheetViews>
  <sheetFormatPr baseColWidth="10" defaultRowHeight="16" x14ac:dyDescent="0.2"/>
  <cols>
    <col min="3" max="9" width="18.1640625" bestFit="1" customWidth="1"/>
    <col min="10" max="10" width="26.6640625" style="78" customWidth="1"/>
    <col min="14" max="14" width="18.1640625" bestFit="1" customWidth="1"/>
    <col min="16" max="16" width="18.1640625" bestFit="1" customWidth="1"/>
  </cols>
  <sheetData>
    <row r="1" spans="1:19" x14ac:dyDescent="0.2">
      <c r="A1" s="13" t="s">
        <v>303</v>
      </c>
      <c r="B1" s="13" t="s">
        <v>60</v>
      </c>
      <c r="C1" s="66" t="s">
        <v>304</v>
      </c>
      <c r="D1" s="66" t="s">
        <v>305</v>
      </c>
      <c r="E1" s="67" t="s">
        <v>306</v>
      </c>
      <c r="F1" s="68" t="s">
        <v>307</v>
      </c>
      <c r="G1" s="68" t="s">
        <v>308</v>
      </c>
      <c r="H1" s="66" t="s">
        <v>309</v>
      </c>
      <c r="I1" s="66" t="s">
        <v>310</v>
      </c>
      <c r="J1" s="67" t="s">
        <v>338</v>
      </c>
      <c r="K1" s="13" t="s">
        <v>311</v>
      </c>
      <c r="L1" s="13" t="s">
        <v>312</v>
      </c>
      <c r="M1" s="13" t="s">
        <v>313</v>
      </c>
      <c r="N1" s="13" t="s">
        <v>314</v>
      </c>
      <c r="O1" s="13" t="s">
        <v>315</v>
      </c>
      <c r="P1" s="13" t="s">
        <v>284</v>
      </c>
      <c r="Q1" s="13"/>
      <c r="R1" s="13"/>
      <c r="S1" s="13"/>
    </row>
    <row r="2" spans="1:19" x14ac:dyDescent="0.2">
      <c r="A2" s="13">
        <v>0</v>
      </c>
      <c r="B2" s="13" t="s">
        <v>316</v>
      </c>
      <c r="C2" s="66">
        <v>41477.6875</v>
      </c>
      <c r="D2" s="66">
        <v>41477.770833333336</v>
      </c>
      <c r="E2" s="69" t="s">
        <v>317</v>
      </c>
      <c r="F2" s="68">
        <v>41477.6875</v>
      </c>
      <c r="G2" s="68">
        <v>41477.770833333336</v>
      </c>
      <c r="H2" s="68">
        <v>41477.694444444445</v>
      </c>
      <c r="I2" s="68">
        <v>41477.777777777781</v>
      </c>
      <c r="J2" s="67" t="s">
        <v>317</v>
      </c>
      <c r="K2" s="13" t="s">
        <v>318</v>
      </c>
      <c r="L2" s="13" t="s">
        <v>317</v>
      </c>
      <c r="M2" s="13"/>
      <c r="N2" s="13"/>
      <c r="O2" s="13"/>
      <c r="P2" s="13"/>
      <c r="Q2" s="13"/>
      <c r="R2" s="13"/>
      <c r="S2" s="13"/>
    </row>
    <row r="3" spans="1:19" x14ac:dyDescent="0.2">
      <c r="A3" s="13">
        <v>1</v>
      </c>
      <c r="B3" s="27" t="s">
        <v>319</v>
      </c>
      <c r="C3" s="66">
        <v>41484.3125</v>
      </c>
      <c r="D3" s="66">
        <v>41484.625</v>
      </c>
      <c r="E3" s="69" t="s">
        <v>317</v>
      </c>
      <c r="F3" s="68">
        <v>41484.3125</v>
      </c>
      <c r="G3" s="68">
        <v>41484.625</v>
      </c>
      <c r="H3" s="68">
        <v>41484.315972222219</v>
      </c>
      <c r="I3" s="68">
        <v>41484.635416666664</v>
      </c>
      <c r="J3" s="67" t="s">
        <v>317</v>
      </c>
      <c r="K3" s="13" t="s">
        <v>318</v>
      </c>
      <c r="L3" s="13" t="s">
        <v>317</v>
      </c>
      <c r="M3" s="13"/>
      <c r="N3" s="13"/>
      <c r="O3" s="13"/>
      <c r="P3" s="13"/>
      <c r="Q3" s="13"/>
      <c r="R3" s="13"/>
      <c r="S3" s="13"/>
    </row>
    <row r="4" spans="1:19" x14ac:dyDescent="0.2">
      <c r="A4" s="13">
        <v>2</v>
      </c>
      <c r="B4" s="13" t="s">
        <v>320</v>
      </c>
      <c r="C4" s="70" t="s">
        <v>317</v>
      </c>
      <c r="D4" s="70" t="s">
        <v>317</v>
      </c>
      <c r="E4" s="69" t="s">
        <v>317</v>
      </c>
      <c r="F4" s="68">
        <v>41737.333333333336</v>
      </c>
      <c r="G4" s="68">
        <v>41737.75</v>
      </c>
      <c r="H4" s="70" t="s">
        <v>317</v>
      </c>
      <c r="I4" s="70" t="s">
        <v>317</v>
      </c>
      <c r="J4" s="67" t="s">
        <v>317</v>
      </c>
      <c r="K4" s="13" t="s">
        <v>321</v>
      </c>
      <c r="L4" s="13" t="s">
        <v>317</v>
      </c>
      <c r="M4" s="13"/>
      <c r="N4" s="13"/>
      <c r="O4" s="13"/>
      <c r="P4" s="13"/>
      <c r="Q4" s="13"/>
      <c r="R4" s="13"/>
      <c r="S4" s="13"/>
    </row>
    <row r="5" spans="1:19" x14ac:dyDescent="0.2">
      <c r="A5" s="13">
        <v>3</v>
      </c>
      <c r="B5" s="13" t="s">
        <v>320</v>
      </c>
      <c r="C5" s="70" t="s">
        <v>317</v>
      </c>
      <c r="D5" s="70" t="s">
        <v>317</v>
      </c>
      <c r="E5" s="69" t="s">
        <v>317</v>
      </c>
      <c r="F5" s="68">
        <v>41755.9375</v>
      </c>
      <c r="G5" s="68">
        <v>41756.208333333336</v>
      </c>
      <c r="H5" s="70" t="s">
        <v>317</v>
      </c>
      <c r="I5" s="70" t="s">
        <v>317</v>
      </c>
      <c r="J5" s="67" t="s">
        <v>317</v>
      </c>
      <c r="K5" s="13" t="s">
        <v>321</v>
      </c>
      <c r="L5" s="13" t="s">
        <v>317</v>
      </c>
      <c r="M5" s="13"/>
      <c r="N5" s="13"/>
      <c r="O5" s="13"/>
      <c r="P5" s="13"/>
      <c r="Q5" s="13"/>
      <c r="R5" s="13"/>
      <c r="S5" s="13"/>
    </row>
    <row r="6" spans="1:19" x14ac:dyDescent="0.2">
      <c r="A6" s="13">
        <v>4</v>
      </c>
      <c r="B6" s="13" t="s">
        <v>320</v>
      </c>
      <c r="C6" s="70" t="s">
        <v>317</v>
      </c>
      <c r="D6" s="70" t="s">
        <v>317</v>
      </c>
      <c r="E6" s="69" t="s">
        <v>317</v>
      </c>
      <c r="F6" s="68">
        <v>41758.375</v>
      </c>
      <c r="G6" s="68">
        <v>41758.625</v>
      </c>
      <c r="H6" s="70" t="s">
        <v>317</v>
      </c>
      <c r="I6" s="70" t="s">
        <v>317</v>
      </c>
      <c r="J6" s="67" t="s">
        <v>317</v>
      </c>
      <c r="K6" s="13" t="s">
        <v>321</v>
      </c>
      <c r="L6" s="13" t="s">
        <v>317</v>
      </c>
      <c r="M6" s="13"/>
      <c r="N6" s="13"/>
      <c r="O6" s="13"/>
      <c r="P6" s="13"/>
      <c r="Q6" s="13"/>
      <c r="R6" s="13"/>
      <c r="S6" s="13"/>
    </row>
    <row r="7" spans="1:19" x14ac:dyDescent="0.2">
      <c r="A7" s="13">
        <v>5</v>
      </c>
      <c r="B7" s="13" t="s">
        <v>320</v>
      </c>
      <c r="C7" s="70" t="s">
        <v>317</v>
      </c>
      <c r="D7" s="70" t="s">
        <v>317</v>
      </c>
      <c r="E7" s="69" t="s">
        <v>317</v>
      </c>
      <c r="F7" s="68">
        <v>41759.416666666664</v>
      </c>
      <c r="G7" s="68">
        <v>41759.625</v>
      </c>
      <c r="H7" s="70" t="s">
        <v>317</v>
      </c>
      <c r="I7" s="70" t="s">
        <v>317</v>
      </c>
      <c r="J7" s="67" t="s">
        <v>317</v>
      </c>
      <c r="K7" s="13" t="s">
        <v>321</v>
      </c>
      <c r="L7" s="13" t="s">
        <v>317</v>
      </c>
      <c r="M7" s="13"/>
      <c r="N7" s="13"/>
      <c r="O7" s="13"/>
      <c r="P7" s="13"/>
      <c r="Q7" s="13"/>
      <c r="R7" s="13"/>
      <c r="S7" s="13"/>
    </row>
    <row r="8" spans="1:19" x14ac:dyDescent="0.2">
      <c r="A8" s="13">
        <v>6</v>
      </c>
      <c r="B8" s="13" t="s">
        <v>320</v>
      </c>
      <c r="C8" s="70" t="s">
        <v>317</v>
      </c>
      <c r="D8" s="70" t="s">
        <v>317</v>
      </c>
      <c r="E8" s="69" t="s">
        <v>317</v>
      </c>
      <c r="F8" s="68">
        <v>41761.125</v>
      </c>
      <c r="G8" s="68">
        <v>41761.541666666664</v>
      </c>
      <c r="H8" s="70" t="s">
        <v>317</v>
      </c>
      <c r="I8" s="70" t="s">
        <v>317</v>
      </c>
      <c r="J8" s="67" t="s">
        <v>317</v>
      </c>
      <c r="K8" s="13" t="s">
        <v>321</v>
      </c>
      <c r="L8" s="13" t="s">
        <v>317</v>
      </c>
      <c r="M8" s="13"/>
      <c r="N8" s="13"/>
      <c r="O8" s="13"/>
      <c r="P8" s="13"/>
      <c r="Q8" s="13"/>
      <c r="R8" s="13"/>
      <c r="S8" s="13"/>
    </row>
    <row r="9" spans="1:19" x14ac:dyDescent="0.2">
      <c r="A9" s="13">
        <v>7</v>
      </c>
      <c r="B9" s="13" t="s">
        <v>320</v>
      </c>
      <c r="C9" s="70" t="s">
        <v>317</v>
      </c>
      <c r="D9" s="70" t="s">
        <v>317</v>
      </c>
      <c r="E9" s="69" t="s">
        <v>317</v>
      </c>
      <c r="F9" s="68">
        <v>41766.645833333336</v>
      </c>
      <c r="G9" s="68">
        <v>41766.75</v>
      </c>
      <c r="H9" s="70" t="s">
        <v>317</v>
      </c>
      <c r="I9" s="70" t="s">
        <v>317</v>
      </c>
      <c r="J9" s="67" t="s">
        <v>317</v>
      </c>
      <c r="K9" s="13" t="s">
        <v>318</v>
      </c>
      <c r="L9" s="13" t="s">
        <v>317</v>
      </c>
      <c r="M9" s="13"/>
      <c r="N9" s="13"/>
      <c r="O9" s="13"/>
      <c r="P9" s="13"/>
      <c r="Q9" s="13"/>
      <c r="R9" s="13"/>
      <c r="S9" s="13"/>
    </row>
    <row r="10" spans="1:19" x14ac:dyDescent="0.2">
      <c r="A10" s="13">
        <v>8</v>
      </c>
      <c r="B10" s="13" t="s">
        <v>320</v>
      </c>
      <c r="C10" s="66">
        <v>41782.125</v>
      </c>
      <c r="D10" s="66">
        <v>41782.625</v>
      </c>
      <c r="E10" s="69" t="s">
        <v>317</v>
      </c>
      <c r="F10" s="68">
        <v>41782.125</v>
      </c>
      <c r="G10" s="68">
        <v>41782.625</v>
      </c>
      <c r="H10" s="70" t="s">
        <v>317</v>
      </c>
      <c r="I10" s="70" t="s">
        <v>317</v>
      </c>
      <c r="J10" s="67" t="s">
        <v>317</v>
      </c>
      <c r="K10" s="13" t="s">
        <v>321</v>
      </c>
      <c r="L10" s="13" t="s">
        <v>317</v>
      </c>
      <c r="M10" s="13"/>
      <c r="N10" s="13"/>
      <c r="O10" s="13"/>
      <c r="P10" s="13"/>
      <c r="Q10" s="13"/>
      <c r="R10" s="13"/>
      <c r="S10" s="13"/>
    </row>
    <row r="11" spans="1:19" x14ac:dyDescent="0.2">
      <c r="A11" s="13">
        <v>9</v>
      </c>
      <c r="B11" s="13" t="s">
        <v>320</v>
      </c>
      <c r="C11" s="66">
        <v>41783.375</v>
      </c>
      <c r="D11" s="66">
        <v>41783.625</v>
      </c>
      <c r="E11" s="69" t="s">
        <v>317</v>
      </c>
      <c r="F11" s="68">
        <v>41783.375</v>
      </c>
      <c r="G11" s="68">
        <v>41783.625</v>
      </c>
      <c r="H11" s="70" t="s">
        <v>317</v>
      </c>
      <c r="I11" s="70" t="s">
        <v>317</v>
      </c>
      <c r="J11" s="67" t="s">
        <v>317</v>
      </c>
      <c r="K11" s="13" t="s">
        <v>321</v>
      </c>
      <c r="L11" s="13" t="s">
        <v>317</v>
      </c>
      <c r="M11" s="13"/>
      <c r="N11" s="13"/>
      <c r="O11" s="13"/>
      <c r="P11" s="13"/>
      <c r="Q11" s="13"/>
      <c r="R11" s="13"/>
      <c r="S11" s="13"/>
    </row>
    <row r="12" spans="1:19" x14ac:dyDescent="0.2">
      <c r="A12" s="13">
        <v>10</v>
      </c>
      <c r="B12" s="13" t="s">
        <v>320</v>
      </c>
      <c r="C12" s="66">
        <v>41786.229166666664</v>
      </c>
      <c r="D12" s="66">
        <v>41786.666666666664</v>
      </c>
      <c r="E12" s="69" t="s">
        <v>317</v>
      </c>
      <c r="F12" s="68">
        <v>41786.229166666664</v>
      </c>
      <c r="G12" s="68">
        <v>41786.666666666664</v>
      </c>
      <c r="H12" s="70" t="s">
        <v>317</v>
      </c>
      <c r="I12" s="70" t="s">
        <v>317</v>
      </c>
      <c r="J12" s="67" t="s">
        <v>317</v>
      </c>
      <c r="K12" s="13" t="s">
        <v>321</v>
      </c>
      <c r="L12" s="13" t="s">
        <v>317</v>
      </c>
      <c r="M12" s="13"/>
      <c r="N12" s="13"/>
      <c r="O12" s="13"/>
      <c r="P12" s="13"/>
      <c r="Q12" s="13"/>
      <c r="R12" s="13"/>
      <c r="S12" s="13"/>
    </row>
    <row r="13" spans="1:19" x14ac:dyDescent="0.2">
      <c r="A13" s="13">
        <v>11</v>
      </c>
      <c r="B13" s="13" t="s">
        <v>320</v>
      </c>
      <c r="C13" s="66">
        <v>41809.583333333336</v>
      </c>
      <c r="D13" s="66">
        <v>41809.666666666664</v>
      </c>
      <c r="E13" s="69" t="s">
        <v>317</v>
      </c>
      <c r="F13" s="68">
        <v>41809.583333333336</v>
      </c>
      <c r="G13" s="68">
        <v>41809.666666666664</v>
      </c>
      <c r="H13" s="70" t="s">
        <v>317</v>
      </c>
      <c r="I13" s="70" t="s">
        <v>317</v>
      </c>
      <c r="J13" s="67" t="s">
        <v>317</v>
      </c>
      <c r="K13" s="13" t="s">
        <v>321</v>
      </c>
      <c r="L13" s="13" t="s">
        <v>317</v>
      </c>
      <c r="M13" s="13"/>
      <c r="N13" s="13"/>
      <c r="O13" s="13"/>
      <c r="P13" s="13"/>
      <c r="Q13" s="13"/>
      <c r="R13" s="13"/>
      <c r="S13" s="13"/>
    </row>
    <row r="14" spans="1:19" x14ac:dyDescent="0.2">
      <c r="A14" s="13">
        <v>12</v>
      </c>
      <c r="B14" s="13" t="s">
        <v>320</v>
      </c>
      <c r="C14" s="66">
        <v>41813.75</v>
      </c>
      <c r="D14" s="66">
        <v>41813.833333333336</v>
      </c>
      <c r="E14" s="69" t="s">
        <v>317</v>
      </c>
      <c r="F14" s="68">
        <v>41813.75</v>
      </c>
      <c r="G14" s="68">
        <v>41813.833333333336</v>
      </c>
      <c r="H14" s="70" t="s">
        <v>317</v>
      </c>
      <c r="I14" s="70" t="s">
        <v>317</v>
      </c>
      <c r="J14" s="67" t="s">
        <v>317</v>
      </c>
      <c r="K14" s="13" t="s">
        <v>321</v>
      </c>
      <c r="L14" s="13" t="s">
        <v>317</v>
      </c>
      <c r="M14" s="13"/>
      <c r="N14" s="13"/>
      <c r="O14" s="13"/>
      <c r="P14" s="13"/>
      <c r="Q14" s="13"/>
      <c r="R14" s="13"/>
      <c r="S14" s="13"/>
    </row>
    <row r="15" spans="1:19" x14ac:dyDescent="0.2">
      <c r="A15" s="13">
        <v>13</v>
      </c>
      <c r="B15" s="13" t="s">
        <v>320</v>
      </c>
      <c r="C15" s="66">
        <v>41828.083333333336</v>
      </c>
      <c r="D15" s="66">
        <v>41828.583333333336</v>
      </c>
      <c r="E15" s="69" t="s">
        <v>317</v>
      </c>
      <c r="F15" s="68">
        <v>41828.083333333336</v>
      </c>
      <c r="G15" s="68">
        <v>41828.583333333336</v>
      </c>
      <c r="H15" s="70" t="s">
        <v>317</v>
      </c>
      <c r="I15" s="70" t="s">
        <v>317</v>
      </c>
      <c r="J15" s="67" t="s">
        <v>317</v>
      </c>
      <c r="K15" s="13" t="s">
        <v>318</v>
      </c>
      <c r="L15" s="13" t="s">
        <v>317</v>
      </c>
      <c r="M15" s="13"/>
      <c r="N15" s="13"/>
      <c r="O15" s="13"/>
      <c r="P15" s="13"/>
      <c r="Q15" s="13"/>
      <c r="R15" s="13"/>
      <c r="S15" s="13"/>
    </row>
    <row r="16" spans="1:19" x14ac:dyDescent="0.2">
      <c r="A16" s="13">
        <v>14</v>
      </c>
      <c r="B16" s="13" t="s">
        <v>320</v>
      </c>
      <c r="C16" s="66">
        <v>41832.611111111109</v>
      </c>
      <c r="D16" s="66">
        <v>41832.75</v>
      </c>
      <c r="E16" s="69" t="s">
        <v>317</v>
      </c>
      <c r="F16" s="68">
        <v>41832.611111111109</v>
      </c>
      <c r="G16" s="68">
        <v>41832.75</v>
      </c>
      <c r="H16" s="70" t="s">
        <v>317</v>
      </c>
      <c r="I16" s="70" t="s">
        <v>317</v>
      </c>
      <c r="J16" s="67" t="s">
        <v>317</v>
      </c>
      <c r="K16" s="13" t="s">
        <v>318</v>
      </c>
      <c r="L16" s="13" t="s">
        <v>317</v>
      </c>
      <c r="M16" s="13"/>
      <c r="N16" s="13"/>
      <c r="O16" s="13"/>
      <c r="P16" s="13"/>
      <c r="Q16" s="13"/>
      <c r="R16" s="13"/>
      <c r="S16" s="13"/>
    </row>
    <row r="17" spans="1:19" x14ac:dyDescent="0.2">
      <c r="A17" s="13">
        <v>15</v>
      </c>
      <c r="B17" s="13" t="s">
        <v>320</v>
      </c>
      <c r="C17" s="66">
        <v>41840.833333333336</v>
      </c>
      <c r="D17" s="66">
        <v>41841.125</v>
      </c>
      <c r="E17" s="69" t="s">
        <v>317</v>
      </c>
      <c r="F17" s="68">
        <v>41840.833333333336</v>
      </c>
      <c r="G17" s="68">
        <v>41841.125</v>
      </c>
      <c r="H17" s="70" t="s">
        <v>317</v>
      </c>
      <c r="I17" s="70" t="s">
        <v>317</v>
      </c>
      <c r="J17" s="67" t="s">
        <v>317</v>
      </c>
      <c r="K17" s="13" t="s">
        <v>318</v>
      </c>
      <c r="L17" s="13" t="s">
        <v>317</v>
      </c>
      <c r="M17" s="13"/>
      <c r="N17" s="13"/>
      <c r="O17" s="13"/>
      <c r="P17" s="13"/>
      <c r="Q17" s="13"/>
      <c r="R17" s="13"/>
      <c r="S17" s="13"/>
    </row>
    <row r="18" spans="1:19" x14ac:dyDescent="0.2">
      <c r="A18" s="13">
        <v>16</v>
      </c>
      <c r="B18" s="13" t="s">
        <v>320</v>
      </c>
      <c r="C18" s="66">
        <v>41843.958333333336</v>
      </c>
      <c r="D18" s="66">
        <v>41844.208333333336</v>
      </c>
      <c r="E18" s="69" t="s">
        <v>317</v>
      </c>
      <c r="F18" s="68">
        <v>41843.951388888891</v>
      </c>
      <c r="G18" s="68">
        <v>41844.208333333336</v>
      </c>
      <c r="H18" s="70" t="s">
        <v>317</v>
      </c>
      <c r="I18" s="70" t="s">
        <v>317</v>
      </c>
      <c r="J18" s="67" t="s">
        <v>317</v>
      </c>
      <c r="K18" s="13" t="s">
        <v>318</v>
      </c>
      <c r="L18" s="13" t="s">
        <v>317</v>
      </c>
      <c r="M18" s="13"/>
      <c r="N18" s="13"/>
      <c r="O18" s="13"/>
      <c r="P18" s="13"/>
      <c r="Q18" s="13"/>
      <c r="R18" s="13"/>
      <c r="S18" s="13"/>
    </row>
    <row r="19" spans="1:19" x14ac:dyDescent="0.2">
      <c r="A19" s="13">
        <v>17</v>
      </c>
      <c r="B19" s="13" t="s">
        <v>320</v>
      </c>
      <c r="C19" s="66">
        <v>41848.666666666664</v>
      </c>
      <c r="D19" s="66">
        <v>41848.868055555555</v>
      </c>
      <c r="E19" s="69" t="s">
        <v>317</v>
      </c>
      <c r="F19" s="68">
        <v>41848.666666666664</v>
      </c>
      <c r="G19" s="68">
        <v>41848.868055555555</v>
      </c>
      <c r="H19" s="70" t="s">
        <v>317</v>
      </c>
      <c r="I19" s="70" t="s">
        <v>317</v>
      </c>
      <c r="J19" s="67" t="s">
        <v>317</v>
      </c>
      <c r="K19" s="13" t="s">
        <v>318</v>
      </c>
      <c r="L19" s="13" t="s">
        <v>317</v>
      </c>
      <c r="M19" s="13"/>
      <c r="N19" s="13">
        <f>MAX(M:M)</f>
        <v>7.1</v>
      </c>
      <c r="O19" s="13">
        <f>MAX(L:L)</f>
        <v>100000</v>
      </c>
      <c r="P19" s="13"/>
      <c r="Q19" s="13"/>
      <c r="R19" s="13"/>
      <c r="S19" s="13"/>
    </row>
    <row r="20" spans="1:19" x14ac:dyDescent="0.2">
      <c r="A20" s="13">
        <v>18</v>
      </c>
      <c r="B20" s="13" t="s">
        <v>320</v>
      </c>
      <c r="C20" s="66">
        <v>41848.871527777781</v>
      </c>
      <c r="D20" s="66">
        <v>41849.25</v>
      </c>
      <c r="E20" s="69" t="s">
        <v>317</v>
      </c>
      <c r="F20" s="68">
        <v>41848.871527777781</v>
      </c>
      <c r="G20" s="68">
        <v>41849.25</v>
      </c>
      <c r="H20" s="70" t="s">
        <v>317</v>
      </c>
      <c r="I20" s="70" t="s">
        <v>317</v>
      </c>
      <c r="J20" s="67" t="s">
        <v>317</v>
      </c>
      <c r="K20" s="13" t="s">
        <v>318</v>
      </c>
      <c r="L20" s="13" t="s">
        <v>317</v>
      </c>
      <c r="M20" s="13"/>
      <c r="N20" s="13">
        <f>MIN(M:M)</f>
        <v>0.6</v>
      </c>
      <c r="O20" s="13">
        <f>MIN(L:L)</f>
        <v>3300</v>
      </c>
      <c r="P20" s="13"/>
      <c r="Q20" s="13"/>
      <c r="R20" s="13"/>
      <c r="S20" s="13"/>
    </row>
    <row r="21" spans="1:19" x14ac:dyDescent="0.2">
      <c r="A21" s="13">
        <v>19</v>
      </c>
      <c r="B21" s="13" t="s">
        <v>320</v>
      </c>
      <c r="C21" s="66">
        <v>41853.729166666664</v>
      </c>
      <c r="D21" s="66">
        <v>41853.895833333336</v>
      </c>
      <c r="E21" s="69" t="s">
        <v>317</v>
      </c>
      <c r="F21" s="68">
        <v>41853.729166666664</v>
      </c>
      <c r="G21" s="68">
        <v>41853.895833333336</v>
      </c>
      <c r="H21" s="70" t="s">
        <v>317</v>
      </c>
      <c r="I21" s="70" t="s">
        <v>317</v>
      </c>
      <c r="J21" s="67" t="s">
        <v>317</v>
      </c>
      <c r="K21" s="13" t="s">
        <v>321</v>
      </c>
      <c r="L21" s="13" t="s">
        <v>317</v>
      </c>
      <c r="M21" s="13"/>
      <c r="N21" s="13"/>
      <c r="O21" s="13"/>
      <c r="P21" s="13"/>
      <c r="Q21" s="13"/>
      <c r="R21" s="13"/>
      <c r="S21" s="13"/>
    </row>
    <row r="22" spans="1:19" x14ac:dyDescent="0.2">
      <c r="A22" s="13">
        <v>20</v>
      </c>
      <c r="B22" s="13" t="s">
        <v>320</v>
      </c>
      <c r="C22" s="66">
        <v>41859.770833333336</v>
      </c>
      <c r="D22" s="66">
        <v>41859.875</v>
      </c>
      <c r="E22" s="69" t="s">
        <v>317</v>
      </c>
      <c r="F22" s="68">
        <v>41859.770833333336</v>
      </c>
      <c r="G22" s="68">
        <v>41859.875</v>
      </c>
      <c r="H22" s="70" t="s">
        <v>317</v>
      </c>
      <c r="I22" s="70" t="s">
        <v>317</v>
      </c>
      <c r="J22" s="67" t="s">
        <v>317</v>
      </c>
      <c r="K22" s="13" t="s">
        <v>321</v>
      </c>
      <c r="L22" s="13" t="s">
        <v>317</v>
      </c>
      <c r="M22" s="13"/>
      <c r="N22" s="13"/>
      <c r="O22" s="13"/>
      <c r="P22" s="13"/>
      <c r="Q22" s="13"/>
      <c r="R22" s="13"/>
      <c r="S22" s="13"/>
    </row>
    <row r="23" spans="1:19" x14ac:dyDescent="0.2">
      <c r="A23" s="13">
        <v>21</v>
      </c>
      <c r="B23" s="13" t="s">
        <v>320</v>
      </c>
      <c r="C23" s="66">
        <v>41862.083333333336</v>
      </c>
      <c r="D23" s="66">
        <v>41862.75</v>
      </c>
      <c r="E23" s="69" t="s">
        <v>317</v>
      </c>
      <c r="F23" s="68">
        <v>41862.083333333336</v>
      </c>
      <c r="G23" s="68">
        <v>41862.75</v>
      </c>
      <c r="H23" s="70" t="s">
        <v>317</v>
      </c>
      <c r="I23" s="70" t="s">
        <v>317</v>
      </c>
      <c r="J23" s="67" t="s">
        <v>317</v>
      </c>
      <c r="K23" s="13" t="s">
        <v>321</v>
      </c>
      <c r="L23" s="13" t="s">
        <v>317</v>
      </c>
      <c r="M23" s="13"/>
      <c r="N23" s="13"/>
      <c r="O23" s="13"/>
      <c r="P23" s="13"/>
      <c r="Q23" s="13"/>
      <c r="R23" s="13"/>
      <c r="S23" s="13"/>
    </row>
    <row r="24" spans="1:19" x14ac:dyDescent="0.2">
      <c r="A24" s="13">
        <v>22</v>
      </c>
      <c r="B24" s="13" t="s">
        <v>320</v>
      </c>
      <c r="C24" s="66">
        <v>41864.1875</v>
      </c>
      <c r="D24" s="66">
        <v>41864.625</v>
      </c>
      <c r="E24" s="69" t="s">
        <v>317</v>
      </c>
      <c r="F24" s="68">
        <v>41864.1875</v>
      </c>
      <c r="G24" s="68">
        <v>41864.625</v>
      </c>
      <c r="H24" s="70" t="s">
        <v>317</v>
      </c>
      <c r="I24" s="70" t="s">
        <v>317</v>
      </c>
      <c r="J24" s="67" t="s">
        <v>317</v>
      </c>
      <c r="K24" s="13" t="s">
        <v>321</v>
      </c>
      <c r="L24" s="13" t="s">
        <v>317</v>
      </c>
      <c r="M24" s="13"/>
      <c r="N24" s="13"/>
      <c r="O24" s="13"/>
      <c r="P24" s="13"/>
      <c r="Q24" s="13"/>
      <c r="R24" s="13"/>
      <c r="S24" s="13"/>
    </row>
    <row r="25" spans="1:19" x14ac:dyDescent="0.2">
      <c r="A25" s="13">
        <v>23</v>
      </c>
      <c r="B25" s="13" t="s">
        <v>320</v>
      </c>
      <c r="C25" s="66">
        <v>41890.8125</v>
      </c>
      <c r="D25" s="66">
        <v>41890.958333333336</v>
      </c>
      <c r="E25" s="69" t="s">
        <v>317</v>
      </c>
      <c r="F25" s="68">
        <v>41890.8125</v>
      </c>
      <c r="G25" s="68">
        <v>41890.958333333336</v>
      </c>
      <c r="H25" s="70" t="s">
        <v>317</v>
      </c>
      <c r="I25" s="70" t="s">
        <v>317</v>
      </c>
      <c r="J25" s="67" t="s">
        <v>317</v>
      </c>
      <c r="K25" s="13" t="s">
        <v>318</v>
      </c>
      <c r="L25" s="13" t="s">
        <v>317</v>
      </c>
      <c r="M25" s="13"/>
      <c r="N25" s="13"/>
      <c r="O25" s="13"/>
      <c r="P25" s="13"/>
      <c r="Q25" s="13"/>
      <c r="R25" s="13"/>
      <c r="S25" s="13"/>
    </row>
    <row r="26" spans="1:19" x14ac:dyDescent="0.2">
      <c r="A26" s="69">
        <v>24</v>
      </c>
      <c r="B26" s="69" t="s">
        <v>320</v>
      </c>
      <c r="C26" s="67">
        <v>42874.479166666664</v>
      </c>
      <c r="D26" s="67">
        <v>42874.548611111109</v>
      </c>
      <c r="E26" s="67">
        <v>42874.486805555556</v>
      </c>
      <c r="F26" s="67">
        <v>42874.5</v>
      </c>
      <c r="G26" s="67">
        <v>42874.576388888891</v>
      </c>
      <c r="H26" s="67">
        <v>42874.513888888891</v>
      </c>
      <c r="I26" s="67">
        <v>42874.541666666664</v>
      </c>
      <c r="J26" s="67"/>
      <c r="K26" s="69" t="s">
        <v>318</v>
      </c>
      <c r="L26" s="69" t="s">
        <v>317</v>
      </c>
      <c r="M26" s="71" t="s">
        <v>317</v>
      </c>
      <c r="N26" s="69"/>
      <c r="O26" s="69"/>
      <c r="P26" s="69"/>
      <c r="Q26" s="69"/>
      <c r="R26" s="69"/>
      <c r="S26" s="69"/>
    </row>
    <row r="27" spans="1:19" x14ac:dyDescent="0.2">
      <c r="A27" s="13">
        <v>25</v>
      </c>
      <c r="B27" s="13" t="s">
        <v>320</v>
      </c>
      <c r="C27" s="66">
        <v>42884.701388888891</v>
      </c>
      <c r="D27" s="66">
        <v>42884.739583333336</v>
      </c>
      <c r="E27" s="67">
        <v>42884.707303240742</v>
      </c>
      <c r="F27" s="68">
        <v>42884.706944444442</v>
      </c>
      <c r="G27" s="68">
        <v>42884.78125</v>
      </c>
      <c r="H27" s="66">
        <v>42884.704861111109</v>
      </c>
      <c r="I27" s="66">
        <v>42884.767361111109</v>
      </c>
      <c r="J27" s="67"/>
      <c r="K27" s="13" t="s">
        <v>318</v>
      </c>
      <c r="L27" s="13">
        <v>100000</v>
      </c>
      <c r="M27" s="13">
        <v>6.7</v>
      </c>
      <c r="N27" s="13"/>
      <c r="O27" s="13"/>
      <c r="P27" s="13"/>
      <c r="Q27" s="13"/>
      <c r="R27" s="13"/>
      <c r="S27" s="13"/>
    </row>
    <row r="28" spans="1:19" x14ac:dyDescent="0.2">
      <c r="A28" s="13">
        <v>26</v>
      </c>
      <c r="B28" s="13" t="s">
        <v>320</v>
      </c>
      <c r="C28" s="66">
        <v>42889.836805555555</v>
      </c>
      <c r="D28" s="66">
        <v>42889.868055555555</v>
      </c>
      <c r="E28" s="67">
        <v>42889.849386574075</v>
      </c>
      <c r="F28" s="68">
        <v>42889.850694444445</v>
      </c>
      <c r="G28" s="68">
        <v>42889.916666666664</v>
      </c>
      <c r="H28" s="66">
        <v>42889.861111111109</v>
      </c>
      <c r="I28" s="66">
        <v>42889.871527777781</v>
      </c>
      <c r="J28" s="67"/>
      <c r="K28" s="13" t="s">
        <v>318</v>
      </c>
      <c r="L28" s="13" t="s">
        <v>317</v>
      </c>
      <c r="M28" s="13" t="s">
        <v>317</v>
      </c>
      <c r="N28" s="13"/>
      <c r="O28" s="13"/>
      <c r="P28" s="13"/>
      <c r="Q28" s="13"/>
      <c r="R28" s="13"/>
      <c r="S28" s="13"/>
    </row>
    <row r="29" spans="1:19" x14ac:dyDescent="0.2">
      <c r="A29" s="13">
        <v>27</v>
      </c>
      <c r="B29" s="13" t="s">
        <v>320</v>
      </c>
      <c r="C29" s="66">
        <v>42889.96875</v>
      </c>
      <c r="D29" s="66">
        <v>42889.996527777781</v>
      </c>
      <c r="E29" s="67">
        <v>42889.977523148147</v>
      </c>
      <c r="F29" s="68">
        <v>42889.977083333331</v>
      </c>
      <c r="G29" s="68">
        <v>42890.048611111109</v>
      </c>
      <c r="H29" s="66">
        <v>42889.975694444445</v>
      </c>
      <c r="I29" s="66">
        <v>42890.003472222219</v>
      </c>
      <c r="J29" s="67"/>
      <c r="K29" s="13" t="s">
        <v>318</v>
      </c>
      <c r="L29" s="13">
        <v>25000</v>
      </c>
      <c r="M29" s="13">
        <v>5.0999999999999996</v>
      </c>
      <c r="N29" s="13"/>
      <c r="O29" s="13"/>
      <c r="P29" s="13"/>
      <c r="Q29" s="13"/>
      <c r="R29" s="13"/>
      <c r="S29" s="13"/>
    </row>
    <row r="30" spans="1:19" x14ac:dyDescent="0.2">
      <c r="A30" s="13">
        <v>28</v>
      </c>
      <c r="B30" s="13" t="s">
        <v>320</v>
      </c>
      <c r="C30" s="66">
        <v>42900.798611111109</v>
      </c>
      <c r="D30" s="66">
        <v>42900.864583333336</v>
      </c>
      <c r="E30" s="67">
        <v>42900.813055555554</v>
      </c>
      <c r="F30" s="68">
        <v>42900.8125</v>
      </c>
      <c r="G30" s="68">
        <v>42900.892361111109</v>
      </c>
      <c r="H30" s="66">
        <v>42900.809027777781</v>
      </c>
      <c r="I30" s="66">
        <v>42900.895833333336</v>
      </c>
      <c r="J30" s="67"/>
      <c r="K30" s="13" t="s">
        <v>318</v>
      </c>
      <c r="L30" s="13" t="s">
        <v>317</v>
      </c>
      <c r="M30" s="13">
        <v>7.1</v>
      </c>
      <c r="N30" s="13"/>
      <c r="O30" s="13"/>
      <c r="P30" s="13"/>
      <c r="Q30" s="13"/>
      <c r="R30" s="13"/>
      <c r="S30" s="13"/>
    </row>
    <row r="31" spans="1:19" x14ac:dyDescent="0.2">
      <c r="A31" s="13">
        <v>29</v>
      </c>
      <c r="B31" s="13" t="s">
        <v>320</v>
      </c>
      <c r="C31" s="66">
        <v>43262.430555555555</v>
      </c>
      <c r="D31" s="66">
        <v>43262.472222222219</v>
      </c>
      <c r="E31" s="67">
        <v>43262.449062500003</v>
      </c>
      <c r="F31" s="68">
        <v>43262.449305555558</v>
      </c>
      <c r="G31" s="68">
        <v>43262.493055555555</v>
      </c>
      <c r="H31" s="66">
        <v>43262.465277777781</v>
      </c>
      <c r="I31" s="66">
        <v>43262.475694444445</v>
      </c>
      <c r="J31" s="67"/>
      <c r="K31" s="13" t="s">
        <v>318</v>
      </c>
      <c r="L31" s="13">
        <v>35000</v>
      </c>
      <c r="M31" s="13">
        <v>7</v>
      </c>
      <c r="N31" s="13"/>
      <c r="O31" s="13"/>
      <c r="P31" s="13"/>
      <c r="Q31" s="13"/>
      <c r="R31" s="13"/>
      <c r="S31" s="13"/>
    </row>
    <row r="32" spans="1:19" x14ac:dyDescent="0.2">
      <c r="A32" s="13">
        <v>30</v>
      </c>
      <c r="B32" s="13" t="s">
        <v>320</v>
      </c>
      <c r="C32" s="66">
        <v>43263.743055555555</v>
      </c>
      <c r="D32" s="66">
        <v>43263.809027777781</v>
      </c>
      <c r="E32" s="67">
        <v>43263.770324074074</v>
      </c>
      <c r="F32" s="68">
        <v>43263.770833333336</v>
      </c>
      <c r="G32" s="68">
        <v>43263.826388888891</v>
      </c>
      <c r="H32" s="66">
        <v>43263.782638888886</v>
      </c>
      <c r="I32" s="66">
        <v>43263.822916666664</v>
      </c>
      <c r="J32" s="67"/>
      <c r="K32" s="13" t="s">
        <v>318</v>
      </c>
      <c r="L32" s="13" t="s">
        <v>317</v>
      </c>
      <c r="M32" s="72" t="s">
        <v>317</v>
      </c>
      <c r="N32" s="13"/>
      <c r="O32" s="13"/>
      <c r="P32" s="13"/>
      <c r="Q32" s="13"/>
      <c r="R32" s="13"/>
      <c r="S32" s="13"/>
    </row>
    <row r="33" spans="1:19" x14ac:dyDescent="0.2">
      <c r="A33" s="13">
        <v>31</v>
      </c>
      <c r="B33" s="13" t="s">
        <v>320</v>
      </c>
      <c r="C33" s="66">
        <v>43306.697916666664</v>
      </c>
      <c r="D33" s="66">
        <v>43306.729166666664</v>
      </c>
      <c r="E33" s="67">
        <v>43306.706018518518</v>
      </c>
      <c r="F33" s="68">
        <v>43306.704861111109</v>
      </c>
      <c r="G33" s="68">
        <v>43306.75</v>
      </c>
      <c r="H33" s="66">
        <v>43306.704861111109</v>
      </c>
      <c r="I33" s="66">
        <v>43306.760416666664</v>
      </c>
      <c r="J33" s="67"/>
      <c r="K33" s="13" t="s">
        <v>318</v>
      </c>
      <c r="L33" s="13" t="s">
        <v>322</v>
      </c>
      <c r="M33" s="13">
        <v>4.7</v>
      </c>
      <c r="N33" s="13"/>
      <c r="O33" s="13"/>
      <c r="P33" s="13"/>
      <c r="Q33" s="13"/>
      <c r="R33" s="13"/>
      <c r="S33" s="13"/>
    </row>
    <row r="34" spans="1:19" x14ac:dyDescent="0.2">
      <c r="A34" s="13">
        <v>32</v>
      </c>
      <c r="B34" s="13" t="s">
        <v>320</v>
      </c>
      <c r="C34" s="66">
        <v>43320.736111111109</v>
      </c>
      <c r="D34" s="66">
        <v>43320.756944444445</v>
      </c>
      <c r="E34" s="67">
        <v>43320.742650462962</v>
      </c>
      <c r="F34" s="68">
        <v>43320.739583333336</v>
      </c>
      <c r="G34" s="68">
        <v>43320.770833333336</v>
      </c>
      <c r="H34" s="66">
        <v>43320.739583333336</v>
      </c>
      <c r="I34" s="66">
        <v>43320.777777777781</v>
      </c>
      <c r="J34" s="67"/>
      <c r="K34" s="13" t="s">
        <v>318</v>
      </c>
      <c r="L34" s="13" t="s">
        <v>323</v>
      </c>
      <c r="M34" s="13">
        <v>6.7</v>
      </c>
      <c r="N34" s="13"/>
      <c r="O34" s="13"/>
      <c r="P34" s="13"/>
      <c r="Q34" s="13"/>
      <c r="R34" s="13"/>
      <c r="S34" s="13"/>
    </row>
    <row r="35" spans="1:19" s="89" customFormat="1" x14ac:dyDescent="0.2">
      <c r="A35" s="85">
        <v>33</v>
      </c>
      <c r="B35" s="85" t="s">
        <v>320</v>
      </c>
      <c r="C35" s="86">
        <v>43626.697916666664</v>
      </c>
      <c r="D35" s="86">
        <v>43626.774305555555</v>
      </c>
      <c r="E35" s="87">
        <v>43626.710312499999</v>
      </c>
      <c r="F35" s="88">
        <v>43626.715277777781</v>
      </c>
      <c r="G35" s="88">
        <v>43626.805555555555</v>
      </c>
      <c r="H35" s="86">
        <v>43626.720833333333</v>
      </c>
      <c r="I35" s="86">
        <v>43626.833333333336</v>
      </c>
      <c r="J35" s="87">
        <v>43626.780601851853</v>
      </c>
      <c r="K35" s="85" t="s">
        <v>318</v>
      </c>
      <c r="L35" s="85">
        <v>3300</v>
      </c>
      <c r="M35" s="85">
        <v>0.9</v>
      </c>
      <c r="N35" s="85"/>
      <c r="O35" s="85"/>
      <c r="P35" s="85"/>
      <c r="Q35" s="85"/>
      <c r="R35" s="85"/>
      <c r="S35" s="85"/>
    </row>
    <row r="36" spans="1:19" s="94" customFormat="1" x14ac:dyDescent="0.2">
      <c r="A36" s="90">
        <v>34</v>
      </c>
      <c r="B36" s="90" t="s">
        <v>320</v>
      </c>
      <c r="C36" s="91">
        <v>43626.90625</v>
      </c>
      <c r="D36" s="91">
        <v>43626.96875</v>
      </c>
      <c r="E36" s="92">
        <v>43626.917557870373</v>
      </c>
      <c r="F36" s="93">
        <v>43626.913194444445</v>
      </c>
      <c r="G36" s="93">
        <v>43627.076388888891</v>
      </c>
      <c r="H36" s="91">
        <v>43626.916666666664</v>
      </c>
      <c r="I36" s="91">
        <v>43627.083333333336</v>
      </c>
      <c r="J36" s="92">
        <v>43744.933935185189</v>
      </c>
      <c r="K36" s="90" t="s">
        <v>318</v>
      </c>
      <c r="L36" s="90">
        <v>6600</v>
      </c>
      <c r="M36" s="90">
        <v>2.4</v>
      </c>
      <c r="N36" s="90"/>
      <c r="O36" s="90"/>
      <c r="P36" s="90"/>
      <c r="Q36" s="90"/>
      <c r="R36" s="90"/>
      <c r="S36" s="90"/>
    </row>
    <row r="37" spans="1:19" s="94" customFormat="1" x14ac:dyDescent="0.2">
      <c r="A37" s="90">
        <v>35</v>
      </c>
      <c r="B37" s="90" t="s">
        <v>320</v>
      </c>
      <c r="C37" s="91">
        <v>43636.371527777781</v>
      </c>
      <c r="D37" s="91">
        <v>43636.413194444445</v>
      </c>
      <c r="E37" s="92">
        <v>43636.383530092593</v>
      </c>
      <c r="F37" s="93">
        <v>43636.384027777778</v>
      </c>
      <c r="G37" s="93">
        <v>43636.451388888891</v>
      </c>
      <c r="H37" s="91">
        <v>43636.395833333336</v>
      </c>
      <c r="I37" s="91">
        <v>43636.479166666664</v>
      </c>
      <c r="J37" s="92" t="s">
        <v>317</v>
      </c>
      <c r="K37" s="90" t="s">
        <v>318</v>
      </c>
      <c r="L37" s="90" t="s">
        <v>317</v>
      </c>
      <c r="M37" s="95" t="s">
        <v>317</v>
      </c>
      <c r="N37" s="90"/>
      <c r="O37" s="90"/>
      <c r="P37" s="90"/>
      <c r="Q37" s="90"/>
      <c r="R37" s="90"/>
      <c r="S37" s="90"/>
    </row>
    <row r="38" spans="1:19" s="94" customFormat="1" x14ac:dyDescent="0.2">
      <c r="A38" s="90">
        <v>36</v>
      </c>
      <c r="B38" s="90" t="s">
        <v>320</v>
      </c>
      <c r="C38" s="91">
        <v>43637.809027777781</v>
      </c>
      <c r="D38" s="91">
        <v>43637.871527777781</v>
      </c>
      <c r="E38" s="92">
        <v>43637.815763888888</v>
      </c>
      <c r="F38" s="93">
        <v>43637.805555555555</v>
      </c>
      <c r="G38" s="93">
        <v>43637.909722222219</v>
      </c>
      <c r="H38" s="91">
        <v>43637.8125</v>
      </c>
      <c r="I38" s="91">
        <v>43637.916666666664</v>
      </c>
      <c r="J38" s="92">
        <v>43637.865081018521</v>
      </c>
      <c r="K38" s="90" t="s">
        <v>318</v>
      </c>
      <c r="L38" s="90">
        <v>83000</v>
      </c>
      <c r="M38" s="90">
        <v>5.6</v>
      </c>
      <c r="N38" s="90"/>
      <c r="O38" s="90"/>
      <c r="P38" s="90"/>
      <c r="Q38" s="90"/>
      <c r="R38" s="90"/>
      <c r="S38" s="90"/>
    </row>
    <row r="39" spans="1:19" s="94" customFormat="1" x14ac:dyDescent="0.2">
      <c r="A39" s="90">
        <v>37</v>
      </c>
      <c r="B39" s="90" t="s">
        <v>320</v>
      </c>
      <c r="C39" s="91">
        <v>43647.951388888891</v>
      </c>
      <c r="D39" s="91">
        <v>43647.993055555555</v>
      </c>
      <c r="E39" s="92">
        <v>43647.958668981482</v>
      </c>
      <c r="F39" s="93">
        <v>43647.965277777781</v>
      </c>
      <c r="G39" s="93">
        <v>43648.0625</v>
      </c>
      <c r="H39" s="91">
        <v>43647.96875</v>
      </c>
      <c r="I39" s="91">
        <v>43648.0625</v>
      </c>
      <c r="J39" s="92" t="s">
        <v>317</v>
      </c>
      <c r="K39" s="90" t="s">
        <v>318</v>
      </c>
      <c r="L39" s="90">
        <v>78000</v>
      </c>
      <c r="M39" s="90">
        <v>3.8</v>
      </c>
      <c r="N39" s="90"/>
      <c r="O39" s="90"/>
      <c r="P39" s="90"/>
      <c r="Q39" s="90"/>
      <c r="R39" s="90"/>
      <c r="S39" s="90"/>
    </row>
    <row r="40" spans="1:19" s="94" customFormat="1" x14ac:dyDescent="0.2">
      <c r="A40" s="90">
        <v>38</v>
      </c>
      <c r="B40" s="90" t="s">
        <v>320</v>
      </c>
      <c r="C40" s="91">
        <v>43648.916666666664</v>
      </c>
      <c r="D40" s="91">
        <v>43648.951388888891</v>
      </c>
      <c r="E40" s="92">
        <v>43648.92324074074</v>
      </c>
      <c r="F40" s="93">
        <v>43648.92291666667</v>
      </c>
      <c r="G40" s="93">
        <v>43648.972222222219</v>
      </c>
      <c r="H40" s="91">
        <v>43648.927083333336</v>
      </c>
      <c r="I40" s="91">
        <v>43648.982638888891</v>
      </c>
      <c r="J40" s="92">
        <v>43648.020474537036</v>
      </c>
      <c r="K40" s="90" t="s">
        <v>318</v>
      </c>
      <c r="L40" s="90">
        <v>39000</v>
      </c>
      <c r="M40" s="90">
        <v>2.5</v>
      </c>
      <c r="N40" s="90"/>
      <c r="O40" s="90"/>
      <c r="P40" s="90"/>
      <c r="Q40" s="90"/>
      <c r="R40" s="90"/>
      <c r="S40" s="90"/>
    </row>
    <row r="41" spans="1:19" s="94" customFormat="1" x14ac:dyDescent="0.2">
      <c r="A41" s="90">
        <v>39</v>
      </c>
      <c r="B41" s="90" t="s">
        <v>320</v>
      </c>
      <c r="C41" s="91">
        <v>43649.6875</v>
      </c>
      <c r="D41" s="91">
        <v>43649.715277777781</v>
      </c>
      <c r="E41" s="92">
        <v>43649.696701388886</v>
      </c>
      <c r="F41" s="93">
        <v>43649.697916666664</v>
      </c>
      <c r="G41" s="93">
        <v>43649.746527777781</v>
      </c>
      <c r="H41" s="91">
        <v>43649.722222222219</v>
      </c>
      <c r="I41" s="91">
        <v>43649.770833333336</v>
      </c>
      <c r="J41" s="92">
        <v>43649.99428240741</v>
      </c>
      <c r="K41" s="90" t="s">
        <v>318</v>
      </c>
      <c r="L41" s="90" t="s">
        <v>317</v>
      </c>
      <c r="M41" s="95" t="s">
        <v>317</v>
      </c>
      <c r="N41" s="90"/>
      <c r="O41" s="90"/>
      <c r="P41" s="90"/>
      <c r="Q41" s="90"/>
      <c r="R41" s="90"/>
      <c r="S41" s="90"/>
    </row>
    <row r="42" spans="1:19" s="94" customFormat="1" x14ac:dyDescent="0.2">
      <c r="A42" s="90">
        <v>40</v>
      </c>
      <c r="B42" s="90" t="s">
        <v>320</v>
      </c>
      <c r="C42" s="91">
        <v>43661.142361111109</v>
      </c>
      <c r="D42" s="91">
        <v>43661.173611111109</v>
      </c>
      <c r="E42" s="92">
        <v>43661.153020833335</v>
      </c>
      <c r="F42" s="93">
        <v>43661.149305555555</v>
      </c>
      <c r="G42" s="93">
        <v>43661.215277777781</v>
      </c>
      <c r="H42" s="91">
        <v>43661.15625</v>
      </c>
      <c r="I42" s="91">
        <v>43661.208333333336</v>
      </c>
      <c r="J42" s="92">
        <v>43661.227951388886</v>
      </c>
      <c r="K42" s="90" t="s">
        <v>318</v>
      </c>
      <c r="L42" s="90">
        <v>16000</v>
      </c>
      <c r="M42" s="90">
        <v>5</v>
      </c>
      <c r="N42" s="90"/>
      <c r="O42" s="90"/>
      <c r="P42" s="90"/>
      <c r="Q42" s="90"/>
      <c r="R42" s="90"/>
      <c r="S42" s="90"/>
    </row>
    <row r="43" spans="1:19" s="94" customFormat="1" x14ac:dyDescent="0.2">
      <c r="A43" s="90">
        <v>41</v>
      </c>
      <c r="B43" s="90" t="s">
        <v>320</v>
      </c>
      <c r="C43" s="91">
        <v>43672.725694444445</v>
      </c>
      <c r="D43" s="91">
        <v>43672.78125</v>
      </c>
      <c r="E43" s="92">
        <v>43672.731388888889</v>
      </c>
      <c r="F43" s="93">
        <v>43672.731249999997</v>
      </c>
      <c r="G43" s="93">
        <v>43672.784722222219</v>
      </c>
      <c r="H43" s="91">
        <v>43672.729166666664</v>
      </c>
      <c r="I43" s="91">
        <v>43672.795138888891</v>
      </c>
      <c r="J43" s="92">
        <v>43672.785011574073</v>
      </c>
      <c r="K43" s="90" t="s">
        <v>318</v>
      </c>
      <c r="L43" s="90">
        <v>64000</v>
      </c>
      <c r="M43" s="90">
        <v>7</v>
      </c>
      <c r="N43" s="90"/>
      <c r="O43" s="90"/>
      <c r="P43" s="90"/>
      <c r="Q43" s="90"/>
      <c r="R43" s="90"/>
      <c r="S43" s="90"/>
    </row>
    <row r="44" spans="1:19" s="94" customFormat="1" x14ac:dyDescent="0.2">
      <c r="A44" s="90">
        <v>42</v>
      </c>
      <c r="B44" s="90" t="s">
        <v>320</v>
      </c>
      <c r="C44" s="91">
        <v>43688.704861111109</v>
      </c>
      <c r="D44" s="91">
        <v>43688.736111111109</v>
      </c>
      <c r="E44" s="92">
        <v>43688.710115740738</v>
      </c>
      <c r="F44" s="93">
        <v>43688.708333333336</v>
      </c>
      <c r="G44" s="93">
        <v>43688.760416666664</v>
      </c>
      <c r="H44" s="91">
        <v>43688.696527777778</v>
      </c>
      <c r="I44" s="91">
        <v>43688.78125</v>
      </c>
      <c r="J44" s="92">
        <v>43688.756192129629</v>
      </c>
      <c r="K44" s="90" t="s">
        <v>318</v>
      </c>
      <c r="L44" s="90">
        <v>53000</v>
      </c>
      <c r="M44" s="90">
        <v>5.6</v>
      </c>
      <c r="N44" s="90"/>
      <c r="O44" s="90"/>
      <c r="P44" s="90"/>
      <c r="Q44" s="90"/>
      <c r="R44" s="90"/>
      <c r="S44" s="90"/>
    </row>
    <row r="45" spans="1:19" s="94" customFormat="1" x14ac:dyDescent="0.2">
      <c r="A45" s="90">
        <v>43</v>
      </c>
      <c r="B45" s="90" t="s">
        <v>320</v>
      </c>
      <c r="C45" s="91">
        <v>43697.6875</v>
      </c>
      <c r="D45" s="91">
        <v>43697.722222222219</v>
      </c>
      <c r="E45" s="92">
        <v>43697.695127314815</v>
      </c>
      <c r="F45" s="93">
        <v>43697.694444444445</v>
      </c>
      <c r="G45" s="93">
        <v>43697.75</v>
      </c>
      <c r="H45" s="91">
        <v>43697.701388888891</v>
      </c>
      <c r="I45" s="91">
        <v>43697.756944444445</v>
      </c>
      <c r="J45" s="92">
        <v>43697.752592592595</v>
      </c>
      <c r="K45" s="90" t="s">
        <v>318</v>
      </c>
      <c r="L45" s="90">
        <v>13000</v>
      </c>
      <c r="M45" s="90">
        <v>1</v>
      </c>
      <c r="N45" s="90"/>
      <c r="O45" s="90"/>
      <c r="P45" s="90"/>
      <c r="Q45" s="90"/>
      <c r="R45" s="90"/>
      <c r="S45" s="90"/>
    </row>
    <row r="46" spans="1:19" x14ac:dyDescent="0.2">
      <c r="A46" s="13">
        <v>44</v>
      </c>
      <c r="B46" s="13" t="s">
        <v>320</v>
      </c>
      <c r="C46" s="66" t="s">
        <v>324</v>
      </c>
      <c r="D46" s="66" t="s">
        <v>324</v>
      </c>
      <c r="E46" s="67">
        <v>43747.489907407406</v>
      </c>
      <c r="F46" s="68">
        <v>43747.489583333336</v>
      </c>
      <c r="G46" s="68">
        <v>43747.53125</v>
      </c>
      <c r="H46" s="66">
        <v>43747.496527777781</v>
      </c>
      <c r="I46" s="66">
        <v>43747.534722222219</v>
      </c>
      <c r="J46" s="67" t="s">
        <v>317</v>
      </c>
      <c r="K46" s="13" t="s">
        <v>318</v>
      </c>
      <c r="L46" s="13" t="s">
        <v>317</v>
      </c>
      <c r="M46" s="72" t="s">
        <v>317</v>
      </c>
      <c r="N46" s="13"/>
      <c r="O46" s="13"/>
      <c r="P46" s="13"/>
      <c r="Q46" s="13"/>
      <c r="R46" s="13"/>
      <c r="S46" s="13"/>
    </row>
    <row r="47" spans="1:19" x14ac:dyDescent="0.2">
      <c r="A47" s="13">
        <v>45</v>
      </c>
      <c r="B47" s="13" t="s">
        <v>320</v>
      </c>
      <c r="C47" s="66" t="s">
        <v>324</v>
      </c>
      <c r="D47" s="66" t="s">
        <v>324</v>
      </c>
      <c r="E47" s="67">
        <v>43753.674189814818</v>
      </c>
      <c r="F47" s="68">
        <v>43753.673611111109</v>
      </c>
      <c r="G47" s="68">
        <v>43753.704861111109</v>
      </c>
      <c r="H47" s="66">
        <v>43753.680555555555</v>
      </c>
      <c r="I47" s="66">
        <v>43753.708333333336</v>
      </c>
      <c r="J47" s="67" t="s">
        <v>317</v>
      </c>
      <c r="K47" s="13" t="s">
        <v>318</v>
      </c>
      <c r="L47" s="13" t="s">
        <v>317</v>
      </c>
      <c r="M47" s="72" t="s">
        <v>317</v>
      </c>
      <c r="N47" s="13"/>
      <c r="O47" s="13"/>
      <c r="P47" s="13"/>
      <c r="Q47" s="13"/>
      <c r="R47" s="13"/>
      <c r="S47" s="13"/>
    </row>
    <row r="48" spans="1:19" x14ac:dyDescent="0.2">
      <c r="A48" s="73">
        <v>46</v>
      </c>
      <c r="B48" s="73" t="s">
        <v>320</v>
      </c>
      <c r="C48" s="74">
        <v>43986.625</v>
      </c>
      <c r="D48" s="74">
        <v>43986.708333333336</v>
      </c>
      <c r="E48" s="74" t="s">
        <v>317</v>
      </c>
      <c r="F48" s="74">
        <v>43986.631944444445</v>
      </c>
      <c r="G48" s="74">
        <v>43986.732638888891</v>
      </c>
      <c r="H48" s="74">
        <v>43986.635416666664</v>
      </c>
      <c r="I48" s="74">
        <v>43986.743055555555</v>
      </c>
      <c r="J48" s="79">
        <v>43986.651979166665</v>
      </c>
      <c r="K48" s="73" t="s">
        <v>318</v>
      </c>
      <c r="L48" s="69">
        <v>92424</v>
      </c>
      <c r="M48" s="73">
        <v>3.2</v>
      </c>
      <c r="N48" s="74" t="s">
        <v>524</v>
      </c>
      <c r="O48" s="73"/>
      <c r="P48" s="74"/>
      <c r="Q48" s="73"/>
      <c r="R48" s="73"/>
      <c r="S48" s="73"/>
    </row>
    <row r="49" spans="1:19" x14ac:dyDescent="0.2">
      <c r="A49" s="13">
        <v>47</v>
      </c>
      <c r="B49" s="13" t="s">
        <v>320</v>
      </c>
      <c r="C49" s="66">
        <v>43989.319444444445</v>
      </c>
      <c r="D49" s="66">
        <v>43989.368055555555</v>
      </c>
      <c r="E49" s="69" t="s">
        <v>317</v>
      </c>
      <c r="F49" s="68">
        <v>43989.329861111109</v>
      </c>
      <c r="G49" s="68">
        <v>43989.427083333336</v>
      </c>
      <c r="H49" s="66">
        <v>43989.340277777781</v>
      </c>
      <c r="I49" s="66">
        <v>43989.409722222219</v>
      </c>
      <c r="J49" s="67">
        <v>43989.409398148149</v>
      </c>
      <c r="K49" s="13" t="s">
        <v>318</v>
      </c>
      <c r="L49" s="55" t="s">
        <v>317</v>
      </c>
      <c r="M49" s="13">
        <v>0.7</v>
      </c>
      <c r="N49" s="68" t="s">
        <v>525</v>
      </c>
      <c r="O49" s="13"/>
      <c r="P49" s="68"/>
      <c r="Q49" s="13"/>
      <c r="R49" s="13"/>
      <c r="S49" s="13"/>
    </row>
    <row r="50" spans="1:19" x14ac:dyDescent="0.2">
      <c r="A50" s="13">
        <v>48</v>
      </c>
      <c r="B50" s="13" t="s">
        <v>320</v>
      </c>
      <c r="C50" s="66">
        <v>43990.565972222219</v>
      </c>
      <c r="D50" s="66">
        <v>43990.600694444445</v>
      </c>
      <c r="E50" s="69" t="s">
        <v>317</v>
      </c>
      <c r="F50" s="68">
        <v>43990.583333333336</v>
      </c>
      <c r="G50" s="68">
        <v>43990.635416666664</v>
      </c>
      <c r="H50" s="66">
        <v>43990.597222222219</v>
      </c>
      <c r="I50" s="66">
        <v>43990.663194444445</v>
      </c>
      <c r="J50" s="67">
        <v>43990.661099537036</v>
      </c>
      <c r="K50" s="13" t="s">
        <v>318</v>
      </c>
      <c r="L50" s="55" t="s">
        <v>317</v>
      </c>
      <c r="M50" s="13">
        <v>0.6</v>
      </c>
      <c r="N50" s="68" t="s">
        <v>526</v>
      </c>
      <c r="O50" s="13"/>
      <c r="P50" s="68"/>
      <c r="Q50" s="13"/>
      <c r="R50" s="13"/>
      <c r="S50" s="13"/>
    </row>
    <row r="51" spans="1:19" x14ac:dyDescent="0.2">
      <c r="A51" s="13">
        <v>49</v>
      </c>
      <c r="B51" s="13" t="s">
        <v>320</v>
      </c>
      <c r="C51" s="66">
        <v>43990.694444444445</v>
      </c>
      <c r="D51" s="66">
        <v>43990.732638888891</v>
      </c>
      <c r="E51" s="69" t="s">
        <v>317</v>
      </c>
      <c r="F51" s="68">
        <v>43990.701388888891</v>
      </c>
      <c r="G51" s="68">
        <v>43990.767361111109</v>
      </c>
      <c r="H51" s="66">
        <v>43990.708333333336</v>
      </c>
      <c r="I51" s="66">
        <v>43990.784722222219</v>
      </c>
      <c r="J51" s="67">
        <v>43990.749421296299</v>
      </c>
      <c r="K51" s="13" t="s">
        <v>318</v>
      </c>
      <c r="L51" s="55">
        <v>5872</v>
      </c>
      <c r="M51" s="13">
        <v>0.8</v>
      </c>
      <c r="N51" s="68" t="s">
        <v>527</v>
      </c>
      <c r="O51" s="13"/>
      <c r="P51" s="68"/>
      <c r="Q51" s="13"/>
      <c r="R51" s="13"/>
      <c r="S51" s="13"/>
    </row>
    <row r="52" spans="1:19" x14ac:dyDescent="0.2">
      <c r="A52" s="13">
        <v>50</v>
      </c>
      <c r="B52" s="27" t="s">
        <v>325</v>
      </c>
      <c r="C52" s="66">
        <v>43991.996527777781</v>
      </c>
      <c r="D52" s="66">
        <v>43992.006944444445</v>
      </c>
      <c r="E52" s="69" t="s">
        <v>317</v>
      </c>
      <c r="F52" s="68">
        <v>43992.017361111109</v>
      </c>
      <c r="G52" s="68">
        <v>43992.055555555555</v>
      </c>
      <c r="H52" s="66">
        <v>43992.034722222219</v>
      </c>
      <c r="I52" s="66">
        <v>43992.069444444445</v>
      </c>
      <c r="J52" s="77">
        <v>43992.045636574076</v>
      </c>
      <c r="K52" s="13" t="s">
        <v>318</v>
      </c>
      <c r="L52" s="55" t="s">
        <v>317</v>
      </c>
      <c r="M52" s="13">
        <v>2.1</v>
      </c>
      <c r="N52" s="68" t="s">
        <v>331</v>
      </c>
      <c r="O52" s="13"/>
      <c r="P52" s="68"/>
      <c r="Q52" s="13"/>
      <c r="R52" s="13"/>
      <c r="S52" s="13"/>
    </row>
    <row r="53" spans="1:19" x14ac:dyDescent="0.2">
      <c r="A53" s="13">
        <v>51</v>
      </c>
      <c r="B53" s="13" t="s">
        <v>320</v>
      </c>
      <c r="C53" s="66">
        <v>43998.954861111109</v>
      </c>
      <c r="D53" s="66">
        <v>43998.965277777781</v>
      </c>
      <c r="E53" s="69" t="s">
        <v>317</v>
      </c>
      <c r="F53" s="68">
        <v>43998.979166666664</v>
      </c>
      <c r="G53" s="68">
        <v>43999</v>
      </c>
      <c r="H53" s="66">
        <v>43998.993055555555</v>
      </c>
      <c r="I53" s="66">
        <v>43999.020833333336</v>
      </c>
      <c r="J53" s="67">
        <v>43998.997430555559</v>
      </c>
      <c r="K53" s="13" t="s">
        <v>318</v>
      </c>
      <c r="L53" s="55" t="s">
        <v>317</v>
      </c>
      <c r="M53" s="13">
        <v>3.2</v>
      </c>
      <c r="N53" s="68" t="s">
        <v>330</v>
      </c>
      <c r="O53" s="13"/>
      <c r="P53" s="75"/>
      <c r="Q53" s="13"/>
      <c r="R53" s="13"/>
      <c r="S53" s="13"/>
    </row>
    <row r="54" spans="1:19" x14ac:dyDescent="0.2">
      <c r="A54" s="13">
        <v>52</v>
      </c>
      <c r="B54" s="13" t="s">
        <v>320</v>
      </c>
      <c r="C54" s="66">
        <v>43999.048611111109</v>
      </c>
      <c r="D54" s="66">
        <v>43999.076388888891</v>
      </c>
      <c r="E54" s="69" t="s">
        <v>317</v>
      </c>
      <c r="F54" s="68">
        <v>43999.0625</v>
      </c>
      <c r="G54" s="68">
        <v>43999.114583333336</v>
      </c>
      <c r="H54" s="66">
        <v>43999.076388888891</v>
      </c>
      <c r="I54" s="66">
        <v>43999.083333333336</v>
      </c>
      <c r="J54" s="67" t="s">
        <v>317</v>
      </c>
      <c r="K54" s="13" t="s">
        <v>318</v>
      </c>
      <c r="L54" s="76" t="s">
        <v>317</v>
      </c>
      <c r="M54" s="13" t="s">
        <v>317</v>
      </c>
      <c r="N54" s="68" t="s">
        <v>531</v>
      </c>
      <c r="O54" s="13"/>
      <c r="P54" s="13"/>
      <c r="Q54" s="13"/>
      <c r="R54" s="13"/>
      <c r="S54" s="13"/>
    </row>
    <row r="55" spans="1:19" x14ac:dyDescent="0.2">
      <c r="A55" s="13">
        <v>53</v>
      </c>
      <c r="B55" s="13" t="s">
        <v>320</v>
      </c>
      <c r="C55" s="66">
        <v>43999.128472222219</v>
      </c>
      <c r="D55" s="66">
        <v>43999.1875</v>
      </c>
      <c r="E55" s="69" t="s">
        <v>317</v>
      </c>
      <c r="F55" s="68">
        <v>43999.142361111109</v>
      </c>
      <c r="G55" s="68">
        <v>43999.222222222219</v>
      </c>
      <c r="H55" s="66">
        <v>43999.152777777781</v>
      </c>
      <c r="I55" s="66">
        <v>43999.253472222219</v>
      </c>
      <c r="J55" s="67">
        <v>43999.17150462963</v>
      </c>
      <c r="K55" s="13" t="s">
        <v>318</v>
      </c>
      <c r="L55" s="10">
        <v>5053</v>
      </c>
      <c r="M55" s="13">
        <v>0.7</v>
      </c>
      <c r="N55" s="68" t="s">
        <v>532</v>
      </c>
      <c r="O55" s="13"/>
      <c r="P55" s="68"/>
      <c r="Q55" s="13"/>
      <c r="R55" s="13"/>
      <c r="S55" s="13"/>
    </row>
    <row r="56" spans="1:19" x14ac:dyDescent="0.2">
      <c r="A56" s="13">
        <v>54</v>
      </c>
      <c r="B56" s="13" t="s">
        <v>320</v>
      </c>
      <c r="C56" s="66">
        <v>44011.1875</v>
      </c>
      <c r="D56" s="66">
        <v>44011.232638888891</v>
      </c>
      <c r="E56" s="69" t="s">
        <v>317</v>
      </c>
      <c r="F56" s="68">
        <v>44011.201388888891</v>
      </c>
      <c r="G56" s="68">
        <v>44011.263888888891</v>
      </c>
      <c r="H56" s="66">
        <v>44011.211805555555</v>
      </c>
      <c r="I56" s="66">
        <v>44011.277777777781</v>
      </c>
      <c r="J56" s="67">
        <v>44011.242511574077</v>
      </c>
      <c r="K56" s="13" t="s">
        <v>318</v>
      </c>
      <c r="L56" s="55">
        <v>8937</v>
      </c>
      <c r="M56" s="13">
        <v>1.5</v>
      </c>
      <c r="N56" s="68" t="s">
        <v>528</v>
      </c>
      <c r="O56" s="13"/>
      <c r="P56" s="68"/>
      <c r="Q56" s="13"/>
      <c r="R56" s="13"/>
      <c r="S56" s="13"/>
    </row>
    <row r="57" spans="1:19" x14ac:dyDescent="0.2">
      <c r="A57" s="13">
        <v>55</v>
      </c>
      <c r="B57" s="13" t="s">
        <v>320</v>
      </c>
      <c r="C57" s="66">
        <v>44040.690972222219</v>
      </c>
      <c r="D57" s="66">
        <v>44040.71875</v>
      </c>
      <c r="E57" s="69" t="s">
        <v>317</v>
      </c>
      <c r="F57" s="68">
        <v>44040.701388888891</v>
      </c>
      <c r="G57" s="68">
        <v>44040.770833333336</v>
      </c>
      <c r="H57" s="66">
        <v>44040.777777777781</v>
      </c>
      <c r="I57" s="66">
        <v>44040.788194444445</v>
      </c>
      <c r="J57" s="67">
        <v>44040.749247685184</v>
      </c>
      <c r="K57" s="13" t="s">
        <v>318</v>
      </c>
      <c r="L57" s="76" t="s">
        <v>317</v>
      </c>
      <c r="M57" s="72" t="s">
        <v>317</v>
      </c>
      <c r="N57" s="68" t="s">
        <v>334</v>
      </c>
      <c r="O57" s="13"/>
      <c r="P57" s="68"/>
      <c r="Q57" s="13"/>
      <c r="R57" s="13"/>
      <c r="S57" s="13"/>
    </row>
    <row r="58" spans="1:19" x14ac:dyDescent="0.2">
      <c r="A58" s="13">
        <v>56</v>
      </c>
      <c r="B58" s="13" t="s">
        <v>320</v>
      </c>
      <c r="C58" s="66">
        <v>44059.881944444445</v>
      </c>
      <c r="D58" s="66">
        <v>44059.916666666664</v>
      </c>
      <c r="E58" s="69" t="s">
        <v>317</v>
      </c>
      <c r="F58" s="68">
        <v>44059.892361111109</v>
      </c>
      <c r="G58" s="68">
        <v>44059.951388888891</v>
      </c>
      <c r="H58" s="66">
        <v>44059.902777777781</v>
      </c>
      <c r="I58" s="66">
        <v>44059.989583333336</v>
      </c>
      <c r="J58" s="67">
        <v>44059.961238425924</v>
      </c>
      <c r="K58" s="13" t="s">
        <v>318</v>
      </c>
      <c r="L58" s="76" t="s">
        <v>317</v>
      </c>
      <c r="M58" s="13">
        <v>0.6</v>
      </c>
      <c r="N58" s="68" t="s">
        <v>529</v>
      </c>
      <c r="O58" s="13"/>
      <c r="P58" s="68"/>
      <c r="Q58" s="13"/>
      <c r="R58" s="13"/>
      <c r="S58" s="13"/>
    </row>
    <row r="59" spans="1:19" x14ac:dyDescent="0.2">
      <c r="A59" s="13">
        <v>57</v>
      </c>
      <c r="B59" s="13" t="s">
        <v>320</v>
      </c>
      <c r="C59" s="66">
        <v>44073.211805555555</v>
      </c>
      <c r="D59" s="66">
        <v>44073.423611111109</v>
      </c>
      <c r="E59" s="69" t="s">
        <v>317</v>
      </c>
      <c r="F59" s="68">
        <v>44073.222222222219</v>
      </c>
      <c r="G59" s="68">
        <v>44073.524305555555</v>
      </c>
      <c r="H59" s="66">
        <v>44073.229166666664</v>
      </c>
      <c r="I59" s="66">
        <v>44073.461805555555</v>
      </c>
      <c r="J59" s="67">
        <v>44073.244710648149</v>
      </c>
      <c r="K59" s="13" t="s">
        <v>318</v>
      </c>
      <c r="L59" s="76" t="s">
        <v>317</v>
      </c>
      <c r="M59" s="72" t="s">
        <v>317</v>
      </c>
      <c r="N59" s="68" t="s">
        <v>530</v>
      </c>
      <c r="O59" s="13"/>
      <c r="P59" s="68"/>
      <c r="Q59" s="13"/>
      <c r="R59" s="13"/>
      <c r="S59" s="13"/>
    </row>
    <row r="61" spans="1:19" x14ac:dyDescent="0.2">
      <c r="O61" s="13"/>
      <c r="P61" s="82"/>
    </row>
    <row r="62" spans="1:19" x14ac:dyDescent="0.2">
      <c r="O62" s="13"/>
      <c r="P62" s="82"/>
    </row>
    <row r="63" spans="1:19" x14ac:dyDescent="0.2">
      <c r="O63" s="13"/>
      <c r="P63" s="82"/>
    </row>
  </sheetData>
  <phoneticPr fontId="1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F3F-140E-284C-B228-68C60BE1689B}">
  <dimension ref="A1:G143"/>
  <sheetViews>
    <sheetView workbookViewId="0">
      <selection activeCell="J9" sqref="J9"/>
    </sheetView>
  </sheetViews>
  <sheetFormatPr baseColWidth="10" defaultRowHeight="16" x14ac:dyDescent="0.2"/>
  <cols>
    <col min="4" max="5" width="18.6640625" bestFit="1" customWidth="1"/>
    <col min="6" max="6" width="15.33203125" bestFit="1" customWidth="1"/>
    <col min="7" max="7" width="18.6640625" bestFit="1" customWidth="1"/>
  </cols>
  <sheetData>
    <row r="1" spans="1:7" x14ac:dyDescent="0.2">
      <c r="A1" t="s">
        <v>277</v>
      </c>
      <c r="B1" t="s">
        <v>278</v>
      </c>
      <c r="C1" t="s">
        <v>479</v>
      </c>
      <c r="D1" t="s">
        <v>480</v>
      </c>
      <c r="E1" t="s">
        <v>481</v>
      </c>
      <c r="F1" s="80" t="s">
        <v>352</v>
      </c>
      <c r="G1" s="80" t="s">
        <v>352</v>
      </c>
    </row>
    <row r="2" spans="1:7" x14ac:dyDescent="0.2">
      <c r="A2" s="80" t="s">
        <v>224</v>
      </c>
      <c r="B2" s="80" t="s">
        <v>411</v>
      </c>
      <c r="C2" s="80">
        <v>0</v>
      </c>
      <c r="D2" s="80" t="s">
        <v>350</v>
      </c>
      <c r="E2" s="80" t="s">
        <v>351</v>
      </c>
      <c r="F2" s="80" t="s">
        <v>352</v>
      </c>
      <c r="G2" s="80" t="s">
        <v>399</v>
      </c>
    </row>
    <row r="3" spans="1:7" x14ac:dyDescent="0.2">
      <c r="A3" s="80" t="s">
        <v>224</v>
      </c>
      <c r="B3" s="80" t="s">
        <v>411</v>
      </c>
      <c r="C3" s="80">
        <v>1</v>
      </c>
      <c r="D3" s="80" t="s">
        <v>354</v>
      </c>
      <c r="E3" s="80" t="s">
        <v>355</v>
      </c>
      <c r="F3" s="80" t="s">
        <v>352</v>
      </c>
      <c r="G3" s="80" t="s">
        <v>400</v>
      </c>
    </row>
    <row r="4" spans="1:7" x14ac:dyDescent="0.2">
      <c r="A4" s="80" t="s">
        <v>224</v>
      </c>
      <c r="B4" s="80" t="s">
        <v>411</v>
      </c>
      <c r="C4" s="80">
        <v>2</v>
      </c>
      <c r="D4" s="80" t="s">
        <v>357</v>
      </c>
      <c r="E4" s="80" t="s">
        <v>358</v>
      </c>
      <c r="F4" s="80" t="s">
        <v>352</v>
      </c>
      <c r="G4" s="80" t="s">
        <v>412</v>
      </c>
    </row>
    <row r="5" spans="1:7" x14ac:dyDescent="0.2">
      <c r="A5" s="80" t="s">
        <v>224</v>
      </c>
      <c r="B5" s="80" t="s">
        <v>411</v>
      </c>
      <c r="C5" s="80">
        <v>3</v>
      </c>
      <c r="D5" s="80" t="s">
        <v>360</v>
      </c>
      <c r="E5" s="80" t="s">
        <v>361</v>
      </c>
      <c r="F5" s="80" t="s">
        <v>352</v>
      </c>
      <c r="G5" s="80" t="s">
        <v>512</v>
      </c>
    </row>
    <row r="6" spans="1:7" x14ac:dyDescent="0.2">
      <c r="A6" s="80" t="s">
        <v>224</v>
      </c>
      <c r="B6" s="80" t="s">
        <v>411</v>
      </c>
      <c r="C6" s="80">
        <v>4</v>
      </c>
      <c r="D6" s="80" t="s">
        <v>363</v>
      </c>
      <c r="E6" s="80" t="s">
        <v>364</v>
      </c>
      <c r="F6" s="80" t="s">
        <v>352</v>
      </c>
      <c r="G6" s="80" t="s">
        <v>413</v>
      </c>
    </row>
    <row r="7" spans="1:7" x14ac:dyDescent="0.2">
      <c r="A7" s="80" t="s">
        <v>224</v>
      </c>
      <c r="B7" s="80" t="s">
        <v>411</v>
      </c>
      <c r="C7" s="80">
        <v>5</v>
      </c>
      <c r="D7" s="80" t="s">
        <v>366</v>
      </c>
      <c r="E7" s="80" t="s">
        <v>367</v>
      </c>
      <c r="F7" s="80" t="s">
        <v>352</v>
      </c>
      <c r="G7" s="80" t="s">
        <v>414</v>
      </c>
    </row>
    <row r="8" spans="1:7" x14ac:dyDescent="0.2">
      <c r="A8" s="80" t="s">
        <v>224</v>
      </c>
      <c r="B8" s="80" t="s">
        <v>411</v>
      </c>
      <c r="C8" s="80">
        <v>6</v>
      </c>
      <c r="D8" s="80" t="s">
        <v>369</v>
      </c>
      <c r="E8" s="80" t="s">
        <v>370</v>
      </c>
      <c r="F8" s="80" t="s">
        <v>352</v>
      </c>
      <c r="G8" s="80" t="s">
        <v>405</v>
      </c>
    </row>
    <row r="9" spans="1:7" x14ac:dyDescent="0.2">
      <c r="A9" s="80" t="s">
        <v>224</v>
      </c>
      <c r="B9" s="80" t="s">
        <v>411</v>
      </c>
      <c r="C9" s="80">
        <v>7</v>
      </c>
      <c r="D9" s="80" t="s">
        <v>372</v>
      </c>
      <c r="E9" s="80" t="s">
        <v>373</v>
      </c>
      <c r="F9" s="80" t="s">
        <v>352</v>
      </c>
      <c r="G9" s="80" t="s">
        <v>393</v>
      </c>
    </row>
    <row r="10" spans="1:7" x14ac:dyDescent="0.2">
      <c r="A10" s="80" t="s">
        <v>224</v>
      </c>
      <c r="B10" s="80" t="s">
        <v>411</v>
      </c>
      <c r="C10" s="80">
        <v>8</v>
      </c>
      <c r="D10" s="80" t="s">
        <v>375</v>
      </c>
      <c r="E10" s="80" t="s">
        <v>376</v>
      </c>
      <c r="F10" s="80" t="s">
        <v>352</v>
      </c>
      <c r="G10" s="80" t="s">
        <v>407</v>
      </c>
    </row>
    <row r="11" spans="1:7" x14ac:dyDescent="0.2">
      <c r="A11" s="80" t="s">
        <v>224</v>
      </c>
      <c r="B11" s="80" t="s">
        <v>411</v>
      </c>
      <c r="C11" s="80">
        <v>9</v>
      </c>
      <c r="D11" s="80" t="s">
        <v>378</v>
      </c>
      <c r="E11" s="80" t="s">
        <v>379</v>
      </c>
      <c r="F11" s="80" t="s">
        <v>352</v>
      </c>
      <c r="G11" s="80" t="s">
        <v>415</v>
      </c>
    </row>
    <row r="12" spans="1:7" x14ac:dyDescent="0.2">
      <c r="A12" s="80" t="s">
        <v>224</v>
      </c>
      <c r="B12" s="80" t="s">
        <v>411</v>
      </c>
      <c r="C12" s="80">
        <v>10</v>
      </c>
      <c r="D12" s="80" t="s">
        <v>381</v>
      </c>
      <c r="E12" s="80" t="s">
        <v>382</v>
      </c>
      <c r="F12" s="80" t="s">
        <v>352</v>
      </c>
      <c r="G12" s="80" t="s">
        <v>409</v>
      </c>
    </row>
    <row r="13" spans="1:7" x14ac:dyDescent="0.2">
      <c r="A13" s="80" t="s">
        <v>224</v>
      </c>
      <c r="B13" s="80" t="s">
        <v>411</v>
      </c>
      <c r="C13" s="80">
        <v>11</v>
      </c>
      <c r="D13" s="80" t="s">
        <v>384</v>
      </c>
      <c r="E13" s="80" t="s">
        <v>385</v>
      </c>
      <c r="F13" s="80" t="s">
        <v>352</v>
      </c>
      <c r="G13" s="80" t="s">
        <v>410</v>
      </c>
    </row>
    <row r="14" spans="1:7" x14ac:dyDescent="0.2">
      <c r="A14" s="80" t="s">
        <v>224</v>
      </c>
      <c r="B14" s="80" t="s">
        <v>398</v>
      </c>
      <c r="C14" s="80">
        <v>0</v>
      </c>
      <c r="D14" s="80" t="s">
        <v>350</v>
      </c>
      <c r="E14" s="80" t="s">
        <v>351</v>
      </c>
      <c r="F14" s="80" t="s">
        <v>352</v>
      </c>
      <c r="G14" s="80" t="s">
        <v>399</v>
      </c>
    </row>
    <row r="15" spans="1:7" x14ac:dyDescent="0.2">
      <c r="A15" s="80" t="s">
        <v>224</v>
      </c>
      <c r="B15" s="80" t="s">
        <v>398</v>
      </c>
      <c r="C15" s="80">
        <v>1</v>
      </c>
      <c r="D15" s="80" t="s">
        <v>354</v>
      </c>
      <c r="E15" s="80" t="s">
        <v>355</v>
      </c>
      <c r="F15" s="80" t="s">
        <v>352</v>
      </c>
      <c r="G15" s="80" t="s">
        <v>400</v>
      </c>
    </row>
    <row r="16" spans="1:7" x14ac:dyDescent="0.2">
      <c r="A16" s="80" t="s">
        <v>224</v>
      </c>
      <c r="B16" s="80" t="s">
        <v>398</v>
      </c>
      <c r="C16" s="80">
        <v>2</v>
      </c>
      <c r="D16" s="80" t="s">
        <v>357</v>
      </c>
      <c r="E16" s="80" t="s">
        <v>358</v>
      </c>
      <c r="F16" s="80" t="s">
        <v>352</v>
      </c>
      <c r="G16" s="80" t="s">
        <v>401</v>
      </c>
    </row>
    <row r="17" spans="1:7" x14ac:dyDescent="0.2">
      <c r="A17" s="80" t="s">
        <v>224</v>
      </c>
      <c r="B17" s="80" t="s">
        <v>398</v>
      </c>
      <c r="C17" s="80">
        <v>3</v>
      </c>
      <c r="D17" s="80" t="s">
        <v>360</v>
      </c>
      <c r="E17" s="80" t="s">
        <v>361</v>
      </c>
      <c r="F17" s="80" t="s">
        <v>352</v>
      </c>
      <c r="G17" s="80" t="s">
        <v>402</v>
      </c>
    </row>
    <row r="18" spans="1:7" x14ac:dyDescent="0.2">
      <c r="A18" s="80" t="s">
        <v>224</v>
      </c>
      <c r="B18" s="80" t="s">
        <v>398</v>
      </c>
      <c r="C18" s="80">
        <v>4</v>
      </c>
      <c r="D18" s="80" t="s">
        <v>363</v>
      </c>
      <c r="E18" s="80" t="s">
        <v>364</v>
      </c>
      <c r="F18" s="80" t="s">
        <v>352</v>
      </c>
      <c r="G18" s="80" t="s">
        <v>403</v>
      </c>
    </row>
    <row r="19" spans="1:7" x14ac:dyDescent="0.2">
      <c r="A19" s="80" t="s">
        <v>224</v>
      </c>
      <c r="B19" s="80" t="s">
        <v>398</v>
      </c>
      <c r="C19" s="80">
        <v>5</v>
      </c>
      <c r="D19" s="80" t="s">
        <v>366</v>
      </c>
      <c r="E19" s="80" t="s">
        <v>367</v>
      </c>
      <c r="F19" s="80" t="s">
        <v>352</v>
      </c>
      <c r="G19" s="80" t="s">
        <v>404</v>
      </c>
    </row>
    <row r="20" spans="1:7" x14ac:dyDescent="0.2">
      <c r="A20" s="80" t="s">
        <v>224</v>
      </c>
      <c r="B20" s="80" t="s">
        <v>398</v>
      </c>
      <c r="C20" s="80">
        <v>6</v>
      </c>
      <c r="D20" s="80" t="s">
        <v>369</v>
      </c>
      <c r="E20" s="80" t="s">
        <v>370</v>
      </c>
      <c r="F20" s="80" t="s">
        <v>352</v>
      </c>
      <c r="G20" s="80" t="s">
        <v>405</v>
      </c>
    </row>
    <row r="21" spans="1:7" x14ac:dyDescent="0.2">
      <c r="A21" s="80" t="s">
        <v>224</v>
      </c>
      <c r="B21" s="80" t="s">
        <v>398</v>
      </c>
      <c r="C21" s="80">
        <v>7</v>
      </c>
      <c r="D21" s="80" t="s">
        <v>372</v>
      </c>
      <c r="E21" s="80" t="s">
        <v>373</v>
      </c>
      <c r="F21" s="80" t="s">
        <v>352</v>
      </c>
      <c r="G21" s="80" t="s">
        <v>406</v>
      </c>
    </row>
    <row r="22" spans="1:7" x14ac:dyDescent="0.2">
      <c r="A22" s="80" t="s">
        <v>224</v>
      </c>
      <c r="B22" s="80" t="s">
        <v>398</v>
      </c>
      <c r="C22" s="80">
        <v>8</v>
      </c>
      <c r="D22" s="80" t="s">
        <v>375</v>
      </c>
      <c r="E22" s="80" t="s">
        <v>376</v>
      </c>
      <c r="F22" s="80" t="s">
        <v>352</v>
      </c>
      <c r="G22" s="80" t="s">
        <v>407</v>
      </c>
    </row>
    <row r="23" spans="1:7" x14ac:dyDescent="0.2">
      <c r="A23" s="80" t="s">
        <v>224</v>
      </c>
      <c r="B23" s="80" t="s">
        <v>398</v>
      </c>
      <c r="C23" s="80">
        <v>9</v>
      </c>
      <c r="D23" s="80" t="s">
        <v>378</v>
      </c>
      <c r="E23" s="80" t="s">
        <v>379</v>
      </c>
      <c r="F23" s="80" t="s">
        <v>352</v>
      </c>
      <c r="G23" s="80" t="s">
        <v>408</v>
      </c>
    </row>
    <row r="24" spans="1:7" x14ac:dyDescent="0.2">
      <c r="A24" s="80" t="s">
        <v>224</v>
      </c>
      <c r="B24" s="80" t="s">
        <v>398</v>
      </c>
      <c r="C24" s="80">
        <v>10</v>
      </c>
      <c r="D24" s="80" t="s">
        <v>381</v>
      </c>
      <c r="E24" s="80" t="s">
        <v>382</v>
      </c>
      <c r="F24" s="80" t="s">
        <v>352</v>
      </c>
      <c r="G24" s="80" t="s">
        <v>409</v>
      </c>
    </row>
    <row r="25" spans="1:7" x14ac:dyDescent="0.2">
      <c r="A25" s="80" t="s">
        <v>224</v>
      </c>
      <c r="B25" s="80" t="s">
        <v>398</v>
      </c>
      <c r="C25" s="80">
        <v>11</v>
      </c>
      <c r="D25" s="80" t="s">
        <v>384</v>
      </c>
      <c r="E25" s="80" t="s">
        <v>385</v>
      </c>
      <c r="F25" s="80" t="s">
        <v>352</v>
      </c>
      <c r="G25" s="80" t="s">
        <v>410</v>
      </c>
    </row>
    <row r="26" spans="1:7" x14ac:dyDescent="0.2">
      <c r="A26" s="80" t="s">
        <v>224</v>
      </c>
      <c r="B26" s="80" t="s">
        <v>387</v>
      </c>
      <c r="C26" s="80">
        <v>0</v>
      </c>
      <c r="D26" s="80" t="s">
        <v>350</v>
      </c>
      <c r="E26" s="80" t="s">
        <v>351</v>
      </c>
      <c r="F26" s="80" t="s">
        <v>352</v>
      </c>
      <c r="G26" s="80" t="s">
        <v>388</v>
      </c>
    </row>
    <row r="27" spans="1:7" x14ac:dyDescent="0.2">
      <c r="A27" s="80" t="s">
        <v>224</v>
      </c>
      <c r="B27" s="80" t="s">
        <v>387</v>
      </c>
      <c r="C27" s="80">
        <v>1</v>
      </c>
      <c r="D27" s="80" t="s">
        <v>354</v>
      </c>
      <c r="E27" s="80" t="s">
        <v>355</v>
      </c>
      <c r="F27" s="80" t="s">
        <v>352</v>
      </c>
      <c r="G27" s="80" t="s">
        <v>513</v>
      </c>
    </row>
    <row r="28" spans="1:7" x14ac:dyDescent="0.2">
      <c r="A28" s="80" t="s">
        <v>224</v>
      </c>
      <c r="B28" s="80" t="s">
        <v>387</v>
      </c>
      <c r="C28" s="80">
        <v>2</v>
      </c>
      <c r="D28" s="80" t="s">
        <v>357</v>
      </c>
      <c r="E28" s="80" t="s">
        <v>358</v>
      </c>
      <c r="F28" s="80" t="s">
        <v>352</v>
      </c>
      <c r="G28" s="80" t="s">
        <v>389</v>
      </c>
    </row>
    <row r="29" spans="1:7" x14ac:dyDescent="0.2">
      <c r="A29" s="80" t="s">
        <v>224</v>
      </c>
      <c r="B29" s="80" t="s">
        <v>387</v>
      </c>
      <c r="C29" s="80">
        <v>3</v>
      </c>
      <c r="D29" s="80" t="s">
        <v>360</v>
      </c>
      <c r="E29" s="80" t="s">
        <v>361</v>
      </c>
      <c r="F29" s="80" t="s">
        <v>352</v>
      </c>
      <c r="G29" s="80" t="s">
        <v>362</v>
      </c>
    </row>
    <row r="30" spans="1:7" x14ac:dyDescent="0.2">
      <c r="A30" s="80" t="s">
        <v>224</v>
      </c>
      <c r="B30" s="80" t="s">
        <v>387</v>
      </c>
      <c r="C30" s="80">
        <v>4</v>
      </c>
      <c r="D30" s="80" t="s">
        <v>363</v>
      </c>
      <c r="E30" s="80" t="s">
        <v>364</v>
      </c>
      <c r="F30" s="80" t="s">
        <v>352</v>
      </c>
      <c r="G30" s="80" t="s">
        <v>390</v>
      </c>
    </row>
    <row r="31" spans="1:7" x14ac:dyDescent="0.2">
      <c r="A31" s="80" t="s">
        <v>224</v>
      </c>
      <c r="B31" s="80" t="s">
        <v>387</v>
      </c>
      <c r="C31" s="80">
        <v>5</v>
      </c>
      <c r="D31" s="80" t="s">
        <v>366</v>
      </c>
      <c r="E31" s="80" t="s">
        <v>367</v>
      </c>
      <c r="F31" s="80" t="s">
        <v>352</v>
      </c>
      <c r="G31" s="80" t="s">
        <v>391</v>
      </c>
    </row>
    <row r="32" spans="1:7" x14ac:dyDescent="0.2">
      <c r="A32" s="80" t="s">
        <v>224</v>
      </c>
      <c r="B32" s="80" t="s">
        <v>387</v>
      </c>
      <c r="C32" s="80">
        <v>6</v>
      </c>
      <c r="D32" s="80" t="s">
        <v>369</v>
      </c>
      <c r="E32" s="80" t="s">
        <v>370</v>
      </c>
      <c r="F32" s="80" t="s">
        <v>352</v>
      </c>
      <c r="G32" s="80" t="s">
        <v>392</v>
      </c>
    </row>
    <row r="33" spans="1:7" x14ac:dyDescent="0.2">
      <c r="A33" s="80" t="s">
        <v>224</v>
      </c>
      <c r="B33" s="80" t="s">
        <v>387</v>
      </c>
      <c r="C33" s="80">
        <v>7</v>
      </c>
      <c r="D33" s="80" t="s">
        <v>372</v>
      </c>
      <c r="E33" s="80" t="s">
        <v>373</v>
      </c>
      <c r="F33" s="80" t="s">
        <v>352</v>
      </c>
      <c r="G33" s="80" t="s">
        <v>393</v>
      </c>
    </row>
    <row r="34" spans="1:7" x14ac:dyDescent="0.2">
      <c r="A34" s="80" t="s">
        <v>224</v>
      </c>
      <c r="B34" s="80" t="s">
        <v>387</v>
      </c>
      <c r="C34" s="80">
        <v>8</v>
      </c>
      <c r="D34" s="80" t="s">
        <v>375</v>
      </c>
      <c r="E34" s="80" t="s">
        <v>376</v>
      </c>
      <c r="F34" s="80" t="s">
        <v>352</v>
      </c>
      <c r="G34" s="80" t="s">
        <v>394</v>
      </c>
    </row>
    <row r="35" spans="1:7" x14ac:dyDescent="0.2">
      <c r="A35" s="80" t="s">
        <v>224</v>
      </c>
      <c r="B35" s="80" t="s">
        <v>387</v>
      </c>
      <c r="C35" s="80">
        <v>9</v>
      </c>
      <c r="D35" s="80" t="s">
        <v>378</v>
      </c>
      <c r="E35" s="80" t="s">
        <v>379</v>
      </c>
      <c r="F35" s="80" t="s">
        <v>352</v>
      </c>
      <c r="G35" s="80" t="s">
        <v>395</v>
      </c>
    </row>
    <row r="36" spans="1:7" x14ac:dyDescent="0.2">
      <c r="A36" s="80" t="s">
        <v>224</v>
      </c>
      <c r="B36" s="80" t="s">
        <v>387</v>
      </c>
      <c r="C36" s="80">
        <v>10</v>
      </c>
      <c r="D36" s="80" t="s">
        <v>381</v>
      </c>
      <c r="E36" s="80" t="s">
        <v>382</v>
      </c>
      <c r="F36" s="80" t="s">
        <v>352</v>
      </c>
      <c r="G36" s="80" t="s">
        <v>396</v>
      </c>
    </row>
    <row r="37" spans="1:7" x14ac:dyDescent="0.2">
      <c r="A37" s="80" t="s">
        <v>224</v>
      </c>
      <c r="B37" s="80" t="s">
        <v>387</v>
      </c>
      <c r="C37" s="80">
        <v>11</v>
      </c>
      <c r="D37" s="80" t="s">
        <v>384</v>
      </c>
      <c r="E37" s="80" t="s">
        <v>385</v>
      </c>
      <c r="F37" s="80" t="s">
        <v>352</v>
      </c>
      <c r="G37" s="80" t="s">
        <v>397</v>
      </c>
    </row>
    <row r="38" spans="1:7" x14ac:dyDescent="0.2">
      <c r="A38" s="80" t="s">
        <v>224</v>
      </c>
      <c r="B38" s="80" t="s">
        <v>349</v>
      </c>
      <c r="C38" s="80">
        <v>0</v>
      </c>
      <c r="D38" s="80" t="s">
        <v>350</v>
      </c>
      <c r="E38" s="80" t="s">
        <v>351</v>
      </c>
      <c r="F38" s="80" t="s">
        <v>352</v>
      </c>
      <c r="G38" s="80" t="s">
        <v>353</v>
      </c>
    </row>
    <row r="39" spans="1:7" x14ac:dyDescent="0.2">
      <c r="A39" s="80" t="s">
        <v>224</v>
      </c>
      <c r="B39" s="80" t="s">
        <v>349</v>
      </c>
      <c r="C39" s="80">
        <v>1</v>
      </c>
      <c r="D39" s="80" t="s">
        <v>354</v>
      </c>
      <c r="E39" s="80" t="s">
        <v>355</v>
      </c>
      <c r="F39" s="80" t="s">
        <v>352</v>
      </c>
      <c r="G39" s="80" t="s">
        <v>356</v>
      </c>
    </row>
    <row r="40" spans="1:7" x14ac:dyDescent="0.2">
      <c r="A40" s="80" t="s">
        <v>224</v>
      </c>
      <c r="B40" s="80" t="s">
        <v>349</v>
      </c>
      <c r="C40" s="80">
        <v>2</v>
      </c>
      <c r="D40" s="80" t="s">
        <v>357</v>
      </c>
      <c r="E40" s="80" t="s">
        <v>358</v>
      </c>
      <c r="F40" s="80" t="s">
        <v>352</v>
      </c>
      <c r="G40" s="80" t="s">
        <v>359</v>
      </c>
    </row>
    <row r="41" spans="1:7" x14ac:dyDescent="0.2">
      <c r="A41" s="80" t="s">
        <v>224</v>
      </c>
      <c r="B41" s="80" t="s">
        <v>349</v>
      </c>
      <c r="C41" s="80">
        <v>3</v>
      </c>
      <c r="D41" s="80" t="s">
        <v>360</v>
      </c>
      <c r="E41" s="80" t="s">
        <v>361</v>
      </c>
      <c r="F41" s="80" t="s">
        <v>352</v>
      </c>
      <c r="G41" s="80" t="s">
        <v>362</v>
      </c>
    </row>
    <row r="42" spans="1:7" x14ac:dyDescent="0.2">
      <c r="A42" s="80" t="s">
        <v>224</v>
      </c>
      <c r="B42" s="80" t="s">
        <v>349</v>
      </c>
      <c r="C42" s="80">
        <v>4</v>
      </c>
      <c r="D42" s="80" t="s">
        <v>363</v>
      </c>
      <c r="E42" s="80" t="s">
        <v>364</v>
      </c>
      <c r="F42" s="80" t="s">
        <v>352</v>
      </c>
      <c r="G42" s="80" t="s">
        <v>365</v>
      </c>
    </row>
    <row r="43" spans="1:7" x14ac:dyDescent="0.2">
      <c r="A43" s="80" t="s">
        <v>224</v>
      </c>
      <c r="B43" s="80" t="s">
        <v>349</v>
      </c>
      <c r="C43" s="80">
        <v>5</v>
      </c>
      <c r="D43" s="80" t="s">
        <v>366</v>
      </c>
      <c r="E43" s="80" t="s">
        <v>367</v>
      </c>
      <c r="F43" s="80" t="s">
        <v>352</v>
      </c>
      <c r="G43" s="80" t="s">
        <v>368</v>
      </c>
    </row>
    <row r="44" spans="1:7" x14ac:dyDescent="0.2">
      <c r="A44" s="80" t="s">
        <v>224</v>
      </c>
      <c r="B44" s="80" t="s">
        <v>349</v>
      </c>
      <c r="C44" s="80">
        <v>6</v>
      </c>
      <c r="D44" s="80" t="s">
        <v>369</v>
      </c>
      <c r="E44" s="80" t="s">
        <v>370</v>
      </c>
      <c r="F44" s="80" t="s">
        <v>352</v>
      </c>
      <c r="G44" s="80" t="s">
        <v>371</v>
      </c>
    </row>
    <row r="45" spans="1:7" x14ac:dyDescent="0.2">
      <c r="A45" s="80" t="s">
        <v>224</v>
      </c>
      <c r="B45" s="80" t="s">
        <v>349</v>
      </c>
      <c r="C45" s="80">
        <v>7</v>
      </c>
      <c r="D45" s="80" t="s">
        <v>372</v>
      </c>
      <c r="E45" s="80" t="s">
        <v>373</v>
      </c>
      <c r="F45" s="80" t="s">
        <v>352</v>
      </c>
      <c r="G45" s="80" t="s">
        <v>374</v>
      </c>
    </row>
    <row r="46" spans="1:7" x14ac:dyDescent="0.2">
      <c r="A46" s="80" t="s">
        <v>224</v>
      </c>
      <c r="B46" s="80" t="s">
        <v>349</v>
      </c>
      <c r="C46" s="80">
        <v>8</v>
      </c>
      <c r="D46" s="80" t="s">
        <v>375</v>
      </c>
      <c r="E46" s="80" t="s">
        <v>376</v>
      </c>
      <c r="F46" s="80" t="s">
        <v>352</v>
      </c>
      <c r="G46" s="80" t="s">
        <v>377</v>
      </c>
    </row>
    <row r="47" spans="1:7" x14ac:dyDescent="0.2">
      <c r="A47" s="80" t="s">
        <v>224</v>
      </c>
      <c r="B47" s="80" t="s">
        <v>349</v>
      </c>
      <c r="C47" s="80">
        <v>9</v>
      </c>
      <c r="D47" s="80" t="s">
        <v>378</v>
      </c>
      <c r="E47" s="80" t="s">
        <v>379</v>
      </c>
      <c r="F47" s="80" t="s">
        <v>352</v>
      </c>
      <c r="G47" s="80" t="s">
        <v>380</v>
      </c>
    </row>
    <row r="48" spans="1:7" x14ac:dyDescent="0.2">
      <c r="A48" s="80" t="s">
        <v>224</v>
      </c>
      <c r="B48" s="80" t="s">
        <v>349</v>
      </c>
      <c r="C48" s="80">
        <v>10</v>
      </c>
      <c r="D48" s="80" t="s">
        <v>381</v>
      </c>
      <c r="E48" s="80" t="s">
        <v>382</v>
      </c>
      <c r="F48" s="80" t="s">
        <v>352</v>
      </c>
      <c r="G48" s="80" t="s">
        <v>383</v>
      </c>
    </row>
    <row r="49" spans="1:7" x14ac:dyDescent="0.2">
      <c r="A49" s="80" t="s">
        <v>226</v>
      </c>
      <c r="B49" s="80" t="s">
        <v>411</v>
      </c>
      <c r="C49" s="80">
        <v>0</v>
      </c>
      <c r="D49" s="80" t="s">
        <v>350</v>
      </c>
      <c r="E49" s="80" t="s">
        <v>351</v>
      </c>
      <c r="F49" s="80" t="s">
        <v>352</v>
      </c>
      <c r="G49" s="80" t="s">
        <v>433</v>
      </c>
    </row>
    <row r="50" spans="1:7" x14ac:dyDescent="0.2">
      <c r="A50" s="80" t="s">
        <v>226</v>
      </c>
      <c r="B50" s="80" t="s">
        <v>411</v>
      </c>
      <c r="C50" s="80">
        <v>1</v>
      </c>
      <c r="D50" s="80" t="s">
        <v>354</v>
      </c>
      <c r="E50" s="80" t="s">
        <v>355</v>
      </c>
      <c r="F50" s="80" t="s">
        <v>352</v>
      </c>
      <c r="G50" s="80" t="s">
        <v>439</v>
      </c>
    </row>
    <row r="51" spans="1:7" x14ac:dyDescent="0.2">
      <c r="A51" s="80" t="s">
        <v>226</v>
      </c>
      <c r="B51" s="80" t="s">
        <v>411</v>
      </c>
      <c r="C51" s="80">
        <v>2</v>
      </c>
      <c r="D51" s="80" t="s">
        <v>357</v>
      </c>
      <c r="E51" s="80" t="s">
        <v>358</v>
      </c>
      <c r="F51" s="80" t="s">
        <v>352</v>
      </c>
      <c r="G51" s="80" t="s">
        <v>435</v>
      </c>
    </row>
    <row r="52" spans="1:7" x14ac:dyDescent="0.2">
      <c r="A52" s="80" t="s">
        <v>226</v>
      </c>
      <c r="B52" s="80" t="s">
        <v>411</v>
      </c>
      <c r="C52" s="80">
        <v>4</v>
      </c>
      <c r="D52" s="80" t="s">
        <v>363</v>
      </c>
      <c r="E52" s="80" t="s">
        <v>364</v>
      </c>
      <c r="F52" s="80" t="s">
        <v>352</v>
      </c>
      <c r="G52" s="80" t="s">
        <v>436</v>
      </c>
    </row>
    <row r="53" spans="1:7" x14ac:dyDescent="0.2">
      <c r="A53" s="80" t="s">
        <v>226</v>
      </c>
      <c r="B53" s="80" t="s">
        <v>411</v>
      </c>
      <c r="C53" s="80">
        <v>5</v>
      </c>
      <c r="D53" s="80" t="s">
        <v>366</v>
      </c>
      <c r="E53" s="80" t="s">
        <v>367</v>
      </c>
      <c r="F53" s="80" t="s">
        <v>352</v>
      </c>
      <c r="G53" s="80" t="s">
        <v>368</v>
      </c>
    </row>
    <row r="54" spans="1:7" x14ac:dyDescent="0.2">
      <c r="A54" s="80" t="s">
        <v>226</v>
      </c>
      <c r="B54" s="80" t="s">
        <v>411</v>
      </c>
      <c r="C54" s="80">
        <v>6</v>
      </c>
      <c r="D54" s="80" t="s">
        <v>369</v>
      </c>
      <c r="E54" s="80" t="s">
        <v>370</v>
      </c>
      <c r="F54" s="80" t="s">
        <v>352</v>
      </c>
      <c r="G54" s="80" t="s">
        <v>437</v>
      </c>
    </row>
    <row r="55" spans="1:7" x14ac:dyDescent="0.2">
      <c r="A55" s="80" t="s">
        <v>226</v>
      </c>
      <c r="B55" s="80" t="s">
        <v>411</v>
      </c>
      <c r="C55" s="80">
        <v>8</v>
      </c>
      <c r="D55" s="80" t="s">
        <v>375</v>
      </c>
      <c r="E55" s="80" t="s">
        <v>376</v>
      </c>
      <c r="F55" s="80" t="s">
        <v>352</v>
      </c>
      <c r="G55" s="80" t="s">
        <v>441</v>
      </c>
    </row>
    <row r="56" spans="1:7" x14ac:dyDescent="0.2">
      <c r="A56" s="80" t="s">
        <v>226</v>
      </c>
      <c r="B56" s="80" t="s">
        <v>411</v>
      </c>
      <c r="C56" s="80">
        <v>9</v>
      </c>
      <c r="D56" s="80" t="s">
        <v>378</v>
      </c>
      <c r="E56" s="80" t="s">
        <v>379</v>
      </c>
      <c r="F56" s="80" t="s">
        <v>352</v>
      </c>
      <c r="G56" s="80" t="s">
        <v>442</v>
      </c>
    </row>
    <row r="57" spans="1:7" x14ac:dyDescent="0.2">
      <c r="A57" s="80" t="s">
        <v>226</v>
      </c>
      <c r="B57" s="80" t="s">
        <v>411</v>
      </c>
      <c r="C57" s="80">
        <v>10</v>
      </c>
      <c r="D57" s="80" t="s">
        <v>381</v>
      </c>
      <c r="E57" s="80" t="s">
        <v>382</v>
      </c>
      <c r="F57" s="80" t="s">
        <v>352</v>
      </c>
      <c r="G57" s="80" t="s">
        <v>383</v>
      </c>
    </row>
    <row r="58" spans="1:7" x14ac:dyDescent="0.2">
      <c r="A58" s="80" t="s">
        <v>226</v>
      </c>
      <c r="B58" s="80" t="s">
        <v>411</v>
      </c>
      <c r="C58" s="80">
        <v>11</v>
      </c>
      <c r="D58" s="80" t="s">
        <v>384</v>
      </c>
      <c r="E58" s="80" t="s">
        <v>385</v>
      </c>
      <c r="F58" s="80" t="s">
        <v>352</v>
      </c>
      <c r="G58" s="80" t="s">
        <v>397</v>
      </c>
    </row>
    <row r="59" spans="1:7" x14ac:dyDescent="0.2">
      <c r="A59" s="80" t="s">
        <v>226</v>
      </c>
      <c r="B59" s="80" t="s">
        <v>398</v>
      </c>
      <c r="C59" s="80">
        <v>0</v>
      </c>
      <c r="D59" s="80" t="s">
        <v>350</v>
      </c>
      <c r="E59" s="80" t="s">
        <v>351</v>
      </c>
      <c r="F59" s="80" t="s">
        <v>352</v>
      </c>
      <c r="G59" s="80" t="s">
        <v>433</v>
      </c>
    </row>
    <row r="60" spans="1:7" x14ac:dyDescent="0.2">
      <c r="A60" s="80" t="s">
        <v>226</v>
      </c>
      <c r="B60" s="80" t="s">
        <v>398</v>
      </c>
      <c r="C60" s="80">
        <v>1</v>
      </c>
      <c r="D60" s="80" t="s">
        <v>354</v>
      </c>
      <c r="E60" s="80" t="s">
        <v>355</v>
      </c>
      <c r="F60" s="80" t="s">
        <v>352</v>
      </c>
      <c r="G60" s="80" t="s">
        <v>434</v>
      </c>
    </row>
    <row r="61" spans="1:7" x14ac:dyDescent="0.2">
      <c r="A61" s="80" t="s">
        <v>226</v>
      </c>
      <c r="B61" s="80" t="s">
        <v>398</v>
      </c>
      <c r="C61" s="80">
        <v>2</v>
      </c>
      <c r="D61" s="80" t="s">
        <v>357</v>
      </c>
      <c r="E61" s="80" t="s">
        <v>358</v>
      </c>
      <c r="F61" s="80" t="s">
        <v>352</v>
      </c>
      <c r="G61" s="80" t="s">
        <v>435</v>
      </c>
    </row>
    <row r="62" spans="1:7" x14ac:dyDescent="0.2">
      <c r="A62" s="80" t="s">
        <v>226</v>
      </c>
      <c r="B62" s="80" t="s">
        <v>398</v>
      </c>
      <c r="C62" s="80">
        <v>3</v>
      </c>
      <c r="D62" s="80" t="s">
        <v>360</v>
      </c>
      <c r="E62" s="80" t="s">
        <v>361</v>
      </c>
      <c r="F62" s="80" t="s">
        <v>352</v>
      </c>
      <c r="G62" s="80" t="s">
        <v>440</v>
      </c>
    </row>
    <row r="63" spans="1:7" x14ac:dyDescent="0.2">
      <c r="A63" s="80" t="s">
        <v>226</v>
      </c>
      <c r="B63" s="80" t="s">
        <v>398</v>
      </c>
      <c r="C63" s="80">
        <v>4</v>
      </c>
      <c r="D63" s="80" t="s">
        <v>363</v>
      </c>
      <c r="E63" s="80" t="s">
        <v>364</v>
      </c>
      <c r="F63" s="80" t="s">
        <v>352</v>
      </c>
      <c r="G63" s="80" t="s">
        <v>436</v>
      </c>
    </row>
    <row r="64" spans="1:7" x14ac:dyDescent="0.2">
      <c r="A64" s="80" t="s">
        <v>226</v>
      </c>
      <c r="B64" s="80" t="s">
        <v>398</v>
      </c>
      <c r="C64" s="80">
        <v>5</v>
      </c>
      <c r="D64" s="80" t="s">
        <v>366</v>
      </c>
      <c r="E64" s="80" t="s">
        <v>367</v>
      </c>
      <c r="F64" s="80" t="s">
        <v>352</v>
      </c>
      <c r="G64" s="80" t="s">
        <v>368</v>
      </c>
    </row>
    <row r="65" spans="1:7" x14ac:dyDescent="0.2">
      <c r="A65" s="80" t="s">
        <v>226</v>
      </c>
      <c r="B65" s="80" t="s">
        <v>398</v>
      </c>
      <c r="C65" s="80">
        <v>6</v>
      </c>
      <c r="D65" s="80" t="s">
        <v>369</v>
      </c>
      <c r="E65" s="80" t="s">
        <v>370</v>
      </c>
      <c r="F65" s="80" t="s">
        <v>352</v>
      </c>
      <c r="G65" s="80" t="s">
        <v>437</v>
      </c>
    </row>
    <row r="66" spans="1:7" x14ac:dyDescent="0.2">
      <c r="A66" s="80" t="s">
        <v>226</v>
      </c>
      <c r="B66" s="80" t="s">
        <v>398</v>
      </c>
      <c r="C66" s="80">
        <v>7</v>
      </c>
      <c r="D66" s="80" t="s">
        <v>372</v>
      </c>
      <c r="E66" s="80" t="s">
        <v>373</v>
      </c>
      <c r="F66" s="80" t="s">
        <v>352</v>
      </c>
      <c r="G66" s="80" t="s">
        <v>419</v>
      </c>
    </row>
    <row r="67" spans="1:7" x14ac:dyDescent="0.2">
      <c r="A67" s="80" t="s">
        <v>226</v>
      </c>
      <c r="B67" s="80" t="s">
        <v>398</v>
      </c>
      <c r="C67" s="80">
        <v>8</v>
      </c>
      <c r="D67" s="80" t="s">
        <v>375</v>
      </c>
      <c r="E67" s="80" t="s">
        <v>376</v>
      </c>
      <c r="F67" s="80" t="s">
        <v>352</v>
      </c>
      <c r="G67" s="80" t="s">
        <v>438</v>
      </c>
    </row>
    <row r="68" spans="1:7" x14ac:dyDescent="0.2">
      <c r="A68" s="80" t="s">
        <v>226</v>
      </c>
      <c r="B68" s="80" t="s">
        <v>398</v>
      </c>
      <c r="C68" s="80">
        <v>9</v>
      </c>
      <c r="D68" s="80" t="s">
        <v>378</v>
      </c>
      <c r="E68" s="80" t="s">
        <v>379</v>
      </c>
      <c r="F68" s="80" t="s">
        <v>352</v>
      </c>
      <c r="G68" s="80" t="s">
        <v>514</v>
      </c>
    </row>
    <row r="69" spans="1:7" x14ac:dyDescent="0.2">
      <c r="A69" s="80" t="s">
        <v>226</v>
      </c>
      <c r="B69" s="80" t="s">
        <v>398</v>
      </c>
      <c r="C69" s="80">
        <v>10</v>
      </c>
      <c r="D69" s="80" t="s">
        <v>381</v>
      </c>
      <c r="E69" s="80" t="s">
        <v>382</v>
      </c>
      <c r="F69" s="80" t="s">
        <v>352</v>
      </c>
      <c r="G69" s="80" t="s">
        <v>383</v>
      </c>
    </row>
    <row r="70" spans="1:7" x14ac:dyDescent="0.2">
      <c r="A70" s="80" t="s">
        <v>226</v>
      </c>
      <c r="B70" s="80" t="s">
        <v>398</v>
      </c>
      <c r="C70" s="80">
        <v>11</v>
      </c>
      <c r="D70" s="80" t="s">
        <v>384</v>
      </c>
      <c r="E70" s="80" t="s">
        <v>385</v>
      </c>
      <c r="F70" s="80" t="s">
        <v>352</v>
      </c>
      <c r="G70" s="80" t="s">
        <v>397</v>
      </c>
    </row>
    <row r="71" spans="1:7" x14ac:dyDescent="0.2">
      <c r="A71" s="80" t="s">
        <v>226</v>
      </c>
      <c r="B71" s="80" t="s">
        <v>387</v>
      </c>
      <c r="C71" s="80">
        <v>0</v>
      </c>
      <c r="D71" s="80" t="s">
        <v>350</v>
      </c>
      <c r="E71" s="80" t="s">
        <v>351</v>
      </c>
      <c r="F71" s="80" t="s">
        <v>352</v>
      </c>
      <c r="G71" s="80" t="s">
        <v>422</v>
      </c>
    </row>
    <row r="72" spans="1:7" x14ac:dyDescent="0.2">
      <c r="A72" s="80" t="s">
        <v>226</v>
      </c>
      <c r="B72" s="80" t="s">
        <v>387</v>
      </c>
      <c r="C72" s="80">
        <v>1</v>
      </c>
      <c r="D72" s="80" t="s">
        <v>354</v>
      </c>
      <c r="E72" s="80" t="s">
        <v>355</v>
      </c>
      <c r="F72" s="80" t="s">
        <v>352</v>
      </c>
      <c r="G72" s="80" t="s">
        <v>423</v>
      </c>
    </row>
    <row r="73" spans="1:7" x14ac:dyDescent="0.2">
      <c r="A73" s="80" t="s">
        <v>226</v>
      </c>
      <c r="B73" s="80" t="s">
        <v>387</v>
      </c>
      <c r="C73" s="80">
        <v>2</v>
      </c>
      <c r="D73" s="80" t="s">
        <v>357</v>
      </c>
      <c r="E73" s="80" t="s">
        <v>358</v>
      </c>
      <c r="F73" s="80" t="s">
        <v>352</v>
      </c>
      <c r="G73" s="80" t="s">
        <v>424</v>
      </c>
    </row>
    <row r="74" spans="1:7" x14ac:dyDescent="0.2">
      <c r="A74" s="80" t="s">
        <v>226</v>
      </c>
      <c r="B74" s="80" t="s">
        <v>387</v>
      </c>
      <c r="C74" s="80">
        <v>3</v>
      </c>
      <c r="D74" s="80" t="s">
        <v>360</v>
      </c>
      <c r="E74" s="80" t="s">
        <v>361</v>
      </c>
      <c r="F74" s="80" t="s">
        <v>352</v>
      </c>
      <c r="G74" s="80" t="s">
        <v>425</v>
      </c>
    </row>
    <row r="75" spans="1:7" x14ac:dyDescent="0.2">
      <c r="A75" s="80" t="s">
        <v>226</v>
      </c>
      <c r="B75" s="80" t="s">
        <v>387</v>
      </c>
      <c r="C75" s="80">
        <v>4</v>
      </c>
      <c r="D75" s="80" t="s">
        <v>363</v>
      </c>
      <c r="E75" s="80" t="s">
        <v>364</v>
      </c>
      <c r="F75" s="80" t="s">
        <v>352</v>
      </c>
      <c r="G75" s="80" t="s">
        <v>426</v>
      </c>
    </row>
    <row r="76" spans="1:7" x14ac:dyDescent="0.2">
      <c r="A76" s="80" t="s">
        <v>226</v>
      </c>
      <c r="B76" s="80" t="s">
        <v>387</v>
      </c>
      <c r="C76" s="80">
        <v>5</v>
      </c>
      <c r="D76" s="80" t="s">
        <v>366</v>
      </c>
      <c r="E76" s="80" t="s">
        <v>367</v>
      </c>
      <c r="F76" s="80" t="s">
        <v>352</v>
      </c>
      <c r="G76" s="80" t="s">
        <v>418</v>
      </c>
    </row>
    <row r="77" spans="1:7" x14ac:dyDescent="0.2">
      <c r="A77" s="80" t="s">
        <v>226</v>
      </c>
      <c r="B77" s="80" t="s">
        <v>387</v>
      </c>
      <c r="C77" s="80">
        <v>6</v>
      </c>
      <c r="D77" s="80" t="s">
        <v>369</v>
      </c>
      <c r="E77" s="80" t="s">
        <v>370</v>
      </c>
      <c r="F77" s="80" t="s">
        <v>352</v>
      </c>
      <c r="G77" s="80" t="s">
        <v>427</v>
      </c>
    </row>
    <row r="78" spans="1:7" x14ac:dyDescent="0.2">
      <c r="A78" s="80" t="s">
        <v>226</v>
      </c>
      <c r="B78" s="80" t="s">
        <v>387</v>
      </c>
      <c r="C78" s="80">
        <v>7</v>
      </c>
      <c r="D78" s="80" t="s">
        <v>372</v>
      </c>
      <c r="E78" s="80" t="s">
        <v>373</v>
      </c>
      <c r="F78" s="80" t="s">
        <v>352</v>
      </c>
      <c r="G78" s="80" t="s">
        <v>428</v>
      </c>
    </row>
    <row r="79" spans="1:7" x14ac:dyDescent="0.2">
      <c r="A79" s="80" t="s">
        <v>226</v>
      </c>
      <c r="B79" s="80" t="s">
        <v>387</v>
      </c>
      <c r="C79" s="80">
        <v>8</v>
      </c>
      <c r="D79" s="80" t="s">
        <v>375</v>
      </c>
      <c r="E79" s="80" t="s">
        <v>376</v>
      </c>
      <c r="F79" s="80" t="s">
        <v>352</v>
      </c>
      <c r="G79" s="80" t="s">
        <v>429</v>
      </c>
    </row>
    <row r="80" spans="1:7" x14ac:dyDescent="0.2">
      <c r="A80" s="80" t="s">
        <v>226</v>
      </c>
      <c r="B80" s="80" t="s">
        <v>387</v>
      </c>
      <c r="C80" s="80">
        <v>9</v>
      </c>
      <c r="D80" s="80" t="s">
        <v>378</v>
      </c>
      <c r="E80" s="80" t="s">
        <v>379</v>
      </c>
      <c r="F80" s="80" t="s">
        <v>352</v>
      </c>
      <c r="G80" s="80" t="s">
        <v>430</v>
      </c>
    </row>
    <row r="81" spans="1:7" x14ac:dyDescent="0.2">
      <c r="A81" s="80" t="s">
        <v>226</v>
      </c>
      <c r="B81" s="80" t="s">
        <v>387</v>
      </c>
      <c r="C81" s="80">
        <v>10</v>
      </c>
      <c r="D81" s="80" t="s">
        <v>381</v>
      </c>
      <c r="E81" s="80" t="s">
        <v>382</v>
      </c>
      <c r="F81" s="80" t="s">
        <v>352</v>
      </c>
      <c r="G81" s="80" t="s">
        <v>431</v>
      </c>
    </row>
    <row r="82" spans="1:7" x14ac:dyDescent="0.2">
      <c r="A82" s="80" t="s">
        <v>226</v>
      </c>
      <c r="B82" s="80" t="s">
        <v>387</v>
      </c>
      <c r="C82" s="80">
        <v>11</v>
      </c>
      <c r="D82" s="80" t="s">
        <v>384</v>
      </c>
      <c r="E82" s="80" t="s">
        <v>385</v>
      </c>
      <c r="F82" s="80" t="s">
        <v>352</v>
      </c>
      <c r="G82" s="80" t="s">
        <v>432</v>
      </c>
    </row>
    <row r="83" spans="1:7" x14ac:dyDescent="0.2">
      <c r="A83" s="80" t="s">
        <v>226</v>
      </c>
      <c r="B83" s="80" t="s">
        <v>349</v>
      </c>
      <c r="C83" s="80">
        <v>0</v>
      </c>
      <c r="D83" s="80" t="s">
        <v>350</v>
      </c>
      <c r="E83" s="80" t="s">
        <v>351</v>
      </c>
      <c r="F83" s="80" t="s">
        <v>352</v>
      </c>
      <c r="G83" s="80" t="s">
        <v>353</v>
      </c>
    </row>
    <row r="84" spans="1:7" x14ac:dyDescent="0.2">
      <c r="A84" s="80" t="s">
        <v>226</v>
      </c>
      <c r="B84" s="80" t="s">
        <v>349</v>
      </c>
      <c r="C84" s="80">
        <v>1</v>
      </c>
      <c r="D84" s="80" t="s">
        <v>354</v>
      </c>
      <c r="E84" s="80" t="s">
        <v>355</v>
      </c>
      <c r="F84" s="80" t="s">
        <v>352</v>
      </c>
      <c r="G84" s="80" t="s">
        <v>356</v>
      </c>
    </row>
    <row r="85" spans="1:7" x14ac:dyDescent="0.2">
      <c r="A85" s="80" t="s">
        <v>226</v>
      </c>
      <c r="B85" s="80" t="s">
        <v>349</v>
      </c>
      <c r="C85" s="80">
        <v>2</v>
      </c>
      <c r="D85" s="80" t="s">
        <v>357</v>
      </c>
      <c r="E85" s="80" t="s">
        <v>358</v>
      </c>
      <c r="F85" s="80" t="s">
        <v>352</v>
      </c>
      <c r="G85" s="80" t="s">
        <v>416</v>
      </c>
    </row>
    <row r="86" spans="1:7" x14ac:dyDescent="0.2">
      <c r="A86" s="80" t="s">
        <v>226</v>
      </c>
      <c r="B86" s="80" t="s">
        <v>349</v>
      </c>
      <c r="C86" s="80">
        <v>3</v>
      </c>
      <c r="D86" s="80" t="s">
        <v>360</v>
      </c>
      <c r="E86" s="80" t="s">
        <v>361</v>
      </c>
      <c r="F86" s="80" t="s">
        <v>352</v>
      </c>
      <c r="G86" s="80" t="s">
        <v>417</v>
      </c>
    </row>
    <row r="87" spans="1:7" x14ac:dyDescent="0.2">
      <c r="A87" s="80" t="s">
        <v>226</v>
      </c>
      <c r="B87" s="80" t="s">
        <v>349</v>
      </c>
      <c r="C87" s="80">
        <v>4</v>
      </c>
      <c r="D87" s="80" t="s">
        <v>363</v>
      </c>
      <c r="E87" s="80" t="s">
        <v>364</v>
      </c>
      <c r="F87" s="80" t="s">
        <v>352</v>
      </c>
      <c r="G87" s="80" t="s">
        <v>365</v>
      </c>
    </row>
    <row r="88" spans="1:7" x14ac:dyDescent="0.2">
      <c r="A88" s="80" t="s">
        <v>226</v>
      </c>
      <c r="B88" s="80" t="s">
        <v>349</v>
      </c>
      <c r="C88" s="80">
        <v>5</v>
      </c>
      <c r="D88" s="80" t="s">
        <v>366</v>
      </c>
      <c r="E88" s="80" t="s">
        <v>367</v>
      </c>
      <c r="F88" s="80" t="s">
        <v>352</v>
      </c>
      <c r="G88" s="80" t="s">
        <v>418</v>
      </c>
    </row>
    <row r="89" spans="1:7" x14ac:dyDescent="0.2">
      <c r="A89" s="80" t="s">
        <v>226</v>
      </c>
      <c r="B89" s="80" t="s">
        <v>349</v>
      </c>
      <c r="C89" s="80">
        <v>6</v>
      </c>
      <c r="D89" s="80" t="s">
        <v>369</v>
      </c>
      <c r="E89" s="80" t="s">
        <v>370</v>
      </c>
      <c r="F89" s="80" t="s">
        <v>352</v>
      </c>
      <c r="G89" s="80" t="s">
        <v>371</v>
      </c>
    </row>
    <row r="90" spans="1:7" x14ac:dyDescent="0.2">
      <c r="A90" s="80" t="s">
        <v>226</v>
      </c>
      <c r="B90" s="80" t="s">
        <v>349</v>
      </c>
      <c r="C90" s="80">
        <v>7</v>
      </c>
      <c r="D90" s="80" t="s">
        <v>372</v>
      </c>
      <c r="E90" s="80" t="s">
        <v>373</v>
      </c>
      <c r="F90" s="80" t="s">
        <v>352</v>
      </c>
      <c r="G90" s="80" t="s">
        <v>419</v>
      </c>
    </row>
    <row r="91" spans="1:7" x14ac:dyDescent="0.2">
      <c r="A91" s="80" t="s">
        <v>226</v>
      </c>
      <c r="B91" s="80" t="s">
        <v>349</v>
      </c>
      <c r="C91" s="80">
        <v>8</v>
      </c>
      <c r="D91" s="80" t="s">
        <v>375</v>
      </c>
      <c r="E91" s="80" t="s">
        <v>376</v>
      </c>
      <c r="F91" s="80" t="s">
        <v>352</v>
      </c>
      <c r="G91" s="80" t="s">
        <v>420</v>
      </c>
    </row>
    <row r="92" spans="1:7" x14ac:dyDescent="0.2">
      <c r="A92" s="80" t="s">
        <v>226</v>
      </c>
      <c r="B92" s="80" t="s">
        <v>349</v>
      </c>
      <c r="C92" s="80">
        <v>9</v>
      </c>
      <c r="D92" s="80" t="s">
        <v>378</v>
      </c>
      <c r="E92" s="80" t="s">
        <v>379</v>
      </c>
      <c r="F92" s="80" t="s">
        <v>352</v>
      </c>
      <c r="G92" s="80" t="s">
        <v>380</v>
      </c>
    </row>
    <row r="93" spans="1:7" x14ac:dyDescent="0.2">
      <c r="A93" s="80" t="s">
        <v>226</v>
      </c>
      <c r="B93" s="80" t="s">
        <v>349</v>
      </c>
      <c r="C93" s="80">
        <v>10</v>
      </c>
      <c r="D93" s="80" t="s">
        <v>381</v>
      </c>
      <c r="E93" s="80" t="s">
        <v>382</v>
      </c>
      <c r="F93" s="80" t="s">
        <v>352</v>
      </c>
      <c r="G93" s="80" t="s">
        <v>421</v>
      </c>
    </row>
    <row r="94" spans="1:7" x14ac:dyDescent="0.2">
      <c r="A94" s="80" t="s">
        <v>226</v>
      </c>
      <c r="B94" s="80" t="s">
        <v>349</v>
      </c>
      <c r="C94" s="80">
        <v>11</v>
      </c>
      <c r="D94" s="80" t="s">
        <v>384</v>
      </c>
      <c r="E94" s="80" t="s">
        <v>385</v>
      </c>
      <c r="F94" s="80" t="s">
        <v>352</v>
      </c>
      <c r="G94" s="80" t="s">
        <v>386</v>
      </c>
    </row>
    <row r="95" spans="1:7" x14ac:dyDescent="0.2">
      <c r="A95" s="80" t="s">
        <v>265</v>
      </c>
      <c r="B95" s="80" t="s">
        <v>411</v>
      </c>
      <c r="C95" s="80">
        <v>0</v>
      </c>
      <c r="D95" s="80" t="s">
        <v>350</v>
      </c>
      <c r="E95" s="80" t="s">
        <v>351</v>
      </c>
      <c r="F95" s="80" t="s">
        <v>352</v>
      </c>
      <c r="G95" s="80" t="s">
        <v>472</v>
      </c>
    </row>
    <row r="96" spans="1:7" x14ac:dyDescent="0.2">
      <c r="A96" s="80" t="s">
        <v>265</v>
      </c>
      <c r="B96" s="80" t="s">
        <v>411</v>
      </c>
      <c r="C96" s="80">
        <v>1</v>
      </c>
      <c r="D96" s="80" t="s">
        <v>354</v>
      </c>
      <c r="E96" s="80" t="s">
        <v>355</v>
      </c>
      <c r="F96" s="80" t="s">
        <v>352</v>
      </c>
      <c r="G96" s="80" t="s">
        <v>473</v>
      </c>
    </row>
    <row r="97" spans="1:7" x14ac:dyDescent="0.2">
      <c r="A97" s="80" t="s">
        <v>265</v>
      </c>
      <c r="B97" s="80" t="s">
        <v>411</v>
      </c>
      <c r="C97" s="80">
        <v>2</v>
      </c>
      <c r="D97" s="80" t="s">
        <v>357</v>
      </c>
      <c r="E97" s="80" t="s">
        <v>358</v>
      </c>
      <c r="F97" s="80" t="s">
        <v>352</v>
      </c>
      <c r="G97" s="80" t="s">
        <v>474</v>
      </c>
    </row>
    <row r="98" spans="1:7" x14ac:dyDescent="0.2">
      <c r="A98" s="80" t="s">
        <v>265</v>
      </c>
      <c r="B98" s="80" t="s">
        <v>411</v>
      </c>
      <c r="C98" s="80">
        <v>3</v>
      </c>
      <c r="D98" s="80" t="s">
        <v>360</v>
      </c>
      <c r="E98" s="80" t="s">
        <v>361</v>
      </c>
      <c r="F98" s="80" t="s">
        <v>352</v>
      </c>
      <c r="G98" s="80" t="s">
        <v>515</v>
      </c>
    </row>
    <row r="99" spans="1:7" x14ac:dyDescent="0.2">
      <c r="A99" s="80" t="s">
        <v>265</v>
      </c>
      <c r="B99" s="80" t="s">
        <v>411</v>
      </c>
      <c r="C99" s="80">
        <v>4</v>
      </c>
      <c r="D99" s="80" t="s">
        <v>363</v>
      </c>
      <c r="E99" s="80" t="s">
        <v>364</v>
      </c>
      <c r="F99" s="80" t="s">
        <v>352</v>
      </c>
      <c r="G99" s="80" t="s">
        <v>426</v>
      </c>
    </row>
    <row r="100" spans="1:7" x14ac:dyDescent="0.2">
      <c r="A100" s="80" t="s">
        <v>265</v>
      </c>
      <c r="B100" s="80" t="s">
        <v>411</v>
      </c>
      <c r="C100" s="80">
        <v>5</v>
      </c>
      <c r="D100" s="80" t="s">
        <v>366</v>
      </c>
      <c r="E100" s="80" t="s">
        <v>367</v>
      </c>
      <c r="F100" s="80" t="s">
        <v>352</v>
      </c>
      <c r="G100" s="80" t="s">
        <v>475</v>
      </c>
    </row>
    <row r="101" spans="1:7" x14ac:dyDescent="0.2">
      <c r="A101" s="80" t="s">
        <v>265</v>
      </c>
      <c r="B101" s="80" t="s">
        <v>411</v>
      </c>
      <c r="C101" s="80">
        <v>6</v>
      </c>
      <c r="D101" s="80" t="s">
        <v>369</v>
      </c>
      <c r="E101" s="80" t="s">
        <v>370</v>
      </c>
      <c r="F101" s="80" t="s">
        <v>352</v>
      </c>
      <c r="G101" s="80" t="s">
        <v>476</v>
      </c>
    </row>
    <row r="102" spans="1:7" x14ac:dyDescent="0.2">
      <c r="A102" s="80" t="s">
        <v>265</v>
      </c>
      <c r="B102" s="80" t="s">
        <v>411</v>
      </c>
      <c r="C102" s="80">
        <v>7</v>
      </c>
      <c r="D102" s="80" t="s">
        <v>372</v>
      </c>
      <c r="E102" s="80" t="s">
        <v>373</v>
      </c>
      <c r="F102" s="80" t="s">
        <v>352</v>
      </c>
      <c r="G102" s="80" t="s">
        <v>477</v>
      </c>
    </row>
    <row r="103" spans="1:7" x14ac:dyDescent="0.2">
      <c r="A103" s="80" t="s">
        <v>265</v>
      </c>
      <c r="B103" s="80" t="s">
        <v>411</v>
      </c>
      <c r="C103" s="80">
        <v>8</v>
      </c>
      <c r="D103" s="80" t="s">
        <v>375</v>
      </c>
      <c r="E103" s="80" t="s">
        <v>376</v>
      </c>
      <c r="F103" s="80" t="s">
        <v>352</v>
      </c>
      <c r="G103" s="80" t="s">
        <v>407</v>
      </c>
    </row>
    <row r="104" spans="1:7" x14ac:dyDescent="0.2">
      <c r="A104" s="80" t="s">
        <v>265</v>
      </c>
      <c r="B104" s="80" t="s">
        <v>411</v>
      </c>
      <c r="C104" s="80">
        <v>9</v>
      </c>
      <c r="D104" s="80" t="s">
        <v>378</v>
      </c>
      <c r="E104" s="80" t="s">
        <v>379</v>
      </c>
      <c r="F104" s="80" t="s">
        <v>352</v>
      </c>
      <c r="G104" s="80" t="s">
        <v>469</v>
      </c>
    </row>
    <row r="105" spans="1:7" x14ac:dyDescent="0.2">
      <c r="A105" s="80" t="s">
        <v>265</v>
      </c>
      <c r="B105" s="80" t="s">
        <v>411</v>
      </c>
      <c r="C105" s="80">
        <v>10</v>
      </c>
      <c r="D105" s="80" t="s">
        <v>381</v>
      </c>
      <c r="E105" s="80" t="s">
        <v>382</v>
      </c>
      <c r="F105" s="80" t="s">
        <v>352</v>
      </c>
      <c r="G105" s="80" t="s">
        <v>470</v>
      </c>
    </row>
    <row r="106" spans="1:7" x14ac:dyDescent="0.2">
      <c r="A106" s="80" t="s">
        <v>265</v>
      </c>
      <c r="B106" s="80" t="s">
        <v>411</v>
      </c>
      <c r="C106" s="80">
        <v>11</v>
      </c>
      <c r="D106" s="80" t="s">
        <v>384</v>
      </c>
      <c r="E106" s="80" t="s">
        <v>385</v>
      </c>
      <c r="F106" s="80" t="s">
        <v>352</v>
      </c>
      <c r="G106" s="80" t="s">
        <v>478</v>
      </c>
    </row>
    <row r="107" spans="1:7" x14ac:dyDescent="0.2">
      <c r="A107" s="80" t="s">
        <v>265</v>
      </c>
      <c r="B107" s="80" t="s">
        <v>398</v>
      </c>
      <c r="C107" s="80">
        <v>0</v>
      </c>
      <c r="D107" s="80" t="s">
        <v>350</v>
      </c>
      <c r="E107" s="80" t="s">
        <v>351</v>
      </c>
      <c r="F107" s="80" t="s">
        <v>352</v>
      </c>
      <c r="G107" s="80" t="s">
        <v>464</v>
      </c>
    </row>
    <row r="108" spans="1:7" x14ac:dyDescent="0.2">
      <c r="A108" s="80" t="s">
        <v>265</v>
      </c>
      <c r="B108" s="80" t="s">
        <v>398</v>
      </c>
      <c r="C108" s="80">
        <v>1</v>
      </c>
      <c r="D108" s="80" t="s">
        <v>354</v>
      </c>
      <c r="E108" s="80" t="s">
        <v>355</v>
      </c>
      <c r="F108" s="80" t="s">
        <v>352</v>
      </c>
      <c r="G108" s="80" t="s">
        <v>400</v>
      </c>
    </row>
    <row r="109" spans="1:7" x14ac:dyDescent="0.2">
      <c r="A109" s="80" t="s">
        <v>265</v>
      </c>
      <c r="B109" s="80" t="s">
        <v>398</v>
      </c>
      <c r="C109" s="80">
        <v>2</v>
      </c>
      <c r="D109" s="80" t="s">
        <v>357</v>
      </c>
      <c r="E109" s="80" t="s">
        <v>358</v>
      </c>
      <c r="F109" s="80" t="s">
        <v>352</v>
      </c>
      <c r="G109" s="80" t="s">
        <v>465</v>
      </c>
    </row>
    <row r="110" spans="1:7" x14ac:dyDescent="0.2">
      <c r="A110" s="80" t="s">
        <v>265</v>
      </c>
      <c r="B110" s="80" t="s">
        <v>398</v>
      </c>
      <c r="C110" s="80">
        <v>3</v>
      </c>
      <c r="D110" s="80" t="s">
        <v>360</v>
      </c>
      <c r="E110" s="80" t="s">
        <v>361</v>
      </c>
      <c r="F110" s="80" t="s">
        <v>352</v>
      </c>
      <c r="G110" s="80" t="s">
        <v>402</v>
      </c>
    </row>
    <row r="111" spans="1:7" x14ac:dyDescent="0.2">
      <c r="A111" s="80" t="s">
        <v>265</v>
      </c>
      <c r="B111" s="80" t="s">
        <v>398</v>
      </c>
      <c r="C111" s="80">
        <v>4</v>
      </c>
      <c r="D111" s="80" t="s">
        <v>363</v>
      </c>
      <c r="E111" s="80" t="s">
        <v>364</v>
      </c>
      <c r="F111" s="80" t="s">
        <v>352</v>
      </c>
      <c r="G111" s="80" t="s">
        <v>403</v>
      </c>
    </row>
    <row r="112" spans="1:7" x14ac:dyDescent="0.2">
      <c r="A112" s="80" t="s">
        <v>265</v>
      </c>
      <c r="B112" s="80" t="s">
        <v>398</v>
      </c>
      <c r="C112" s="80">
        <v>5</v>
      </c>
      <c r="D112" s="80" t="s">
        <v>366</v>
      </c>
      <c r="E112" s="80" t="s">
        <v>367</v>
      </c>
      <c r="F112" s="80" t="s">
        <v>352</v>
      </c>
      <c r="G112" s="80" t="s">
        <v>466</v>
      </c>
    </row>
    <row r="113" spans="1:7" x14ac:dyDescent="0.2">
      <c r="A113" s="80" t="s">
        <v>265</v>
      </c>
      <c r="B113" s="80" t="s">
        <v>398</v>
      </c>
      <c r="C113" s="80">
        <v>6</v>
      </c>
      <c r="D113" s="80" t="s">
        <v>369</v>
      </c>
      <c r="E113" s="80" t="s">
        <v>370</v>
      </c>
      <c r="F113" s="80" t="s">
        <v>352</v>
      </c>
      <c r="G113" s="80" t="s">
        <v>405</v>
      </c>
    </row>
    <row r="114" spans="1:7" x14ac:dyDescent="0.2">
      <c r="A114" s="80" t="s">
        <v>265</v>
      </c>
      <c r="B114" s="80" t="s">
        <v>398</v>
      </c>
      <c r="C114" s="80">
        <v>7</v>
      </c>
      <c r="D114" s="80" t="s">
        <v>372</v>
      </c>
      <c r="E114" s="80" t="s">
        <v>373</v>
      </c>
      <c r="F114" s="80" t="s">
        <v>352</v>
      </c>
      <c r="G114" s="80" t="s">
        <v>467</v>
      </c>
    </row>
    <row r="115" spans="1:7" x14ac:dyDescent="0.2">
      <c r="A115" s="80" t="s">
        <v>265</v>
      </c>
      <c r="B115" s="80" t="s">
        <v>398</v>
      </c>
      <c r="C115" s="80">
        <v>8</v>
      </c>
      <c r="D115" s="80" t="s">
        <v>375</v>
      </c>
      <c r="E115" s="80" t="s">
        <v>376</v>
      </c>
      <c r="F115" s="80" t="s">
        <v>352</v>
      </c>
      <c r="G115" s="80" t="s">
        <v>468</v>
      </c>
    </row>
    <row r="116" spans="1:7" x14ac:dyDescent="0.2">
      <c r="A116" s="80" t="s">
        <v>265</v>
      </c>
      <c r="B116" s="80" t="s">
        <v>398</v>
      </c>
      <c r="C116" s="80">
        <v>9</v>
      </c>
      <c r="D116" s="80" t="s">
        <v>378</v>
      </c>
      <c r="E116" s="80" t="s">
        <v>379</v>
      </c>
      <c r="F116" s="80" t="s">
        <v>352</v>
      </c>
      <c r="G116" s="80" t="s">
        <v>469</v>
      </c>
    </row>
    <row r="117" spans="1:7" x14ac:dyDescent="0.2">
      <c r="A117" s="80" t="s">
        <v>265</v>
      </c>
      <c r="B117" s="80" t="s">
        <v>398</v>
      </c>
      <c r="C117" s="80">
        <v>10</v>
      </c>
      <c r="D117" s="80" t="s">
        <v>381</v>
      </c>
      <c r="E117" s="80" t="s">
        <v>382</v>
      </c>
      <c r="F117" s="80" t="s">
        <v>352</v>
      </c>
      <c r="G117" s="80" t="s">
        <v>470</v>
      </c>
    </row>
    <row r="118" spans="1:7" x14ac:dyDescent="0.2">
      <c r="A118" s="80" t="s">
        <v>265</v>
      </c>
      <c r="B118" s="80" t="s">
        <v>398</v>
      </c>
      <c r="C118" s="80">
        <v>11</v>
      </c>
      <c r="D118" s="80" t="s">
        <v>384</v>
      </c>
      <c r="E118" s="80" t="s">
        <v>385</v>
      </c>
      <c r="F118" s="80" t="s">
        <v>352</v>
      </c>
      <c r="G118" s="80" t="s">
        <v>471</v>
      </c>
    </row>
    <row r="119" spans="1:7" x14ac:dyDescent="0.2">
      <c r="A119" s="80" t="s">
        <v>265</v>
      </c>
      <c r="B119" s="80" t="s">
        <v>387</v>
      </c>
      <c r="C119" s="80">
        <v>0</v>
      </c>
      <c r="D119" s="80" t="s">
        <v>350</v>
      </c>
      <c r="E119" s="80" t="s">
        <v>351</v>
      </c>
      <c r="F119" s="80" t="s">
        <v>352</v>
      </c>
      <c r="G119" s="80" t="s">
        <v>453</v>
      </c>
    </row>
    <row r="120" spans="1:7" x14ac:dyDescent="0.2">
      <c r="A120" s="80" t="s">
        <v>265</v>
      </c>
      <c r="B120" s="80" t="s">
        <v>387</v>
      </c>
      <c r="C120" s="80">
        <v>1</v>
      </c>
      <c r="D120" s="80" t="s">
        <v>354</v>
      </c>
      <c r="E120" s="80" t="s">
        <v>355</v>
      </c>
      <c r="F120" s="80" t="s">
        <v>352</v>
      </c>
      <c r="G120" s="80" t="s">
        <v>454</v>
      </c>
    </row>
    <row r="121" spans="1:7" x14ac:dyDescent="0.2">
      <c r="A121" s="80" t="s">
        <v>265</v>
      </c>
      <c r="B121" s="80" t="s">
        <v>387</v>
      </c>
      <c r="C121" s="80">
        <v>2</v>
      </c>
      <c r="D121" s="80" t="s">
        <v>357</v>
      </c>
      <c r="E121" s="80" t="s">
        <v>358</v>
      </c>
      <c r="F121" s="80" t="s">
        <v>352</v>
      </c>
      <c r="G121" s="80" t="s">
        <v>455</v>
      </c>
    </row>
    <row r="122" spans="1:7" x14ac:dyDescent="0.2">
      <c r="A122" s="80" t="s">
        <v>265</v>
      </c>
      <c r="B122" s="80" t="s">
        <v>387</v>
      </c>
      <c r="C122" s="80">
        <v>3</v>
      </c>
      <c r="D122" s="80" t="s">
        <v>360</v>
      </c>
      <c r="E122" s="80" t="s">
        <v>361</v>
      </c>
      <c r="F122" s="80" t="s">
        <v>352</v>
      </c>
      <c r="G122" s="80" t="s">
        <v>456</v>
      </c>
    </row>
    <row r="123" spans="1:7" x14ac:dyDescent="0.2">
      <c r="A123" s="80" t="s">
        <v>265</v>
      </c>
      <c r="B123" s="80" t="s">
        <v>387</v>
      </c>
      <c r="C123" s="80">
        <v>4</v>
      </c>
      <c r="D123" s="80" t="s">
        <v>363</v>
      </c>
      <c r="E123" s="80" t="s">
        <v>364</v>
      </c>
      <c r="F123" s="80" t="s">
        <v>352</v>
      </c>
      <c r="G123" s="80" t="s">
        <v>426</v>
      </c>
    </row>
    <row r="124" spans="1:7" x14ac:dyDescent="0.2">
      <c r="A124" s="80" t="s">
        <v>265</v>
      </c>
      <c r="B124" s="80" t="s">
        <v>387</v>
      </c>
      <c r="C124" s="80">
        <v>5</v>
      </c>
      <c r="D124" s="80" t="s">
        <v>366</v>
      </c>
      <c r="E124" s="80" t="s">
        <v>367</v>
      </c>
      <c r="F124" s="80" t="s">
        <v>352</v>
      </c>
      <c r="G124" s="80" t="s">
        <v>457</v>
      </c>
    </row>
    <row r="125" spans="1:7" x14ac:dyDescent="0.2">
      <c r="A125" s="80" t="s">
        <v>265</v>
      </c>
      <c r="B125" s="80" t="s">
        <v>387</v>
      </c>
      <c r="C125" s="80">
        <v>6</v>
      </c>
      <c r="D125" s="80" t="s">
        <v>369</v>
      </c>
      <c r="E125" s="80" t="s">
        <v>370</v>
      </c>
      <c r="F125" s="80" t="s">
        <v>352</v>
      </c>
      <c r="G125" s="80" t="s">
        <v>458</v>
      </c>
    </row>
    <row r="126" spans="1:7" x14ac:dyDescent="0.2">
      <c r="A126" s="80" t="s">
        <v>265</v>
      </c>
      <c r="B126" s="80" t="s">
        <v>387</v>
      </c>
      <c r="C126" s="80">
        <v>7</v>
      </c>
      <c r="D126" s="80" t="s">
        <v>372</v>
      </c>
      <c r="E126" s="80" t="s">
        <v>373</v>
      </c>
      <c r="F126" s="80" t="s">
        <v>352</v>
      </c>
      <c r="G126" s="80" t="s">
        <v>459</v>
      </c>
    </row>
    <row r="127" spans="1:7" x14ac:dyDescent="0.2">
      <c r="A127" s="80" t="s">
        <v>265</v>
      </c>
      <c r="B127" s="80" t="s">
        <v>387</v>
      </c>
      <c r="C127" s="80">
        <v>8</v>
      </c>
      <c r="D127" s="80" t="s">
        <v>375</v>
      </c>
      <c r="E127" s="80" t="s">
        <v>376</v>
      </c>
      <c r="F127" s="80" t="s">
        <v>352</v>
      </c>
      <c r="G127" s="80" t="s">
        <v>460</v>
      </c>
    </row>
    <row r="128" spans="1:7" x14ac:dyDescent="0.2">
      <c r="A128" s="80" t="s">
        <v>265</v>
      </c>
      <c r="B128" s="80" t="s">
        <v>387</v>
      </c>
      <c r="C128" s="80">
        <v>9</v>
      </c>
      <c r="D128" s="80" t="s">
        <v>378</v>
      </c>
      <c r="E128" s="80" t="s">
        <v>379</v>
      </c>
      <c r="F128" s="80" t="s">
        <v>352</v>
      </c>
      <c r="G128" s="80" t="s">
        <v>461</v>
      </c>
    </row>
    <row r="129" spans="1:7" x14ac:dyDescent="0.2">
      <c r="A129" s="80" t="s">
        <v>265</v>
      </c>
      <c r="B129" s="80" t="s">
        <v>387</v>
      </c>
      <c r="C129" s="80">
        <v>10</v>
      </c>
      <c r="D129" s="80" t="s">
        <v>381</v>
      </c>
      <c r="E129" s="80" t="s">
        <v>382</v>
      </c>
      <c r="F129" s="80" t="s">
        <v>352</v>
      </c>
      <c r="G129" s="80" t="s">
        <v>462</v>
      </c>
    </row>
    <row r="130" spans="1:7" x14ac:dyDescent="0.2">
      <c r="A130" s="80" t="s">
        <v>265</v>
      </c>
      <c r="B130" s="80" t="s">
        <v>387</v>
      </c>
      <c r="C130" s="80">
        <v>11</v>
      </c>
      <c r="D130" s="80" t="s">
        <v>384</v>
      </c>
      <c r="E130" s="80" t="s">
        <v>385</v>
      </c>
      <c r="F130" s="80" t="s">
        <v>352</v>
      </c>
      <c r="G130" s="80" t="s">
        <v>463</v>
      </c>
    </row>
    <row r="131" spans="1:7" x14ac:dyDescent="0.2">
      <c r="A131" s="80" t="s">
        <v>265</v>
      </c>
      <c r="B131" s="80" t="s">
        <v>349</v>
      </c>
      <c r="C131" s="80">
        <v>0</v>
      </c>
      <c r="D131" s="80" t="s">
        <v>350</v>
      </c>
      <c r="E131" s="80" t="s">
        <v>351</v>
      </c>
      <c r="F131" s="80" t="s">
        <v>352</v>
      </c>
      <c r="G131" s="80" t="s">
        <v>443</v>
      </c>
    </row>
    <row r="132" spans="1:7" x14ac:dyDescent="0.2">
      <c r="A132" s="80" t="s">
        <v>265</v>
      </c>
      <c r="B132" s="80" t="s">
        <v>349</v>
      </c>
      <c r="C132" s="80">
        <v>1</v>
      </c>
      <c r="D132" s="80" t="s">
        <v>354</v>
      </c>
      <c r="E132" s="80" t="s">
        <v>355</v>
      </c>
      <c r="F132" s="80" t="s">
        <v>352</v>
      </c>
      <c r="G132" s="80" t="s">
        <v>444</v>
      </c>
    </row>
    <row r="133" spans="1:7" x14ac:dyDescent="0.2">
      <c r="A133" s="80" t="s">
        <v>265</v>
      </c>
      <c r="B133" s="80" t="s">
        <v>349</v>
      </c>
      <c r="C133" s="80">
        <v>2</v>
      </c>
      <c r="D133" s="80" t="s">
        <v>357</v>
      </c>
      <c r="E133" s="80" t="s">
        <v>358</v>
      </c>
      <c r="F133" s="80" t="s">
        <v>352</v>
      </c>
      <c r="G133" s="80" t="s">
        <v>445</v>
      </c>
    </row>
    <row r="134" spans="1:7" x14ac:dyDescent="0.2">
      <c r="A134" s="80" t="s">
        <v>265</v>
      </c>
      <c r="B134" s="80" t="s">
        <v>349</v>
      </c>
      <c r="C134" s="80">
        <v>3</v>
      </c>
      <c r="D134" s="80" t="s">
        <v>360</v>
      </c>
      <c r="E134" s="80" t="s">
        <v>361</v>
      </c>
      <c r="F134" s="80" t="s">
        <v>352</v>
      </c>
      <c r="G134" s="80" t="s">
        <v>417</v>
      </c>
    </row>
    <row r="135" spans="1:7" x14ac:dyDescent="0.2">
      <c r="A135" s="80" t="s">
        <v>265</v>
      </c>
      <c r="B135" s="80" t="s">
        <v>349</v>
      </c>
      <c r="C135" s="80">
        <v>4</v>
      </c>
      <c r="D135" s="80" t="s">
        <v>363</v>
      </c>
      <c r="E135" s="80" t="s">
        <v>364</v>
      </c>
      <c r="F135" s="80" t="s">
        <v>352</v>
      </c>
      <c r="G135" s="80" t="s">
        <v>426</v>
      </c>
    </row>
    <row r="136" spans="1:7" x14ac:dyDescent="0.2">
      <c r="A136" s="80" t="s">
        <v>265</v>
      </c>
      <c r="B136" s="80" t="s">
        <v>349</v>
      </c>
      <c r="C136" s="80">
        <v>5</v>
      </c>
      <c r="D136" s="80" t="s">
        <v>366</v>
      </c>
      <c r="E136" s="80" t="s">
        <v>367</v>
      </c>
      <c r="F136" s="80" t="s">
        <v>352</v>
      </c>
      <c r="G136" s="80" t="s">
        <v>446</v>
      </c>
    </row>
    <row r="137" spans="1:7" x14ac:dyDescent="0.2">
      <c r="A137" s="80" t="s">
        <v>265</v>
      </c>
      <c r="B137" s="80" t="s">
        <v>349</v>
      </c>
      <c r="C137" s="80">
        <v>6</v>
      </c>
      <c r="D137" s="80" t="s">
        <v>369</v>
      </c>
      <c r="E137" s="80" t="s">
        <v>370</v>
      </c>
      <c r="F137" s="80" t="s">
        <v>352</v>
      </c>
      <c r="G137" s="80" t="s">
        <v>447</v>
      </c>
    </row>
    <row r="138" spans="1:7" x14ac:dyDescent="0.2">
      <c r="A138" s="80" t="s">
        <v>265</v>
      </c>
      <c r="B138" s="80" t="s">
        <v>349</v>
      </c>
      <c r="C138" s="80">
        <v>7</v>
      </c>
      <c r="D138" s="80" t="s">
        <v>372</v>
      </c>
      <c r="E138" s="80" t="s">
        <v>373</v>
      </c>
      <c r="F138" s="80" t="s">
        <v>352</v>
      </c>
      <c r="G138" s="80" t="s">
        <v>448</v>
      </c>
    </row>
    <row r="139" spans="1:7" x14ac:dyDescent="0.2">
      <c r="A139" s="80" t="s">
        <v>265</v>
      </c>
      <c r="B139" s="80" t="s">
        <v>349</v>
      </c>
      <c r="C139" s="80">
        <v>8</v>
      </c>
      <c r="D139" s="80" t="s">
        <v>375</v>
      </c>
      <c r="E139" s="80" t="s">
        <v>376</v>
      </c>
      <c r="F139" s="80" t="s">
        <v>352</v>
      </c>
      <c r="G139" s="80" t="s">
        <v>449</v>
      </c>
    </row>
    <row r="140" spans="1:7" x14ac:dyDescent="0.2">
      <c r="A140" s="80" t="s">
        <v>265</v>
      </c>
      <c r="B140" s="80" t="s">
        <v>349</v>
      </c>
      <c r="C140" s="80">
        <v>9</v>
      </c>
      <c r="D140" s="80" t="s">
        <v>378</v>
      </c>
      <c r="E140" s="80" t="s">
        <v>379</v>
      </c>
      <c r="F140" s="80" t="s">
        <v>352</v>
      </c>
      <c r="G140" s="80" t="s">
        <v>450</v>
      </c>
    </row>
    <row r="141" spans="1:7" x14ac:dyDescent="0.2">
      <c r="A141" s="80" t="s">
        <v>265</v>
      </c>
      <c r="B141" s="80" t="s">
        <v>349</v>
      </c>
      <c r="C141" s="80">
        <v>10</v>
      </c>
      <c r="D141" s="80" t="s">
        <v>381</v>
      </c>
      <c r="E141" s="80" t="s">
        <v>382</v>
      </c>
      <c r="F141" s="80" t="s">
        <v>352</v>
      </c>
      <c r="G141" s="80" t="s">
        <v>451</v>
      </c>
    </row>
    <row r="142" spans="1:7" x14ac:dyDescent="0.2">
      <c r="A142" s="80" t="s">
        <v>265</v>
      </c>
      <c r="B142" s="80" t="s">
        <v>349</v>
      </c>
      <c r="C142" s="80">
        <v>11</v>
      </c>
      <c r="D142" s="80" t="s">
        <v>384</v>
      </c>
      <c r="E142" s="80" t="s">
        <v>385</v>
      </c>
      <c r="F142" s="80" t="s">
        <v>352</v>
      </c>
      <c r="G142" s="80" t="s">
        <v>452</v>
      </c>
    </row>
    <row r="143" spans="1:7" x14ac:dyDescent="0.2">
      <c r="A143" s="81">
        <v>4.1666666666666664E-2</v>
      </c>
      <c r="B143" s="80"/>
      <c r="C143" s="80"/>
      <c r="D143" s="80"/>
      <c r="E143" s="80"/>
      <c r="F143" s="80"/>
      <c r="G143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4B22-551D-4346-9B0B-1CA5D9D9A58C}">
  <dimension ref="A1:D53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226</v>
      </c>
      <c r="B1" t="s">
        <v>398</v>
      </c>
      <c r="C1" t="s">
        <v>482</v>
      </c>
      <c r="D1" t="s">
        <v>483</v>
      </c>
    </row>
    <row r="2" spans="1:4" x14ac:dyDescent="0.2">
      <c r="A2" t="s">
        <v>484</v>
      </c>
    </row>
    <row r="3" spans="1:4" x14ac:dyDescent="0.2">
      <c r="A3" t="s">
        <v>485</v>
      </c>
    </row>
    <row r="4" spans="1:4" x14ac:dyDescent="0.2">
      <c r="A4" t="s">
        <v>486</v>
      </c>
    </row>
    <row r="5" spans="1:4" x14ac:dyDescent="0.2">
      <c r="A5" t="s">
        <v>487</v>
      </c>
    </row>
    <row r="6" spans="1:4" x14ac:dyDescent="0.2">
      <c r="A6" t="s">
        <v>226</v>
      </c>
      <c r="B6" t="s">
        <v>411</v>
      </c>
      <c r="C6" t="s">
        <v>482</v>
      </c>
      <c r="D6" t="s">
        <v>483</v>
      </c>
    </row>
    <row r="7" spans="1:4" x14ac:dyDescent="0.2">
      <c r="A7" t="s">
        <v>484</v>
      </c>
    </row>
    <row r="8" spans="1:4" x14ac:dyDescent="0.2">
      <c r="A8" t="s">
        <v>485</v>
      </c>
    </row>
    <row r="9" spans="1:4" x14ac:dyDescent="0.2">
      <c r="A9" t="s">
        <v>486</v>
      </c>
    </row>
    <row r="10" spans="1:4" x14ac:dyDescent="0.2">
      <c r="A10" t="s">
        <v>487</v>
      </c>
    </row>
    <row r="11" spans="1:4" x14ac:dyDescent="0.2">
      <c r="A11" t="s">
        <v>226</v>
      </c>
      <c r="B11" t="s">
        <v>349</v>
      </c>
      <c r="C11" t="s">
        <v>482</v>
      </c>
      <c r="D11" t="s">
        <v>488</v>
      </c>
    </row>
    <row r="12" spans="1:4" x14ac:dyDescent="0.2">
      <c r="A12" t="s">
        <v>489</v>
      </c>
    </row>
    <row r="13" spans="1:4" x14ac:dyDescent="0.2">
      <c r="A13" t="s">
        <v>490</v>
      </c>
    </row>
    <row r="14" spans="1:4" x14ac:dyDescent="0.2">
      <c r="A14" t="s">
        <v>491</v>
      </c>
    </row>
    <row r="15" spans="1:4" x14ac:dyDescent="0.2">
      <c r="A15" t="s">
        <v>492</v>
      </c>
    </row>
    <row r="16" spans="1:4" x14ac:dyDescent="0.2">
      <c r="A16" t="s">
        <v>493</v>
      </c>
    </row>
    <row r="17" spans="1:4" x14ac:dyDescent="0.2">
      <c r="A17" t="s">
        <v>265</v>
      </c>
      <c r="B17" t="s">
        <v>387</v>
      </c>
      <c r="C17" t="s">
        <v>494</v>
      </c>
      <c r="D17">
        <v>0</v>
      </c>
    </row>
    <row r="18" spans="1:4" x14ac:dyDescent="0.2">
      <c r="A18" t="s">
        <v>224</v>
      </c>
      <c r="B18" t="s">
        <v>349</v>
      </c>
      <c r="C18" t="s">
        <v>482</v>
      </c>
      <c r="D18" t="s">
        <v>495</v>
      </c>
    </row>
    <row r="19" spans="1:4" x14ac:dyDescent="0.2">
      <c r="A19" t="s">
        <v>496</v>
      </c>
    </row>
    <row r="20" spans="1:4" x14ac:dyDescent="0.2">
      <c r="A20" t="s">
        <v>489</v>
      </c>
    </row>
    <row r="21" spans="1:4" x14ac:dyDescent="0.2">
      <c r="A21" t="s">
        <v>490</v>
      </c>
    </row>
    <row r="22" spans="1:4" x14ac:dyDescent="0.2">
      <c r="A22" t="s">
        <v>491</v>
      </c>
    </row>
    <row r="23" spans="1:4" x14ac:dyDescent="0.2">
      <c r="A23" t="s">
        <v>497</v>
      </c>
    </row>
    <row r="24" spans="1:4" x14ac:dyDescent="0.2">
      <c r="A24" t="s">
        <v>498</v>
      </c>
    </row>
    <row r="25" spans="1:4" x14ac:dyDescent="0.2">
      <c r="A25" t="s">
        <v>499</v>
      </c>
    </row>
    <row r="26" spans="1:4" x14ac:dyDescent="0.2">
      <c r="A26" t="s">
        <v>500</v>
      </c>
    </row>
    <row r="27" spans="1:4" x14ac:dyDescent="0.2">
      <c r="A27" t="s">
        <v>501</v>
      </c>
    </row>
    <row r="28" spans="1:4" x14ac:dyDescent="0.2">
      <c r="A28" t="s">
        <v>265</v>
      </c>
      <c r="B28" t="s">
        <v>411</v>
      </c>
      <c r="C28" t="s">
        <v>494</v>
      </c>
      <c r="D28">
        <v>0</v>
      </c>
    </row>
    <row r="29" spans="1:4" x14ac:dyDescent="0.2">
      <c r="A29" t="s">
        <v>224</v>
      </c>
      <c r="B29" t="s">
        <v>387</v>
      </c>
      <c r="C29" t="s">
        <v>482</v>
      </c>
      <c r="D29" t="s">
        <v>502</v>
      </c>
    </row>
    <row r="30" spans="1:4" x14ac:dyDescent="0.2">
      <c r="A30" t="s">
        <v>224</v>
      </c>
      <c r="B30" t="s">
        <v>411</v>
      </c>
      <c r="C30" t="s">
        <v>482</v>
      </c>
      <c r="D30" t="s">
        <v>503</v>
      </c>
    </row>
    <row r="31" spans="1:4" x14ac:dyDescent="0.2">
      <c r="A31" t="s">
        <v>504</v>
      </c>
    </row>
    <row r="32" spans="1:4" x14ac:dyDescent="0.2">
      <c r="A32" t="s">
        <v>496</v>
      </c>
    </row>
    <row r="33" spans="1:4" x14ac:dyDescent="0.2">
      <c r="A33" t="s">
        <v>489</v>
      </c>
    </row>
    <row r="34" spans="1:4" x14ac:dyDescent="0.2">
      <c r="A34" t="s">
        <v>490</v>
      </c>
    </row>
    <row r="35" spans="1:4" x14ac:dyDescent="0.2">
      <c r="A35" t="s">
        <v>491</v>
      </c>
    </row>
    <row r="36" spans="1:4" x14ac:dyDescent="0.2">
      <c r="A36" t="s">
        <v>505</v>
      </c>
    </row>
    <row r="37" spans="1:4" x14ac:dyDescent="0.2">
      <c r="A37" t="s">
        <v>506</v>
      </c>
    </row>
    <row r="38" spans="1:4" x14ac:dyDescent="0.2">
      <c r="A38" t="s">
        <v>507</v>
      </c>
    </row>
    <row r="39" spans="1:4" x14ac:dyDescent="0.2">
      <c r="A39" t="s">
        <v>508</v>
      </c>
    </row>
    <row r="40" spans="1:4" x14ac:dyDescent="0.2">
      <c r="A40" t="s">
        <v>224</v>
      </c>
      <c r="B40" t="s">
        <v>398</v>
      </c>
      <c r="C40" t="s">
        <v>482</v>
      </c>
      <c r="D40" t="s">
        <v>503</v>
      </c>
    </row>
    <row r="41" spans="1:4" x14ac:dyDescent="0.2">
      <c r="A41" t="s">
        <v>504</v>
      </c>
    </row>
    <row r="42" spans="1:4" x14ac:dyDescent="0.2">
      <c r="A42" t="s">
        <v>496</v>
      </c>
    </row>
    <row r="43" spans="1:4" x14ac:dyDescent="0.2">
      <c r="A43" t="s">
        <v>489</v>
      </c>
    </row>
    <row r="44" spans="1:4" x14ac:dyDescent="0.2">
      <c r="A44" t="s">
        <v>490</v>
      </c>
    </row>
    <row r="45" spans="1:4" x14ac:dyDescent="0.2">
      <c r="A45" t="s">
        <v>491</v>
      </c>
    </row>
    <row r="46" spans="1:4" x14ac:dyDescent="0.2">
      <c r="A46" t="s">
        <v>505</v>
      </c>
    </row>
    <row r="47" spans="1:4" x14ac:dyDescent="0.2">
      <c r="A47" t="s">
        <v>509</v>
      </c>
    </row>
    <row r="48" spans="1:4" x14ac:dyDescent="0.2">
      <c r="A48" t="s">
        <v>510</v>
      </c>
    </row>
    <row r="49" spans="1:4" x14ac:dyDescent="0.2">
      <c r="A49" t="s">
        <v>511</v>
      </c>
    </row>
    <row r="50" spans="1:4" x14ac:dyDescent="0.2">
      <c r="A50" t="s">
        <v>508</v>
      </c>
    </row>
    <row r="51" spans="1:4" x14ac:dyDescent="0.2">
      <c r="A51" t="s">
        <v>226</v>
      </c>
      <c r="B51" t="s">
        <v>387</v>
      </c>
      <c r="C51" t="s">
        <v>494</v>
      </c>
      <c r="D51">
        <v>0</v>
      </c>
    </row>
    <row r="52" spans="1:4" x14ac:dyDescent="0.2">
      <c r="A52" t="s">
        <v>265</v>
      </c>
      <c r="B52" t="s">
        <v>349</v>
      </c>
      <c r="C52" t="s">
        <v>494</v>
      </c>
      <c r="D52">
        <v>0</v>
      </c>
    </row>
    <row r="53" spans="1:4" x14ac:dyDescent="0.2">
      <c r="A53" t="s">
        <v>265</v>
      </c>
      <c r="B53" t="s">
        <v>398</v>
      </c>
      <c r="C53" t="s">
        <v>494</v>
      </c>
      <c r="D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D858-FC1C-6B44-A7A6-C43AB66843EC}">
  <dimension ref="A1:AA30"/>
  <sheetViews>
    <sheetView zoomScale="95" zoomScaleNormal="95" workbookViewId="0">
      <pane ySplit="1" topLeftCell="A17" activePane="bottomLeft" state="frozen"/>
      <selection pane="bottomLeft" activeCell="R27" sqref="R27"/>
    </sheetView>
  </sheetViews>
  <sheetFormatPr baseColWidth="10" defaultRowHeight="45" customHeight="1" x14ac:dyDescent="0.2"/>
  <cols>
    <col min="1" max="1" width="3.1640625" customWidth="1"/>
    <col min="2" max="2" width="20.83203125" customWidth="1"/>
    <col min="3" max="3" width="23.5" bestFit="1" customWidth="1"/>
    <col min="5" max="5" width="9.6640625" bestFit="1" customWidth="1"/>
    <col min="6" max="6" width="16.5" bestFit="1" customWidth="1"/>
    <col min="8" max="8" width="15.1640625" customWidth="1"/>
    <col min="9" max="9" width="14.83203125" customWidth="1"/>
    <col min="15" max="15" width="12.5" style="44" customWidth="1"/>
    <col min="17" max="17" width="52.5" bestFit="1" customWidth="1"/>
  </cols>
  <sheetData>
    <row r="1" spans="1:17" ht="45" customHeight="1" x14ac:dyDescent="0.2">
      <c r="A1" s="28" t="s">
        <v>136</v>
      </c>
      <c r="B1" s="28" t="s">
        <v>137</v>
      </c>
      <c r="C1" s="28" t="s">
        <v>138</v>
      </c>
      <c r="D1" s="28" t="s">
        <v>139</v>
      </c>
      <c r="E1" s="28" t="s">
        <v>140</v>
      </c>
      <c r="F1" s="28" t="s">
        <v>141</v>
      </c>
      <c r="G1" s="28" t="s">
        <v>142</v>
      </c>
      <c r="H1" s="28" t="s">
        <v>143</v>
      </c>
      <c r="I1" s="28" t="s">
        <v>144</v>
      </c>
      <c r="J1" s="28" t="s">
        <v>145</v>
      </c>
      <c r="K1" s="28" t="s">
        <v>146</v>
      </c>
      <c r="L1" s="29" t="s">
        <v>147</v>
      </c>
      <c r="M1" s="29" t="s">
        <v>148</v>
      </c>
      <c r="N1" s="29" t="s">
        <v>149</v>
      </c>
      <c r="O1" s="42" t="s">
        <v>150</v>
      </c>
      <c r="P1" s="29" t="s">
        <v>151</v>
      </c>
      <c r="Q1" s="29" t="s">
        <v>152</v>
      </c>
    </row>
    <row r="2" spans="1:17" ht="45" customHeight="1" x14ac:dyDescent="0.2">
      <c r="A2" s="30">
        <v>0</v>
      </c>
      <c r="B2" s="31">
        <v>45155.333333333336</v>
      </c>
      <c r="C2" s="31"/>
      <c r="D2" s="30">
        <v>510</v>
      </c>
      <c r="E2" s="30">
        <v>4</v>
      </c>
      <c r="F2" s="32" t="s">
        <v>153</v>
      </c>
      <c r="G2" s="30" t="s">
        <v>154</v>
      </c>
      <c r="H2" s="32" t="s">
        <v>155</v>
      </c>
      <c r="I2" s="32" t="s">
        <v>156</v>
      </c>
      <c r="J2" s="30">
        <v>40</v>
      </c>
      <c r="K2" s="30" t="s">
        <v>157</v>
      </c>
      <c r="L2" s="30" t="s">
        <v>158</v>
      </c>
      <c r="M2" s="30">
        <v>0.75</v>
      </c>
      <c r="N2" s="30" t="s">
        <v>159</v>
      </c>
      <c r="O2" s="16" t="s">
        <v>160</v>
      </c>
      <c r="P2" s="33" t="s">
        <v>161</v>
      </c>
      <c r="Q2" s="16" t="s">
        <v>162</v>
      </c>
    </row>
    <row r="3" spans="1:17" ht="45" customHeight="1" x14ac:dyDescent="0.2">
      <c r="A3" s="30">
        <v>1</v>
      </c>
      <c r="B3" s="31">
        <v>45156.708333333336</v>
      </c>
      <c r="C3" s="31"/>
      <c r="D3" s="30">
        <v>510</v>
      </c>
      <c r="E3" s="30">
        <v>4</v>
      </c>
      <c r="F3" s="32" t="s">
        <v>153</v>
      </c>
      <c r="G3" s="30" t="s">
        <v>163</v>
      </c>
      <c r="H3" s="32" t="s">
        <v>164</v>
      </c>
      <c r="I3" s="32" t="s">
        <v>156</v>
      </c>
      <c r="J3" s="30">
        <v>30</v>
      </c>
      <c r="K3" s="30">
        <v>32</v>
      </c>
      <c r="L3" s="30">
        <v>16</v>
      </c>
      <c r="M3" s="30">
        <v>0.75</v>
      </c>
      <c r="N3" s="30">
        <v>0.89100000000000001</v>
      </c>
      <c r="O3" s="16">
        <v>0.58030000000000004</v>
      </c>
      <c r="P3" s="33" t="s">
        <v>165</v>
      </c>
      <c r="Q3" s="33" t="s">
        <v>166</v>
      </c>
    </row>
    <row r="4" spans="1:17" ht="45" customHeight="1" x14ac:dyDescent="0.2">
      <c r="A4" s="30">
        <v>2</v>
      </c>
      <c r="B4" s="31">
        <v>45156.708333333336</v>
      </c>
      <c r="C4" s="31"/>
      <c r="D4" s="30">
        <v>510</v>
      </c>
      <c r="E4" s="30">
        <v>4</v>
      </c>
      <c r="F4" s="32" t="s">
        <v>153</v>
      </c>
      <c r="G4" s="30" t="s">
        <v>167</v>
      </c>
      <c r="H4" s="32" t="s">
        <v>164</v>
      </c>
      <c r="I4" s="32" t="s">
        <v>156</v>
      </c>
      <c r="J4" s="30">
        <v>30</v>
      </c>
      <c r="K4" s="30">
        <v>32</v>
      </c>
      <c r="L4" s="30">
        <v>16</v>
      </c>
      <c r="M4" s="30">
        <v>0.75</v>
      </c>
      <c r="N4" s="30">
        <v>0.91400000000000003</v>
      </c>
      <c r="O4" s="16">
        <v>8.0000000000000002E-3</v>
      </c>
      <c r="P4" s="33" t="s">
        <v>168</v>
      </c>
      <c r="Q4" s="33" t="s">
        <v>166</v>
      </c>
    </row>
    <row r="5" spans="1:17" ht="45" customHeight="1" x14ac:dyDescent="0.2">
      <c r="A5" s="30">
        <v>3</v>
      </c>
      <c r="B5" s="31">
        <v>45156.708333333336</v>
      </c>
      <c r="C5" s="31"/>
      <c r="D5" s="30">
        <v>510</v>
      </c>
      <c r="E5" s="30">
        <v>4</v>
      </c>
      <c r="F5" s="32" t="s">
        <v>153</v>
      </c>
      <c r="G5" s="30" t="s">
        <v>169</v>
      </c>
      <c r="H5" s="32" t="s">
        <v>164</v>
      </c>
      <c r="I5" s="32" t="s">
        <v>156</v>
      </c>
      <c r="J5" s="30">
        <v>30</v>
      </c>
      <c r="K5" s="30">
        <v>32</v>
      </c>
      <c r="L5" s="30">
        <v>16</v>
      </c>
      <c r="M5" s="30">
        <v>0.75</v>
      </c>
      <c r="N5" s="30">
        <v>0.94099999999999995</v>
      </c>
      <c r="O5" s="16">
        <v>0.4612</v>
      </c>
      <c r="P5" s="33" t="s">
        <v>170</v>
      </c>
      <c r="Q5" s="33" t="s">
        <v>166</v>
      </c>
    </row>
    <row r="6" spans="1:17" ht="45" customHeight="1" x14ac:dyDescent="0.2">
      <c r="A6" s="30">
        <v>4</v>
      </c>
      <c r="B6" s="31">
        <v>45156.416666666664</v>
      </c>
      <c r="C6" s="31"/>
      <c r="D6" s="30">
        <v>509</v>
      </c>
      <c r="E6" s="30">
        <v>4</v>
      </c>
      <c r="F6" s="32" t="s">
        <v>153</v>
      </c>
      <c r="G6" s="30" t="s">
        <v>163</v>
      </c>
      <c r="H6" s="32" t="s">
        <v>164</v>
      </c>
      <c r="I6" s="32" t="s">
        <v>156</v>
      </c>
      <c r="J6" s="30">
        <v>30</v>
      </c>
      <c r="K6" s="30" t="s">
        <v>171</v>
      </c>
      <c r="L6" s="30">
        <v>8</v>
      </c>
      <c r="M6" s="30">
        <v>0.3</v>
      </c>
      <c r="N6" s="30"/>
      <c r="O6" s="16" t="s">
        <v>172</v>
      </c>
      <c r="P6" s="33"/>
      <c r="Q6" s="33" t="s">
        <v>173</v>
      </c>
    </row>
    <row r="7" spans="1:17" ht="45" customHeight="1" x14ac:dyDescent="0.2">
      <c r="A7" s="30">
        <v>5</v>
      </c>
      <c r="B7" s="31">
        <v>45156.416666666664</v>
      </c>
      <c r="C7" s="31"/>
      <c r="D7" s="30">
        <v>502</v>
      </c>
      <c r="E7" s="30">
        <v>1</v>
      </c>
      <c r="F7" s="32" t="s">
        <v>153</v>
      </c>
      <c r="G7" s="30" t="s">
        <v>167</v>
      </c>
      <c r="H7" s="32" t="s">
        <v>164</v>
      </c>
      <c r="I7" s="32" t="s">
        <v>156</v>
      </c>
      <c r="J7" s="30">
        <v>30</v>
      </c>
      <c r="K7" s="30" t="s">
        <v>171</v>
      </c>
      <c r="L7" s="30">
        <v>8</v>
      </c>
      <c r="M7" s="30">
        <v>0.3</v>
      </c>
      <c r="N7" s="30"/>
      <c r="O7" s="16" t="s">
        <v>174</v>
      </c>
      <c r="P7" s="33"/>
      <c r="Q7" s="33" t="s">
        <v>175</v>
      </c>
    </row>
    <row r="8" spans="1:17" ht="45" customHeight="1" x14ac:dyDescent="0.2">
      <c r="A8" s="30">
        <v>6</v>
      </c>
      <c r="B8" s="31">
        <v>45156.416666666664</v>
      </c>
      <c r="C8" s="31"/>
      <c r="D8" s="30">
        <v>510</v>
      </c>
      <c r="E8" s="30">
        <v>4</v>
      </c>
      <c r="F8" s="32" t="s">
        <v>153</v>
      </c>
      <c r="G8" s="30" t="s">
        <v>169</v>
      </c>
      <c r="H8" s="32" t="s">
        <v>164</v>
      </c>
      <c r="I8" s="32" t="s">
        <v>156</v>
      </c>
      <c r="J8" s="30">
        <v>30</v>
      </c>
      <c r="K8" s="30" t="s">
        <v>171</v>
      </c>
      <c r="L8" s="30">
        <v>8</v>
      </c>
      <c r="M8" s="30">
        <v>0.3</v>
      </c>
      <c r="N8" s="33"/>
      <c r="O8" s="16" t="s">
        <v>176</v>
      </c>
      <c r="P8" s="33"/>
      <c r="Q8" s="33" t="s">
        <v>177</v>
      </c>
    </row>
    <row r="9" spans="1:17" ht="45" customHeight="1" x14ac:dyDescent="0.2">
      <c r="A9" s="30">
        <v>7</v>
      </c>
      <c r="B9" s="31">
        <v>45157.458333333336</v>
      </c>
      <c r="C9" s="31" t="s">
        <v>178</v>
      </c>
      <c r="D9" s="30">
        <v>509</v>
      </c>
      <c r="E9" s="30">
        <v>4</v>
      </c>
      <c r="F9" s="32" t="s">
        <v>153</v>
      </c>
      <c r="G9" s="30" t="s">
        <v>167</v>
      </c>
      <c r="H9" s="32" t="s">
        <v>164</v>
      </c>
      <c r="I9" s="32" t="s">
        <v>156</v>
      </c>
      <c r="J9" s="30">
        <v>30</v>
      </c>
      <c r="K9" s="30" t="s">
        <v>171</v>
      </c>
      <c r="L9" s="30">
        <v>8</v>
      </c>
      <c r="M9" s="30">
        <v>0.3</v>
      </c>
      <c r="N9" s="30"/>
      <c r="O9" s="16" t="s">
        <v>179</v>
      </c>
      <c r="P9" s="33" t="s">
        <v>180</v>
      </c>
      <c r="Q9" s="34" t="s">
        <v>181</v>
      </c>
    </row>
    <row r="10" spans="1:17" ht="45" customHeight="1" x14ac:dyDescent="0.2">
      <c r="A10" s="30">
        <v>8</v>
      </c>
      <c r="B10" s="31">
        <v>45158.40625</v>
      </c>
      <c r="C10" s="31" t="s">
        <v>182</v>
      </c>
      <c r="D10" s="30">
        <v>501</v>
      </c>
      <c r="E10" s="30">
        <v>1</v>
      </c>
      <c r="F10" s="32" t="s">
        <v>153</v>
      </c>
      <c r="G10" s="30" t="s">
        <v>163</v>
      </c>
      <c r="H10" s="32" t="s">
        <v>164</v>
      </c>
      <c r="I10" s="32" t="s">
        <v>156</v>
      </c>
      <c r="J10" s="30">
        <v>100</v>
      </c>
      <c r="K10" s="30" t="s">
        <v>171</v>
      </c>
      <c r="L10" s="30">
        <v>8</v>
      </c>
      <c r="M10" s="30">
        <v>0.3</v>
      </c>
      <c r="N10" s="30"/>
      <c r="O10" s="16" t="s">
        <v>183</v>
      </c>
      <c r="P10" s="33" t="s">
        <v>200</v>
      </c>
      <c r="Q10" s="34"/>
    </row>
    <row r="11" spans="1:17" ht="45" customHeight="1" x14ac:dyDescent="0.2">
      <c r="A11" s="30">
        <v>9</v>
      </c>
      <c r="B11" s="31">
        <v>45157.5</v>
      </c>
      <c r="C11" s="31" t="s">
        <v>182</v>
      </c>
      <c r="D11" s="30">
        <v>510</v>
      </c>
      <c r="E11" s="30">
        <v>1</v>
      </c>
      <c r="F11" s="32" t="s">
        <v>153</v>
      </c>
      <c r="G11" s="30" t="s">
        <v>167</v>
      </c>
      <c r="H11" s="32" t="s">
        <v>164</v>
      </c>
      <c r="I11" s="32" t="s">
        <v>156</v>
      </c>
      <c r="J11" s="30">
        <v>30</v>
      </c>
      <c r="K11" s="30" t="s">
        <v>171</v>
      </c>
      <c r="L11" s="30">
        <v>8</v>
      </c>
      <c r="M11" s="30">
        <v>0.3</v>
      </c>
      <c r="N11" s="30"/>
      <c r="O11" s="16" t="s">
        <v>184</v>
      </c>
      <c r="P11" s="33" t="s">
        <v>200</v>
      </c>
      <c r="Q11" s="34"/>
    </row>
    <row r="12" spans="1:17" ht="45" customHeight="1" x14ac:dyDescent="0.2">
      <c r="A12" s="30">
        <v>10</v>
      </c>
      <c r="B12" s="31">
        <v>45158.40625</v>
      </c>
      <c r="C12" s="31" t="s">
        <v>182</v>
      </c>
      <c r="D12" s="30">
        <v>502</v>
      </c>
      <c r="E12" s="30">
        <v>1</v>
      </c>
      <c r="F12" s="32" t="s">
        <v>153</v>
      </c>
      <c r="G12" s="30" t="s">
        <v>169</v>
      </c>
      <c r="H12" s="32" t="s">
        <v>164</v>
      </c>
      <c r="I12" s="32" t="s">
        <v>156</v>
      </c>
      <c r="J12" s="30">
        <v>100</v>
      </c>
      <c r="K12" s="30" t="s">
        <v>171</v>
      </c>
      <c r="L12" s="30">
        <v>8</v>
      </c>
      <c r="M12" s="30">
        <v>0.3</v>
      </c>
      <c r="N12" s="30"/>
      <c r="O12" s="16" t="s">
        <v>185</v>
      </c>
      <c r="P12" s="33" t="s">
        <v>200</v>
      </c>
      <c r="Q12" s="34"/>
    </row>
    <row r="13" spans="1:17" ht="45" customHeight="1" x14ac:dyDescent="0.2">
      <c r="A13" s="30">
        <v>11</v>
      </c>
      <c r="B13" s="31">
        <v>45159.875</v>
      </c>
      <c r="C13" s="31" t="s">
        <v>186</v>
      </c>
      <c r="D13" s="30">
        <v>509</v>
      </c>
      <c r="E13" s="30">
        <v>1</v>
      </c>
      <c r="F13" s="32" t="s">
        <v>153</v>
      </c>
      <c r="G13" s="30" t="s">
        <v>163</v>
      </c>
      <c r="H13" s="32" t="s">
        <v>164</v>
      </c>
      <c r="I13" s="32" t="s">
        <v>156</v>
      </c>
      <c r="J13" s="30">
        <v>30</v>
      </c>
      <c r="K13" s="30" t="s">
        <v>171</v>
      </c>
      <c r="L13" s="30">
        <v>8</v>
      </c>
      <c r="M13" s="30">
        <v>0.3</v>
      </c>
      <c r="N13" s="30"/>
      <c r="O13" s="16" t="s">
        <v>187</v>
      </c>
      <c r="P13" s="33"/>
      <c r="Q13" s="33" t="s">
        <v>188</v>
      </c>
    </row>
    <row r="14" spans="1:17" ht="45" customHeight="1" x14ac:dyDescent="0.2">
      <c r="A14" s="30">
        <v>12</v>
      </c>
      <c r="B14" s="31">
        <v>45159.875</v>
      </c>
      <c r="C14" s="31" t="s">
        <v>186</v>
      </c>
      <c r="D14" s="30">
        <v>502</v>
      </c>
      <c r="E14" s="30">
        <v>1</v>
      </c>
      <c r="F14" s="32" t="s">
        <v>153</v>
      </c>
      <c r="G14" s="30" t="s">
        <v>167</v>
      </c>
      <c r="H14" s="32" t="s">
        <v>164</v>
      </c>
      <c r="I14" s="32" t="s">
        <v>156</v>
      </c>
      <c r="J14" s="30">
        <v>30</v>
      </c>
      <c r="K14" s="30" t="s">
        <v>171</v>
      </c>
      <c r="L14" s="30">
        <v>8</v>
      </c>
      <c r="M14" s="30">
        <v>0.3</v>
      </c>
      <c r="N14" s="30"/>
      <c r="O14" s="16" t="s">
        <v>189</v>
      </c>
      <c r="P14" s="33"/>
      <c r="Q14" s="33" t="s">
        <v>188</v>
      </c>
    </row>
    <row r="15" spans="1:17" ht="45" customHeight="1" x14ac:dyDescent="0.2">
      <c r="A15" s="30">
        <v>13</v>
      </c>
      <c r="B15" s="31">
        <v>45159.875</v>
      </c>
      <c r="C15" s="31" t="s">
        <v>186</v>
      </c>
      <c r="D15" s="30">
        <v>510</v>
      </c>
      <c r="E15" s="30">
        <v>1</v>
      </c>
      <c r="F15" s="32" t="s">
        <v>153</v>
      </c>
      <c r="G15" s="30" t="s">
        <v>169</v>
      </c>
      <c r="H15" s="32" t="s">
        <v>164</v>
      </c>
      <c r="I15" s="32" t="s">
        <v>156</v>
      </c>
      <c r="J15" s="30">
        <v>30</v>
      </c>
      <c r="K15" s="30" t="s">
        <v>171</v>
      </c>
      <c r="L15" s="30">
        <v>8</v>
      </c>
      <c r="M15" s="30">
        <v>0.3</v>
      </c>
      <c r="N15" s="33"/>
      <c r="O15" s="16" t="s">
        <v>190</v>
      </c>
      <c r="P15" s="33"/>
      <c r="Q15" s="33" t="s">
        <v>188</v>
      </c>
    </row>
    <row r="16" spans="1:17" s="41" customFormat="1" ht="45" customHeight="1" x14ac:dyDescent="0.2">
      <c r="A16" s="37">
        <v>14</v>
      </c>
      <c r="B16" s="38">
        <v>45166.875</v>
      </c>
      <c r="C16" s="38" t="s">
        <v>196</v>
      </c>
      <c r="D16" s="37">
        <v>509</v>
      </c>
      <c r="E16" s="37">
        <v>1</v>
      </c>
      <c r="F16" s="39" t="s">
        <v>153</v>
      </c>
      <c r="G16" s="37" t="s">
        <v>163</v>
      </c>
      <c r="H16" s="39" t="s">
        <v>194</v>
      </c>
      <c r="I16" s="39" t="s">
        <v>195</v>
      </c>
      <c r="J16" s="37">
        <v>50</v>
      </c>
      <c r="K16" s="37" t="s">
        <v>171</v>
      </c>
      <c r="L16" s="37">
        <v>8</v>
      </c>
      <c r="M16" s="37">
        <v>0.3</v>
      </c>
      <c r="N16" s="37"/>
      <c r="O16" s="43" t="s">
        <v>191</v>
      </c>
      <c r="P16" s="40" t="s">
        <v>201</v>
      </c>
      <c r="Q16" s="40"/>
    </row>
    <row r="17" spans="1:27" s="41" customFormat="1" ht="45" customHeight="1" x14ac:dyDescent="0.2">
      <c r="A17" s="37">
        <v>15</v>
      </c>
      <c r="B17" s="38">
        <v>45166.875</v>
      </c>
      <c r="C17" s="38" t="s">
        <v>196</v>
      </c>
      <c r="D17" s="37">
        <v>510</v>
      </c>
      <c r="E17" s="37">
        <v>1</v>
      </c>
      <c r="F17" s="39" t="s">
        <v>153</v>
      </c>
      <c r="G17" s="37" t="s">
        <v>167</v>
      </c>
      <c r="H17" s="39" t="s">
        <v>194</v>
      </c>
      <c r="I17" s="39" t="s">
        <v>195</v>
      </c>
      <c r="J17" s="37">
        <v>50</v>
      </c>
      <c r="K17" s="37" t="s">
        <v>171</v>
      </c>
      <c r="L17" s="37">
        <v>8</v>
      </c>
      <c r="M17" s="37">
        <v>0.3</v>
      </c>
      <c r="N17" s="37"/>
      <c r="O17" s="43" t="s">
        <v>192</v>
      </c>
      <c r="P17" s="40" t="s">
        <v>201</v>
      </c>
      <c r="Q17" s="40" t="s">
        <v>198</v>
      </c>
    </row>
    <row r="18" spans="1:27" s="41" customFormat="1" ht="45" customHeight="1" x14ac:dyDescent="0.2">
      <c r="A18" s="37">
        <v>16</v>
      </c>
      <c r="B18" s="38">
        <v>45166.875</v>
      </c>
      <c r="C18" s="38" t="s">
        <v>196</v>
      </c>
      <c r="D18" s="37">
        <v>501</v>
      </c>
      <c r="E18" s="37">
        <v>1</v>
      </c>
      <c r="F18" s="39" t="s">
        <v>153</v>
      </c>
      <c r="G18" s="37" t="s">
        <v>169</v>
      </c>
      <c r="H18" s="39" t="s">
        <v>194</v>
      </c>
      <c r="I18" s="45" t="s">
        <v>195</v>
      </c>
      <c r="J18" s="37">
        <v>50</v>
      </c>
      <c r="K18" s="37" t="s">
        <v>171</v>
      </c>
      <c r="L18" s="37">
        <v>8</v>
      </c>
      <c r="M18" s="37">
        <v>0.3</v>
      </c>
      <c r="N18" s="40"/>
      <c r="O18" s="43" t="s">
        <v>193</v>
      </c>
      <c r="P18" s="40" t="s">
        <v>201</v>
      </c>
      <c r="Q18" s="40"/>
    </row>
    <row r="19" spans="1:27" ht="45" customHeight="1" x14ac:dyDescent="0.2">
      <c r="A19" s="30">
        <v>17</v>
      </c>
      <c r="B19" s="31">
        <v>45168.416666666664</v>
      </c>
      <c r="C19" s="31" t="s">
        <v>197</v>
      </c>
      <c r="D19" s="30">
        <v>510</v>
      </c>
      <c r="E19" s="30">
        <v>1</v>
      </c>
      <c r="F19" s="32" t="s">
        <v>153</v>
      </c>
      <c r="G19" s="30" t="s">
        <v>167</v>
      </c>
      <c r="H19" s="32" t="s">
        <v>194</v>
      </c>
      <c r="I19" s="32" t="s">
        <v>156</v>
      </c>
      <c r="J19" s="30">
        <v>50</v>
      </c>
      <c r="K19" s="30" t="s">
        <v>171</v>
      </c>
      <c r="L19" s="30">
        <v>8</v>
      </c>
      <c r="M19" s="30">
        <v>0.3</v>
      </c>
      <c r="N19" s="33"/>
      <c r="O19" s="16" t="s">
        <v>199</v>
      </c>
      <c r="P19" s="33" t="s">
        <v>201</v>
      </c>
      <c r="Q19" s="33"/>
    </row>
    <row r="20" spans="1:27" s="47" customFormat="1" ht="45" customHeight="1" x14ac:dyDescent="0.2">
      <c r="A20" s="30">
        <v>14</v>
      </c>
      <c r="B20" s="31">
        <v>45170.791666666664</v>
      </c>
      <c r="C20" s="31" t="s">
        <v>202</v>
      </c>
      <c r="D20" s="30">
        <v>509</v>
      </c>
      <c r="E20" s="30">
        <v>1</v>
      </c>
      <c r="F20" s="32" t="s">
        <v>153</v>
      </c>
      <c r="G20" s="30" t="s">
        <v>163</v>
      </c>
      <c r="H20" s="32" t="s">
        <v>194</v>
      </c>
      <c r="I20" s="32" t="s">
        <v>195</v>
      </c>
      <c r="J20" s="30">
        <v>50</v>
      </c>
      <c r="K20" s="30" t="s">
        <v>203</v>
      </c>
      <c r="L20" s="30" t="s">
        <v>204</v>
      </c>
      <c r="M20" s="30">
        <v>0.3</v>
      </c>
      <c r="N20" s="30"/>
      <c r="O20" s="16" t="s">
        <v>206</v>
      </c>
      <c r="P20" s="33"/>
      <c r="Q20" s="33" t="s">
        <v>208</v>
      </c>
      <c r="R20"/>
      <c r="S20"/>
      <c r="T20"/>
      <c r="U20"/>
      <c r="V20"/>
      <c r="W20"/>
      <c r="X20"/>
      <c r="Y20"/>
      <c r="Z20"/>
      <c r="AA20"/>
    </row>
    <row r="21" spans="1:27" s="47" customFormat="1" ht="45" customHeight="1" x14ac:dyDescent="0.2">
      <c r="A21" s="30">
        <v>15</v>
      </c>
      <c r="B21" s="31">
        <v>45170.791666666664</v>
      </c>
      <c r="C21" s="31" t="s">
        <v>202</v>
      </c>
      <c r="D21" s="30">
        <v>510</v>
      </c>
      <c r="E21" s="30">
        <v>1</v>
      </c>
      <c r="F21" s="32" t="s">
        <v>153</v>
      </c>
      <c r="G21" s="30" t="s">
        <v>167</v>
      </c>
      <c r="H21" s="32" t="s">
        <v>194</v>
      </c>
      <c r="I21" s="32" t="s">
        <v>195</v>
      </c>
      <c r="J21" s="30">
        <v>50</v>
      </c>
      <c r="K21" s="30" t="s">
        <v>203</v>
      </c>
      <c r="L21" s="30">
        <v>8</v>
      </c>
      <c r="M21" s="30">
        <v>0.3</v>
      </c>
      <c r="N21" s="30"/>
      <c r="O21" s="16" t="s">
        <v>205</v>
      </c>
      <c r="P21" s="33"/>
      <c r="Q21" s="33" t="s">
        <v>209</v>
      </c>
      <c r="R21"/>
      <c r="S21"/>
      <c r="T21"/>
      <c r="U21"/>
      <c r="V21"/>
      <c r="W21"/>
      <c r="X21"/>
      <c r="Y21"/>
      <c r="Z21"/>
      <c r="AA21"/>
    </row>
    <row r="22" spans="1:27" s="47" customFormat="1" ht="45" customHeight="1" x14ac:dyDescent="0.2">
      <c r="A22" s="30">
        <v>16</v>
      </c>
      <c r="B22" s="31">
        <v>45170.791666666664</v>
      </c>
      <c r="C22" s="31" t="s">
        <v>202</v>
      </c>
      <c r="D22" s="30">
        <v>501</v>
      </c>
      <c r="E22" s="30">
        <v>1</v>
      </c>
      <c r="F22" s="32" t="s">
        <v>153</v>
      </c>
      <c r="G22" s="30" t="s">
        <v>169</v>
      </c>
      <c r="H22" s="32" t="s">
        <v>194</v>
      </c>
      <c r="I22" s="32" t="s">
        <v>195</v>
      </c>
      <c r="J22" s="30">
        <v>50</v>
      </c>
      <c r="K22" s="30" t="s">
        <v>203</v>
      </c>
      <c r="L22" s="30">
        <v>8</v>
      </c>
      <c r="M22" s="30">
        <v>0.3</v>
      </c>
      <c r="N22" s="33"/>
      <c r="O22" s="16" t="s">
        <v>207</v>
      </c>
      <c r="P22" s="33"/>
      <c r="Q22" s="33" t="s">
        <v>210</v>
      </c>
      <c r="R22"/>
      <c r="S22"/>
      <c r="T22"/>
      <c r="U22"/>
      <c r="V22"/>
      <c r="W22"/>
      <c r="X22"/>
      <c r="Y22"/>
      <c r="Z22"/>
      <c r="AA22"/>
    </row>
    <row r="23" spans="1:27" s="53" customFormat="1" ht="45" customHeight="1" x14ac:dyDescent="0.2">
      <c r="A23" s="48">
        <v>17</v>
      </c>
      <c r="B23" s="49">
        <v>45180.625</v>
      </c>
      <c r="C23" s="49" t="s">
        <v>178</v>
      </c>
      <c r="D23" s="48">
        <v>501</v>
      </c>
      <c r="E23" s="48">
        <v>1</v>
      </c>
      <c r="F23" s="50" t="s">
        <v>153</v>
      </c>
      <c r="G23" s="48" t="s">
        <v>167</v>
      </c>
      <c r="H23" s="50" t="s">
        <v>194</v>
      </c>
      <c r="I23" s="50" t="s">
        <v>195</v>
      </c>
      <c r="J23" s="48">
        <v>50</v>
      </c>
      <c r="K23" s="48" t="s">
        <v>211</v>
      </c>
      <c r="L23" s="48">
        <v>8</v>
      </c>
      <c r="M23" s="48">
        <v>0.3</v>
      </c>
      <c r="N23" s="48"/>
      <c r="O23" s="51" t="s">
        <v>214</v>
      </c>
      <c r="P23" s="52" t="s">
        <v>217</v>
      </c>
      <c r="Q23" s="52" t="s">
        <v>213</v>
      </c>
    </row>
    <row r="24" spans="1:27" s="53" customFormat="1" ht="45" customHeight="1" x14ac:dyDescent="0.2">
      <c r="A24" s="48">
        <v>18</v>
      </c>
      <c r="B24" s="49">
        <v>45180.625</v>
      </c>
      <c r="C24" s="49" t="s">
        <v>178</v>
      </c>
      <c r="D24" s="48">
        <v>509</v>
      </c>
      <c r="E24" s="48">
        <v>4</v>
      </c>
      <c r="F24" s="50" t="s">
        <v>153</v>
      </c>
      <c r="G24" s="48" t="s">
        <v>167</v>
      </c>
      <c r="H24" s="50" t="s">
        <v>194</v>
      </c>
      <c r="I24" s="50" t="s">
        <v>195</v>
      </c>
      <c r="J24" s="48">
        <v>50</v>
      </c>
      <c r="K24" s="48" t="s">
        <v>212</v>
      </c>
      <c r="L24" s="48">
        <v>4</v>
      </c>
      <c r="M24" s="48">
        <v>0.3</v>
      </c>
      <c r="O24" s="51" t="s">
        <v>216</v>
      </c>
      <c r="P24" s="52" t="s">
        <v>217</v>
      </c>
      <c r="Q24" s="54" t="s">
        <v>215</v>
      </c>
    </row>
    <row r="25" spans="1:27" s="47" customFormat="1" ht="45" customHeight="1" x14ac:dyDescent="0.2">
      <c r="A25" s="30">
        <v>14</v>
      </c>
      <c r="B25" s="31">
        <v>45212.791666666664</v>
      </c>
      <c r="C25" s="31" t="s">
        <v>240</v>
      </c>
      <c r="D25" s="30">
        <v>509</v>
      </c>
      <c r="E25" s="30">
        <v>1</v>
      </c>
      <c r="F25" s="32" t="s">
        <v>153</v>
      </c>
      <c r="G25" s="30" t="s">
        <v>163</v>
      </c>
      <c r="H25" s="32" t="s">
        <v>241</v>
      </c>
      <c r="I25" s="32" t="s">
        <v>195</v>
      </c>
      <c r="J25" s="30">
        <v>50</v>
      </c>
      <c r="K25" s="30" t="s">
        <v>203</v>
      </c>
      <c r="L25" s="30">
        <v>8</v>
      </c>
      <c r="M25" s="30">
        <v>0</v>
      </c>
      <c r="N25" s="30"/>
      <c r="O25" s="16" t="s">
        <v>243</v>
      </c>
      <c r="P25" s="33"/>
      <c r="Q25" s="33" t="s">
        <v>242</v>
      </c>
      <c r="R25"/>
      <c r="S25"/>
      <c r="T25"/>
      <c r="U25"/>
      <c r="V25"/>
      <c r="W25"/>
      <c r="X25"/>
      <c r="Y25"/>
      <c r="Z25"/>
      <c r="AA25"/>
    </row>
    <row r="26" spans="1:27" s="47" customFormat="1" ht="45" customHeight="1" x14ac:dyDescent="0.2">
      <c r="A26" s="30">
        <v>15</v>
      </c>
      <c r="B26" s="31">
        <v>45212.791666666664</v>
      </c>
      <c r="C26" s="31" t="s">
        <v>240</v>
      </c>
      <c r="D26" s="30">
        <v>509</v>
      </c>
      <c r="E26" s="30">
        <v>1</v>
      </c>
      <c r="F26" s="32" t="s">
        <v>153</v>
      </c>
      <c r="G26" s="30" t="s">
        <v>167</v>
      </c>
      <c r="H26" s="32" t="s">
        <v>241</v>
      </c>
      <c r="I26" s="32" t="s">
        <v>195</v>
      </c>
      <c r="J26" s="30">
        <v>50</v>
      </c>
      <c r="K26" s="30" t="s">
        <v>203</v>
      </c>
      <c r="L26" s="30">
        <v>8</v>
      </c>
      <c r="M26" s="30">
        <v>0</v>
      </c>
      <c r="N26" s="30"/>
      <c r="O26" s="16" t="s">
        <v>244</v>
      </c>
      <c r="P26" s="33"/>
      <c r="Q26" s="33" t="s">
        <v>246</v>
      </c>
      <c r="R26"/>
      <c r="S26"/>
      <c r="T26"/>
      <c r="U26"/>
      <c r="V26"/>
      <c r="W26"/>
      <c r="X26"/>
      <c r="Y26"/>
      <c r="Z26"/>
      <c r="AA26"/>
    </row>
    <row r="27" spans="1:27" s="47" customFormat="1" ht="45" customHeight="1" x14ac:dyDescent="0.2">
      <c r="A27" s="30">
        <v>16</v>
      </c>
      <c r="B27" s="31">
        <v>45212.791666666664</v>
      </c>
      <c r="C27" s="31" t="s">
        <v>240</v>
      </c>
      <c r="D27" s="30">
        <v>509</v>
      </c>
      <c r="E27" s="30">
        <v>1</v>
      </c>
      <c r="F27" s="32" t="s">
        <v>153</v>
      </c>
      <c r="G27" s="30" t="s">
        <v>169</v>
      </c>
      <c r="H27" s="32" t="s">
        <v>241</v>
      </c>
      <c r="I27" s="32" t="s">
        <v>195</v>
      </c>
      <c r="J27" s="30">
        <v>50</v>
      </c>
      <c r="K27" s="30" t="s">
        <v>203</v>
      </c>
      <c r="L27" s="30">
        <v>8</v>
      </c>
      <c r="M27" s="30">
        <v>0</v>
      </c>
      <c r="N27" s="33"/>
      <c r="O27" s="16" t="s">
        <v>245</v>
      </c>
      <c r="P27" s="33"/>
      <c r="Q27" s="33"/>
      <c r="R27"/>
      <c r="S27"/>
      <c r="T27"/>
      <c r="U27"/>
      <c r="V27"/>
      <c r="W27"/>
      <c r="X27"/>
      <c r="Y27"/>
      <c r="Z27"/>
      <c r="AA27"/>
    </row>
    <row r="28" spans="1:27" s="47" customFormat="1" ht="45" customHeight="1" x14ac:dyDescent="0.2">
      <c r="A28" s="30">
        <v>14</v>
      </c>
      <c r="B28" s="31">
        <v>45212.791666666664</v>
      </c>
      <c r="C28" s="31" t="s">
        <v>240</v>
      </c>
      <c r="D28" s="30">
        <v>509</v>
      </c>
      <c r="E28" s="30">
        <v>1</v>
      </c>
      <c r="F28" s="32" t="s">
        <v>153</v>
      </c>
      <c r="G28" s="30" t="s">
        <v>163</v>
      </c>
      <c r="H28" s="32" t="s">
        <v>247</v>
      </c>
      <c r="I28" s="32" t="s">
        <v>195</v>
      </c>
      <c r="J28" s="30">
        <v>50</v>
      </c>
      <c r="K28" s="30" t="s">
        <v>203</v>
      </c>
      <c r="L28" s="30">
        <v>8</v>
      </c>
      <c r="M28" s="30">
        <v>0</v>
      </c>
      <c r="N28" s="30"/>
      <c r="O28" s="16" t="s">
        <v>251</v>
      </c>
      <c r="P28" s="33"/>
      <c r="Q28" s="58" t="s">
        <v>249</v>
      </c>
      <c r="R28"/>
      <c r="S28"/>
      <c r="T28"/>
      <c r="U28"/>
      <c r="V28"/>
      <c r="W28"/>
      <c r="X28"/>
      <c r="Y28"/>
      <c r="Z28"/>
      <c r="AA28"/>
    </row>
    <row r="29" spans="1:27" s="47" customFormat="1" ht="45" customHeight="1" x14ac:dyDescent="0.2">
      <c r="A29" s="30">
        <v>15</v>
      </c>
      <c r="B29" s="31">
        <v>45212.791666666664</v>
      </c>
      <c r="C29" s="31" t="s">
        <v>240</v>
      </c>
      <c r="D29" s="30">
        <v>509</v>
      </c>
      <c r="E29" s="30">
        <v>1</v>
      </c>
      <c r="F29" s="32" t="s">
        <v>153</v>
      </c>
      <c r="G29" s="30" t="s">
        <v>167</v>
      </c>
      <c r="H29" s="32" t="s">
        <v>247</v>
      </c>
      <c r="I29" s="32" t="s">
        <v>195</v>
      </c>
      <c r="J29" s="30">
        <v>50</v>
      </c>
      <c r="K29" s="30" t="s">
        <v>203</v>
      </c>
      <c r="L29" s="30">
        <v>8</v>
      </c>
      <c r="M29" s="30">
        <v>0</v>
      </c>
      <c r="N29" s="30"/>
      <c r="O29" s="16" t="s">
        <v>250</v>
      </c>
      <c r="P29" s="33"/>
      <c r="Q29" s="59" t="s">
        <v>249</v>
      </c>
      <c r="R29"/>
      <c r="S29"/>
      <c r="T29"/>
      <c r="U29"/>
      <c r="V29"/>
      <c r="W29"/>
      <c r="X29"/>
      <c r="Y29"/>
      <c r="Z29"/>
      <c r="AA29"/>
    </row>
    <row r="30" spans="1:27" s="47" customFormat="1" ht="45" customHeight="1" x14ac:dyDescent="0.2">
      <c r="A30" s="30">
        <v>16</v>
      </c>
      <c r="B30" s="31">
        <v>45212.791666666664</v>
      </c>
      <c r="C30" s="31" t="s">
        <v>240</v>
      </c>
      <c r="D30" s="30">
        <v>509</v>
      </c>
      <c r="E30" s="30">
        <v>1</v>
      </c>
      <c r="F30" s="32" t="s">
        <v>153</v>
      </c>
      <c r="G30" s="30" t="s">
        <v>169</v>
      </c>
      <c r="H30" s="32" t="s">
        <v>247</v>
      </c>
      <c r="I30" s="32" t="s">
        <v>195</v>
      </c>
      <c r="J30" s="30">
        <v>50</v>
      </c>
      <c r="K30" s="30" t="s">
        <v>203</v>
      </c>
      <c r="L30" s="30">
        <v>8</v>
      </c>
      <c r="M30" s="30">
        <v>0</v>
      </c>
      <c r="N30" s="33"/>
      <c r="O30" s="16" t="s">
        <v>248</v>
      </c>
      <c r="P30" s="33"/>
      <c r="Q30" s="59" t="s">
        <v>249</v>
      </c>
      <c r="R30"/>
      <c r="S30"/>
      <c r="T30"/>
      <c r="U30"/>
      <c r="V30"/>
      <c r="W30"/>
      <c r="X30"/>
      <c r="Y30"/>
      <c r="Z30"/>
      <c r="AA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AC99-E534-474F-B7F5-16F5EE6FB9D3}">
  <dimension ref="A1:I10"/>
  <sheetViews>
    <sheetView zoomScale="114" workbookViewId="0">
      <selection activeCell="I9" sqref="I9"/>
    </sheetView>
  </sheetViews>
  <sheetFormatPr baseColWidth="10" defaultRowHeight="16" x14ac:dyDescent="0.2"/>
  <cols>
    <col min="1" max="1" width="5" customWidth="1"/>
    <col min="2" max="2" width="15.5" bestFit="1" customWidth="1"/>
    <col min="3" max="3" width="21.5" customWidth="1"/>
    <col min="4" max="6" width="12.83203125" customWidth="1"/>
    <col min="7" max="7" width="15.6640625" bestFit="1" customWidth="1"/>
    <col min="9" max="9" width="44.33203125" customWidth="1"/>
  </cols>
  <sheetData>
    <row r="1" spans="1:9" ht="32" customHeight="1" x14ac:dyDescent="0.2">
      <c r="A1" s="55"/>
      <c r="B1" s="55"/>
      <c r="C1" s="55"/>
      <c r="D1" s="96" t="s">
        <v>150</v>
      </c>
      <c r="E1" s="96"/>
      <c r="F1" s="96"/>
      <c r="G1" s="55"/>
      <c r="H1" s="55"/>
      <c r="I1" s="55"/>
    </row>
    <row r="2" spans="1:9" ht="45" customHeight="1" x14ac:dyDescent="0.2">
      <c r="A2" s="28" t="s">
        <v>136</v>
      </c>
      <c r="B2" s="28" t="s">
        <v>137</v>
      </c>
      <c r="C2" s="28" t="s">
        <v>222</v>
      </c>
      <c r="D2" s="28" t="s">
        <v>163</v>
      </c>
      <c r="E2" s="28" t="s">
        <v>167</v>
      </c>
      <c r="F2" s="28" t="s">
        <v>169</v>
      </c>
      <c r="G2" s="28" t="s">
        <v>223</v>
      </c>
      <c r="H2" s="29" t="s">
        <v>151</v>
      </c>
      <c r="I2" s="29" t="s">
        <v>152</v>
      </c>
    </row>
    <row r="3" spans="1:9" ht="45" customHeight="1" x14ac:dyDescent="0.2">
      <c r="A3" s="30">
        <v>0</v>
      </c>
      <c r="B3" s="31">
        <v>45202.555555555555</v>
      </c>
      <c r="C3" s="56" t="s">
        <v>229</v>
      </c>
      <c r="D3" s="30">
        <v>0.87470000000000003</v>
      </c>
      <c r="E3" s="30">
        <v>0.91749999999999998</v>
      </c>
      <c r="F3" s="30">
        <v>0.93789999999999996</v>
      </c>
      <c r="G3" s="30" t="s">
        <v>224</v>
      </c>
      <c r="H3" s="33" t="s">
        <v>227</v>
      </c>
      <c r="I3" s="33" t="s">
        <v>225</v>
      </c>
    </row>
    <row r="4" spans="1:9" ht="45" customHeight="1" x14ac:dyDescent="0.2">
      <c r="A4" s="30">
        <v>1</v>
      </c>
      <c r="B4" s="31">
        <v>45202.555555555555</v>
      </c>
      <c r="C4" s="56" t="s">
        <v>229</v>
      </c>
      <c r="D4" s="30">
        <v>0.86729999999999996</v>
      </c>
      <c r="E4" s="30">
        <v>0.91259999999999997</v>
      </c>
      <c r="F4" s="30">
        <v>0.95150000000000001</v>
      </c>
      <c r="G4" s="30" t="s">
        <v>226</v>
      </c>
      <c r="H4" s="33" t="s">
        <v>228</v>
      </c>
      <c r="I4" s="33" t="s">
        <v>225</v>
      </c>
    </row>
    <row r="5" spans="1:9" ht="45" customHeight="1" x14ac:dyDescent="0.2">
      <c r="A5" s="30">
        <v>2</v>
      </c>
      <c r="B5" s="31">
        <v>45204.701388888891</v>
      </c>
      <c r="C5" s="56" t="s">
        <v>230</v>
      </c>
      <c r="D5" s="30">
        <v>0.77170000000000005</v>
      </c>
      <c r="E5" s="30">
        <v>0.6613</v>
      </c>
      <c r="F5" s="30">
        <v>0.8679</v>
      </c>
      <c r="G5" s="30" t="s">
        <v>224</v>
      </c>
      <c r="H5" s="33" t="s">
        <v>231</v>
      </c>
      <c r="I5" s="33" t="s">
        <v>225</v>
      </c>
    </row>
    <row r="6" spans="1:9" ht="45" customHeight="1" x14ac:dyDescent="0.2">
      <c r="A6" s="30">
        <v>3</v>
      </c>
      <c r="B6" s="31">
        <v>45204.701388888891</v>
      </c>
      <c r="C6" s="56" t="s">
        <v>230</v>
      </c>
      <c r="D6" s="30">
        <v>0.77280000000000004</v>
      </c>
      <c r="E6" s="30">
        <v>0.65510000000000002</v>
      </c>
      <c r="F6" s="30">
        <v>0.87329999999999997</v>
      </c>
      <c r="G6" s="30" t="s">
        <v>226</v>
      </c>
      <c r="H6" s="33" t="s">
        <v>232</v>
      </c>
      <c r="I6" s="33" t="s">
        <v>225</v>
      </c>
    </row>
    <row r="7" spans="1:9" ht="45" customHeight="1" x14ac:dyDescent="0.2">
      <c r="A7" s="30">
        <v>4</v>
      </c>
      <c r="B7" s="31">
        <v>45204.704861111109</v>
      </c>
      <c r="C7" s="56" t="s">
        <v>233</v>
      </c>
      <c r="D7" s="30">
        <v>0.86480000000000001</v>
      </c>
      <c r="E7" s="30">
        <v>0.89900000000000002</v>
      </c>
      <c r="F7" s="30">
        <v>0.91820000000000002</v>
      </c>
      <c r="G7" s="30" t="s">
        <v>224</v>
      </c>
      <c r="H7" s="33" t="s">
        <v>234</v>
      </c>
      <c r="I7" s="33" t="s">
        <v>225</v>
      </c>
    </row>
    <row r="8" spans="1:9" ht="45" customHeight="1" x14ac:dyDescent="0.2">
      <c r="A8" s="30">
        <v>5</v>
      </c>
      <c r="B8" s="31">
        <v>45204.704861111109</v>
      </c>
      <c r="C8" s="56" t="s">
        <v>233</v>
      </c>
      <c r="D8" s="30">
        <v>0.86960000000000004</v>
      </c>
      <c r="E8" s="30">
        <v>0.90239999999999998</v>
      </c>
      <c r="F8" s="30">
        <v>0.95189999999999997</v>
      </c>
      <c r="G8" s="30" t="s">
        <v>226</v>
      </c>
      <c r="H8" s="33" t="s">
        <v>235</v>
      </c>
      <c r="I8" s="33" t="s">
        <v>225</v>
      </c>
    </row>
    <row r="9" spans="1:9" ht="45" customHeight="1" x14ac:dyDescent="0.2">
      <c r="A9" s="30">
        <v>6</v>
      </c>
      <c r="B9" s="31">
        <v>45205.75</v>
      </c>
      <c r="C9" s="56" t="s">
        <v>237</v>
      </c>
      <c r="D9" s="30">
        <v>0.83660000000000001</v>
      </c>
      <c r="E9" s="30">
        <v>0.89590000000000003</v>
      </c>
      <c r="F9" s="30">
        <v>0.94640000000000002</v>
      </c>
      <c r="G9" s="30" t="s">
        <v>224</v>
      </c>
      <c r="H9" s="33" t="s">
        <v>239</v>
      </c>
      <c r="I9" s="33"/>
    </row>
    <row r="10" spans="1:9" ht="45" customHeight="1" x14ac:dyDescent="0.2">
      <c r="A10" s="30">
        <v>7</v>
      </c>
      <c r="B10" s="31">
        <v>45205.75</v>
      </c>
      <c r="C10" s="56" t="s">
        <v>237</v>
      </c>
      <c r="D10" s="30">
        <v>0.84409999999999996</v>
      </c>
      <c r="E10" s="30">
        <v>0.89490000000000003</v>
      </c>
      <c r="F10" s="30">
        <v>0.95009999999999994</v>
      </c>
      <c r="G10" s="30" t="s">
        <v>226</v>
      </c>
      <c r="H10" s="33" t="s">
        <v>238</v>
      </c>
      <c r="I10" s="33"/>
    </row>
  </sheetData>
  <mergeCells count="1"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85FF-6680-FB47-BD94-969961D6A8DE}">
  <dimension ref="A1:AH48"/>
  <sheetViews>
    <sheetView topLeftCell="K2" workbookViewId="0">
      <pane ySplit="1" topLeftCell="A3" activePane="bottomLeft" state="frozen"/>
      <selection activeCell="B2" sqref="B2"/>
      <selection pane="bottomLeft" activeCell="AG6" sqref="AG6"/>
    </sheetView>
  </sheetViews>
  <sheetFormatPr baseColWidth="10" defaultRowHeight="16" x14ac:dyDescent="0.2"/>
  <cols>
    <col min="1" max="14" width="10.83203125" style="13"/>
    <col min="15" max="21" width="10.83203125" style="13" customWidth="1"/>
    <col min="22" max="22" width="14.6640625" style="13" customWidth="1"/>
    <col min="23" max="23" width="10.83203125" style="13"/>
    <col min="24" max="24" width="16" style="13" customWidth="1"/>
    <col min="25" max="25" width="13.1640625" style="13" customWidth="1"/>
    <col min="26" max="28" width="10.83203125" style="13"/>
    <col min="29" max="29" width="18.6640625" style="13" customWidth="1"/>
    <col min="30" max="16384" width="10.83203125" style="13"/>
  </cols>
  <sheetData>
    <row r="1" spans="1:34" ht="33" hidden="1" customHeight="1" x14ac:dyDescent="0.2">
      <c r="A1" s="57" t="s">
        <v>272</v>
      </c>
      <c r="L1" s="60" t="s">
        <v>273</v>
      </c>
    </row>
    <row r="2" spans="1:34" s="11" customFormat="1" x14ac:dyDescent="0.2">
      <c r="A2" s="11" t="s">
        <v>236</v>
      </c>
      <c r="B2" s="11" t="s">
        <v>277</v>
      </c>
      <c r="C2" s="11" t="s">
        <v>278</v>
      </c>
      <c r="D2" s="11" t="s">
        <v>266</v>
      </c>
      <c r="E2" s="11" t="s">
        <v>267</v>
      </c>
      <c r="F2" s="11" t="s">
        <v>268</v>
      </c>
      <c r="G2" s="11" t="s">
        <v>269</v>
      </c>
      <c r="H2" s="11" t="s">
        <v>270</v>
      </c>
      <c r="I2" s="11" t="s">
        <v>271</v>
      </c>
      <c r="L2" s="11" t="s">
        <v>236</v>
      </c>
      <c r="M2" s="11" t="s">
        <v>277</v>
      </c>
      <c r="N2" s="11" t="s">
        <v>278</v>
      </c>
      <c r="O2" s="11" t="s">
        <v>266</v>
      </c>
      <c r="P2" s="11" t="s">
        <v>267</v>
      </c>
      <c r="Q2" s="11" t="s">
        <v>268</v>
      </c>
      <c r="R2" s="11" t="s">
        <v>269</v>
      </c>
      <c r="S2" s="11" t="s">
        <v>270</v>
      </c>
      <c r="T2" s="11" t="s">
        <v>271</v>
      </c>
      <c r="U2" s="11" t="s">
        <v>286</v>
      </c>
    </row>
    <row r="3" spans="1:34" x14ac:dyDescent="0.2">
      <c r="A3" s="13" t="s">
        <v>163</v>
      </c>
      <c r="B3" s="13" t="s">
        <v>226</v>
      </c>
      <c r="C3" s="13" t="s">
        <v>274</v>
      </c>
      <c r="D3" s="13">
        <v>508455</v>
      </c>
      <c r="E3" s="13">
        <v>0</v>
      </c>
      <c r="F3" s="13">
        <v>0</v>
      </c>
      <c r="G3" s="13">
        <v>1305</v>
      </c>
      <c r="H3" s="13">
        <v>1</v>
      </c>
      <c r="I3" s="13">
        <v>1</v>
      </c>
      <c r="K3" s="13">
        <v>0</v>
      </c>
      <c r="L3" t="s">
        <v>163</v>
      </c>
      <c r="M3" t="s">
        <v>226</v>
      </c>
      <c r="N3" t="s">
        <v>274</v>
      </c>
      <c r="O3">
        <v>180496</v>
      </c>
      <c r="P3">
        <v>22</v>
      </c>
      <c r="Q3">
        <v>209</v>
      </c>
      <c r="R3">
        <v>713</v>
      </c>
      <c r="S3">
        <v>0.86060000000000003</v>
      </c>
      <c r="T3">
        <v>0.75529999999999997</v>
      </c>
      <c r="U3" t="s">
        <v>328</v>
      </c>
      <c r="Y3" s="13" t="s">
        <v>288</v>
      </c>
      <c r="AC3" s="13" t="s">
        <v>516</v>
      </c>
      <c r="AD3" s="13">
        <f>AVERAGE(S3:S14)</f>
        <v>0.82164999999999999</v>
      </c>
      <c r="AE3" s="13" t="s">
        <v>517</v>
      </c>
      <c r="AF3" s="13">
        <f>MAX(S3:S14)</f>
        <v>0.89539999999999997</v>
      </c>
      <c r="AG3" s="13" t="s">
        <v>518</v>
      </c>
      <c r="AH3" s="13">
        <f>_xlfn.VAR.P(S3:S14)</f>
        <v>3.2009941666666666E-3</v>
      </c>
    </row>
    <row r="4" spans="1:34" x14ac:dyDescent="0.2">
      <c r="A4" s="13" t="s">
        <v>163</v>
      </c>
      <c r="B4" s="13" t="s">
        <v>226</v>
      </c>
      <c r="C4" s="13" t="s">
        <v>275</v>
      </c>
      <c r="D4" s="13">
        <v>508455</v>
      </c>
      <c r="E4" s="13">
        <v>0</v>
      </c>
      <c r="F4" s="13">
        <v>10</v>
      </c>
      <c r="G4" s="13">
        <v>1295</v>
      </c>
      <c r="H4" s="13">
        <v>0.99619999999999997</v>
      </c>
      <c r="I4" s="13">
        <v>0.99229999999999996</v>
      </c>
      <c r="K4" s="13">
        <v>1</v>
      </c>
      <c r="L4" t="s">
        <v>163</v>
      </c>
      <c r="M4" t="s">
        <v>226</v>
      </c>
      <c r="N4" t="s">
        <v>275</v>
      </c>
      <c r="O4">
        <v>180408</v>
      </c>
      <c r="P4">
        <v>110</v>
      </c>
      <c r="Q4">
        <v>404</v>
      </c>
      <c r="R4">
        <v>518</v>
      </c>
      <c r="S4">
        <v>0.66839999999999999</v>
      </c>
      <c r="T4">
        <v>0.50190000000000001</v>
      </c>
      <c r="U4" t="s">
        <v>328</v>
      </c>
      <c r="V4" s="13" t="s">
        <v>287</v>
      </c>
      <c r="Y4" s="13">
        <f>S3-S4</f>
        <v>0.19220000000000004</v>
      </c>
      <c r="Z4" s="13">
        <f>T3-T4</f>
        <v>0.25339999999999996</v>
      </c>
    </row>
    <row r="5" spans="1:34" x14ac:dyDescent="0.2">
      <c r="A5" s="13" t="s">
        <v>163</v>
      </c>
      <c r="B5" s="13" t="s">
        <v>226</v>
      </c>
      <c r="C5" s="13" t="s">
        <v>276</v>
      </c>
      <c r="D5" s="13">
        <v>508455</v>
      </c>
      <c r="E5" s="13">
        <v>0</v>
      </c>
      <c r="F5" s="13">
        <v>0</v>
      </c>
      <c r="G5" s="13">
        <v>1305</v>
      </c>
      <c r="H5" s="13">
        <v>1</v>
      </c>
      <c r="I5" s="13">
        <v>1</v>
      </c>
      <c r="K5" s="13">
        <v>2</v>
      </c>
      <c r="L5" t="s">
        <v>163</v>
      </c>
      <c r="M5" t="s">
        <v>226</v>
      </c>
      <c r="N5" t="s">
        <v>276</v>
      </c>
      <c r="O5">
        <v>180498</v>
      </c>
      <c r="P5">
        <v>20</v>
      </c>
      <c r="Q5">
        <v>206</v>
      </c>
      <c r="R5">
        <v>716</v>
      </c>
      <c r="S5">
        <v>0.86370000000000002</v>
      </c>
      <c r="T5">
        <v>0.7601</v>
      </c>
      <c r="U5" t="s">
        <v>328</v>
      </c>
      <c r="V5" s="13">
        <f>S5-S3</f>
        <v>3.0999999999999917E-3</v>
      </c>
      <c r="W5" s="13">
        <f>T5-T3</f>
        <v>4.8000000000000265E-3</v>
      </c>
      <c r="AC5" s="13" t="s">
        <v>519</v>
      </c>
      <c r="AD5" s="13">
        <f>AVERAGE(S5:S16)</f>
        <v>0.8215583333333335</v>
      </c>
      <c r="AE5" s="13" t="s">
        <v>520</v>
      </c>
      <c r="AF5" s="13">
        <f>MAX(S5:S16)</f>
        <v>0.89939999999999998</v>
      </c>
      <c r="AG5" s="13" t="s">
        <v>521</v>
      </c>
      <c r="AH5" s="13">
        <f>_xlfn.VAR.P(S5:S16)</f>
        <v>4.7300957638888898E-3</v>
      </c>
    </row>
    <row r="6" spans="1:34" x14ac:dyDescent="0.2">
      <c r="A6" s="13" t="s">
        <v>163</v>
      </c>
      <c r="B6" s="13" t="s">
        <v>226</v>
      </c>
      <c r="C6" s="13" t="s">
        <v>285</v>
      </c>
      <c r="D6" s="13">
        <v>508455</v>
      </c>
      <c r="E6" s="13">
        <v>0</v>
      </c>
      <c r="F6" s="13">
        <v>0</v>
      </c>
      <c r="G6" s="13">
        <v>1305</v>
      </c>
      <c r="H6" s="13">
        <v>1</v>
      </c>
      <c r="I6" s="13">
        <v>1</v>
      </c>
      <c r="K6" s="13">
        <v>3</v>
      </c>
      <c r="L6" t="s">
        <v>163</v>
      </c>
      <c r="M6" t="s">
        <v>226</v>
      </c>
      <c r="N6" t="s">
        <v>329</v>
      </c>
      <c r="O6">
        <v>180442</v>
      </c>
      <c r="P6">
        <v>76</v>
      </c>
      <c r="Q6">
        <v>269</v>
      </c>
      <c r="R6">
        <v>653</v>
      </c>
      <c r="S6">
        <v>0.79100000000000004</v>
      </c>
      <c r="T6">
        <v>0.65429999999999999</v>
      </c>
      <c r="U6" t="s">
        <v>328</v>
      </c>
    </row>
    <row r="7" spans="1:34" x14ac:dyDescent="0.2">
      <c r="A7" s="13" t="s">
        <v>163</v>
      </c>
      <c r="B7" s="13" t="s">
        <v>224</v>
      </c>
      <c r="C7" s="13" t="s">
        <v>274</v>
      </c>
      <c r="D7" s="13">
        <v>508455</v>
      </c>
      <c r="E7" s="13">
        <v>0</v>
      </c>
      <c r="F7" s="13">
        <v>0</v>
      </c>
      <c r="G7" s="13">
        <v>1305</v>
      </c>
      <c r="H7" s="13">
        <v>1</v>
      </c>
      <c r="I7" s="13">
        <v>1</v>
      </c>
      <c r="K7" s="13">
        <v>4</v>
      </c>
      <c r="L7" t="s">
        <v>163</v>
      </c>
      <c r="M7" t="s">
        <v>224</v>
      </c>
      <c r="N7" t="s">
        <v>274</v>
      </c>
      <c r="O7">
        <v>180420</v>
      </c>
      <c r="P7">
        <v>98</v>
      </c>
      <c r="Q7">
        <v>150</v>
      </c>
      <c r="R7">
        <v>772</v>
      </c>
      <c r="S7">
        <v>0.86160000000000003</v>
      </c>
      <c r="T7">
        <v>0.75690000000000002</v>
      </c>
      <c r="U7" t="s">
        <v>328</v>
      </c>
      <c r="AC7" s="13" t="s">
        <v>516</v>
      </c>
      <c r="AD7" s="13">
        <f>AVERAGE(S7:S18)</f>
        <v>0.82294166666666679</v>
      </c>
      <c r="AE7" s="13" t="s">
        <v>517</v>
      </c>
      <c r="AF7" s="13">
        <f>MAX(S7:S18)</f>
        <v>0.9</v>
      </c>
      <c r="AG7" s="13" t="s">
        <v>518</v>
      </c>
      <c r="AH7" s="13">
        <f>_xlfn.VAR.P(S7:S18)</f>
        <v>5.2256207638888908E-3</v>
      </c>
    </row>
    <row r="8" spans="1:34" x14ac:dyDescent="0.2">
      <c r="A8" s="13" t="s">
        <v>163</v>
      </c>
      <c r="B8" s="13" t="s">
        <v>224</v>
      </c>
      <c r="C8" s="13" t="s">
        <v>275</v>
      </c>
      <c r="D8" s="13">
        <v>508453</v>
      </c>
      <c r="E8" s="13">
        <v>2</v>
      </c>
      <c r="F8" s="13">
        <v>28</v>
      </c>
      <c r="G8" s="13">
        <v>1277</v>
      </c>
      <c r="H8" s="13">
        <v>0.98839999999999995</v>
      </c>
      <c r="I8" s="13">
        <v>0.97699999999999998</v>
      </c>
      <c r="K8" s="13">
        <v>5</v>
      </c>
      <c r="L8" t="s">
        <v>163</v>
      </c>
      <c r="M8" t="s">
        <v>224</v>
      </c>
      <c r="N8" t="s">
        <v>275</v>
      </c>
      <c r="O8">
        <v>180412</v>
      </c>
      <c r="P8">
        <v>106</v>
      </c>
      <c r="Q8">
        <v>235</v>
      </c>
      <c r="R8">
        <v>687</v>
      </c>
      <c r="S8">
        <v>0.80120000000000002</v>
      </c>
      <c r="T8">
        <v>0.66830000000000001</v>
      </c>
      <c r="U8" t="s">
        <v>328</v>
      </c>
      <c r="Y8" s="13">
        <f>S7-S8</f>
        <v>6.0400000000000009E-2</v>
      </c>
      <c r="Z8" s="13">
        <f>T7-T8</f>
        <v>8.8600000000000012E-2</v>
      </c>
    </row>
    <row r="9" spans="1:34" x14ac:dyDescent="0.2">
      <c r="A9" s="13" t="s">
        <v>163</v>
      </c>
      <c r="B9" s="13" t="s">
        <v>224</v>
      </c>
      <c r="C9" s="13" t="s">
        <v>276</v>
      </c>
      <c r="D9" s="13">
        <v>508455</v>
      </c>
      <c r="E9" s="13">
        <v>0</v>
      </c>
      <c r="F9" s="13">
        <v>0</v>
      </c>
      <c r="G9" s="13">
        <v>1305</v>
      </c>
      <c r="H9" s="13">
        <v>1</v>
      </c>
      <c r="I9" s="13">
        <v>1</v>
      </c>
      <c r="K9" s="61">
        <v>6</v>
      </c>
      <c r="L9" t="s">
        <v>163</v>
      </c>
      <c r="M9" t="s">
        <v>224</v>
      </c>
      <c r="N9" t="s">
        <v>276</v>
      </c>
      <c r="O9">
        <v>180420</v>
      </c>
      <c r="P9">
        <v>98</v>
      </c>
      <c r="Q9">
        <v>151</v>
      </c>
      <c r="R9">
        <v>771</v>
      </c>
      <c r="S9">
        <v>0.86099999999999999</v>
      </c>
      <c r="T9">
        <v>0.75590000000000002</v>
      </c>
      <c r="U9" t="s">
        <v>328</v>
      </c>
      <c r="V9" s="13">
        <f>S9-S7</f>
        <v>-6.0000000000004494E-4</v>
      </c>
      <c r="W9" s="13">
        <f>T9-T7</f>
        <v>-1.0000000000000009E-3</v>
      </c>
    </row>
    <row r="10" spans="1:34" x14ac:dyDescent="0.2">
      <c r="A10" s="13" t="s">
        <v>163</v>
      </c>
      <c r="B10" s="13" t="s">
        <v>224</v>
      </c>
      <c r="C10" s="13" t="s">
        <v>285</v>
      </c>
      <c r="D10" s="13">
        <v>508440</v>
      </c>
      <c r="E10" s="13">
        <v>15</v>
      </c>
      <c r="F10" s="13">
        <v>43</v>
      </c>
      <c r="G10" s="13">
        <v>1262</v>
      </c>
      <c r="H10" s="13">
        <v>0.97750000000000004</v>
      </c>
      <c r="I10" s="13">
        <v>0.95609999999999995</v>
      </c>
      <c r="K10" s="13">
        <v>7</v>
      </c>
      <c r="L10" t="s">
        <v>163</v>
      </c>
      <c r="M10" t="s">
        <v>224</v>
      </c>
      <c r="N10" t="s">
        <v>329</v>
      </c>
      <c r="O10">
        <v>180432</v>
      </c>
      <c r="P10">
        <v>86</v>
      </c>
      <c r="Q10">
        <v>259</v>
      </c>
      <c r="R10">
        <v>663</v>
      </c>
      <c r="S10">
        <v>0.79349999999999998</v>
      </c>
      <c r="T10">
        <v>0.65769999999999995</v>
      </c>
      <c r="U10" t="s">
        <v>328</v>
      </c>
    </row>
    <row r="11" spans="1:34" x14ac:dyDescent="0.2">
      <c r="A11" s="13" t="s">
        <v>163</v>
      </c>
      <c r="B11" s="13" t="s">
        <v>265</v>
      </c>
      <c r="C11" s="13" t="s">
        <v>274</v>
      </c>
      <c r="D11" s="13">
        <v>508330</v>
      </c>
      <c r="E11" s="13">
        <v>45</v>
      </c>
      <c r="F11" s="13">
        <v>12</v>
      </c>
      <c r="G11" s="13">
        <v>1293</v>
      </c>
      <c r="H11" s="13">
        <v>0.97840000000000005</v>
      </c>
      <c r="I11" s="13">
        <v>0.95779999999999998</v>
      </c>
      <c r="K11" s="13">
        <v>8</v>
      </c>
      <c r="L11" t="s">
        <v>163</v>
      </c>
      <c r="M11" t="s">
        <v>265</v>
      </c>
      <c r="N11" t="s">
        <v>274</v>
      </c>
      <c r="O11">
        <v>180281</v>
      </c>
      <c r="P11">
        <v>157</v>
      </c>
      <c r="Q11">
        <v>196</v>
      </c>
      <c r="R11">
        <v>726</v>
      </c>
      <c r="S11">
        <v>0.8044</v>
      </c>
      <c r="T11">
        <v>0.67279999999999995</v>
      </c>
      <c r="U11" t="s">
        <v>328</v>
      </c>
    </row>
    <row r="12" spans="1:34" x14ac:dyDescent="0.2">
      <c r="A12" s="13" t="s">
        <v>163</v>
      </c>
      <c r="B12" s="13" t="s">
        <v>265</v>
      </c>
      <c r="C12" s="13" t="s">
        <v>275</v>
      </c>
      <c r="D12" s="13">
        <v>508288</v>
      </c>
      <c r="E12" s="13">
        <v>87</v>
      </c>
      <c r="F12" s="13">
        <v>20</v>
      </c>
      <c r="G12" s="13">
        <v>1285</v>
      </c>
      <c r="H12" s="13">
        <v>0.96</v>
      </c>
      <c r="I12" s="13">
        <v>0.92310000000000003</v>
      </c>
      <c r="K12" s="13">
        <v>9</v>
      </c>
      <c r="L12" t="s">
        <v>163</v>
      </c>
      <c r="M12" t="s">
        <v>265</v>
      </c>
      <c r="N12" t="s">
        <v>275</v>
      </c>
      <c r="O12">
        <v>180387</v>
      </c>
      <c r="P12">
        <v>51</v>
      </c>
      <c r="Q12">
        <v>210</v>
      </c>
      <c r="R12">
        <v>712</v>
      </c>
      <c r="S12">
        <v>0.84509999999999996</v>
      </c>
      <c r="T12">
        <v>0.73180000000000001</v>
      </c>
      <c r="U12" t="s">
        <v>330</v>
      </c>
      <c r="Y12" s="13">
        <f>S11-S12</f>
        <v>-4.0699999999999958E-2</v>
      </c>
      <c r="Z12" s="13">
        <f>T11-T12</f>
        <v>-5.9000000000000052E-2</v>
      </c>
    </row>
    <row r="13" spans="1:34" x14ac:dyDescent="0.2">
      <c r="A13" s="13" t="s">
        <v>163</v>
      </c>
      <c r="B13" s="13" t="s">
        <v>265</v>
      </c>
      <c r="C13" s="13" t="s">
        <v>276</v>
      </c>
      <c r="D13" s="13">
        <v>508333</v>
      </c>
      <c r="E13" s="13">
        <v>42</v>
      </c>
      <c r="F13" s="13">
        <v>15</v>
      </c>
      <c r="G13" s="13">
        <v>1290</v>
      </c>
      <c r="H13" s="13">
        <v>0.97840000000000005</v>
      </c>
      <c r="I13" s="13">
        <v>0.9577</v>
      </c>
      <c r="K13" s="13">
        <v>10</v>
      </c>
      <c r="L13" t="s">
        <v>163</v>
      </c>
      <c r="M13" t="s">
        <v>265</v>
      </c>
      <c r="N13" t="s">
        <v>276</v>
      </c>
      <c r="O13">
        <v>180353</v>
      </c>
      <c r="P13">
        <v>85</v>
      </c>
      <c r="Q13">
        <v>231</v>
      </c>
      <c r="R13">
        <v>691</v>
      </c>
      <c r="S13">
        <v>0.81389999999999996</v>
      </c>
      <c r="T13">
        <v>0.68620000000000003</v>
      </c>
      <c r="U13" t="s">
        <v>330</v>
      </c>
      <c r="V13" s="13">
        <f>S13-S11</f>
        <v>9.4999999999999529E-3</v>
      </c>
      <c r="W13" s="13">
        <f>T13-T11</f>
        <v>1.3400000000000079E-2</v>
      </c>
    </row>
    <row r="14" spans="1:34" x14ac:dyDescent="0.2">
      <c r="A14" s="13" t="s">
        <v>163</v>
      </c>
      <c r="B14" s="13" t="s">
        <v>265</v>
      </c>
      <c r="C14" s="13" t="s">
        <v>285</v>
      </c>
      <c r="D14" s="13">
        <v>508201</v>
      </c>
      <c r="E14" s="13">
        <v>174</v>
      </c>
      <c r="F14" s="13">
        <v>54</v>
      </c>
      <c r="G14" s="13">
        <v>1251</v>
      </c>
      <c r="H14" s="13">
        <v>0.91649999999999998</v>
      </c>
      <c r="I14" s="13">
        <v>0.8458</v>
      </c>
      <c r="K14" s="13">
        <v>11</v>
      </c>
      <c r="L14" t="s">
        <v>163</v>
      </c>
      <c r="M14" t="s">
        <v>265</v>
      </c>
      <c r="N14" t="s">
        <v>329</v>
      </c>
      <c r="O14">
        <v>180304</v>
      </c>
      <c r="P14">
        <v>134</v>
      </c>
      <c r="Q14">
        <v>66</v>
      </c>
      <c r="R14">
        <v>856</v>
      </c>
      <c r="S14">
        <v>0.89539999999999997</v>
      </c>
      <c r="T14">
        <v>0.81059999999999999</v>
      </c>
      <c r="U14" t="s">
        <v>328</v>
      </c>
    </row>
    <row r="15" spans="1:34" x14ac:dyDescent="0.2">
      <c r="A15" s="13" t="s">
        <v>167</v>
      </c>
      <c r="B15" s="13" t="s">
        <v>226</v>
      </c>
      <c r="C15" s="13" t="s">
        <v>274</v>
      </c>
      <c r="D15" s="13">
        <v>507630</v>
      </c>
      <c r="E15" s="13">
        <v>0</v>
      </c>
      <c r="F15" s="13">
        <v>0</v>
      </c>
      <c r="G15" s="13">
        <v>2130</v>
      </c>
      <c r="H15" s="13">
        <v>1</v>
      </c>
      <c r="I15" s="13">
        <v>1</v>
      </c>
      <c r="K15" s="13">
        <v>12</v>
      </c>
      <c r="L15" t="s">
        <v>167</v>
      </c>
      <c r="M15" t="s">
        <v>226</v>
      </c>
      <c r="N15" t="s">
        <v>274</v>
      </c>
      <c r="O15">
        <v>179887</v>
      </c>
      <c r="P15">
        <v>101</v>
      </c>
      <c r="Q15">
        <v>183</v>
      </c>
      <c r="R15">
        <v>1269</v>
      </c>
      <c r="S15">
        <v>0.89939999999999998</v>
      </c>
      <c r="T15">
        <v>0.81710000000000005</v>
      </c>
      <c r="U15" t="s">
        <v>328</v>
      </c>
    </row>
    <row r="16" spans="1:34" x14ac:dyDescent="0.2">
      <c r="A16" s="13" t="s">
        <v>167</v>
      </c>
      <c r="B16" s="13" t="s">
        <v>226</v>
      </c>
      <c r="C16" s="13" t="s">
        <v>275</v>
      </c>
      <c r="D16" s="13">
        <v>507626</v>
      </c>
      <c r="E16" s="13">
        <v>4</v>
      </c>
      <c r="F16" s="13">
        <v>55</v>
      </c>
      <c r="G16" s="13">
        <v>2075</v>
      </c>
      <c r="H16" s="13">
        <v>0.98599999999999999</v>
      </c>
      <c r="I16" s="13">
        <v>0.97240000000000004</v>
      </c>
      <c r="K16" s="13">
        <v>13</v>
      </c>
      <c r="L16" t="s">
        <v>167</v>
      </c>
      <c r="M16" t="s">
        <v>226</v>
      </c>
      <c r="N16" t="s">
        <v>275</v>
      </c>
      <c r="O16">
        <v>179775</v>
      </c>
      <c r="P16">
        <v>213</v>
      </c>
      <c r="Q16">
        <v>689</v>
      </c>
      <c r="R16">
        <v>763</v>
      </c>
      <c r="S16">
        <v>0.62849999999999995</v>
      </c>
      <c r="T16">
        <v>0.45829999999999999</v>
      </c>
      <c r="U16" t="s">
        <v>328</v>
      </c>
      <c r="Y16" s="13">
        <f>S15-S16</f>
        <v>0.27090000000000003</v>
      </c>
      <c r="Z16" s="13">
        <f>T15-T16</f>
        <v>0.35880000000000006</v>
      </c>
    </row>
    <row r="17" spans="1:26" x14ac:dyDescent="0.2">
      <c r="A17" s="13" t="s">
        <v>167</v>
      </c>
      <c r="B17" s="13" t="s">
        <v>226</v>
      </c>
      <c r="C17" s="13" t="s">
        <v>276</v>
      </c>
      <c r="D17" s="13">
        <v>507630</v>
      </c>
      <c r="E17" s="13">
        <v>0</v>
      </c>
      <c r="F17" s="13">
        <v>0</v>
      </c>
      <c r="G17" s="13">
        <v>2130</v>
      </c>
      <c r="H17" s="13">
        <v>1</v>
      </c>
      <c r="I17" s="13">
        <v>1</v>
      </c>
      <c r="K17" s="13">
        <v>14</v>
      </c>
      <c r="L17" t="s">
        <v>167</v>
      </c>
      <c r="M17" t="s">
        <v>226</v>
      </c>
      <c r="N17" t="s">
        <v>276</v>
      </c>
      <c r="O17">
        <v>179889</v>
      </c>
      <c r="P17">
        <v>99</v>
      </c>
      <c r="Q17">
        <v>183</v>
      </c>
      <c r="R17">
        <v>1269</v>
      </c>
      <c r="S17">
        <v>0.9</v>
      </c>
      <c r="T17">
        <v>0.81820000000000004</v>
      </c>
      <c r="U17" t="s">
        <v>328</v>
      </c>
      <c r="V17" s="13">
        <f>S17-S15</f>
        <v>6.0000000000004494E-4</v>
      </c>
      <c r="W17" s="13">
        <f>T17-T15</f>
        <v>1.0999999999999899E-3</v>
      </c>
    </row>
    <row r="18" spans="1:26" x14ac:dyDescent="0.2">
      <c r="A18" s="13" t="s">
        <v>167</v>
      </c>
      <c r="B18" s="13" t="s">
        <v>226</v>
      </c>
      <c r="C18" s="13" t="s">
        <v>285</v>
      </c>
      <c r="D18" s="13">
        <v>507630</v>
      </c>
      <c r="E18" s="13">
        <v>0</v>
      </c>
      <c r="F18" s="13">
        <v>0</v>
      </c>
      <c r="G18" s="13">
        <v>2130</v>
      </c>
      <c r="H18" s="13">
        <v>1</v>
      </c>
      <c r="I18" s="13">
        <v>1</v>
      </c>
      <c r="K18" s="13">
        <v>15</v>
      </c>
      <c r="L18" t="s">
        <v>167</v>
      </c>
      <c r="M18" t="s">
        <v>226</v>
      </c>
      <c r="N18" t="s">
        <v>329</v>
      </c>
      <c r="O18">
        <v>179823</v>
      </c>
      <c r="P18">
        <v>165</v>
      </c>
      <c r="Q18">
        <v>437</v>
      </c>
      <c r="R18">
        <v>1015</v>
      </c>
      <c r="S18">
        <v>0.77129999999999999</v>
      </c>
      <c r="T18">
        <v>0.62770000000000004</v>
      </c>
      <c r="U18" t="s">
        <v>328</v>
      </c>
    </row>
    <row r="19" spans="1:26" x14ac:dyDescent="0.2">
      <c r="A19" s="13" t="s">
        <v>167</v>
      </c>
      <c r="B19" s="13" t="s">
        <v>224</v>
      </c>
      <c r="C19" s="13" t="s">
        <v>274</v>
      </c>
      <c r="D19" s="13">
        <v>507630</v>
      </c>
      <c r="E19" s="13">
        <v>0</v>
      </c>
      <c r="F19" s="13">
        <v>0</v>
      </c>
      <c r="G19" s="13">
        <v>2130</v>
      </c>
      <c r="H19" s="13">
        <v>1</v>
      </c>
      <c r="I19" s="13">
        <v>1</v>
      </c>
      <c r="K19" s="13">
        <v>16</v>
      </c>
      <c r="L19" t="s">
        <v>167</v>
      </c>
      <c r="M19" t="s">
        <v>224</v>
      </c>
      <c r="N19" t="s">
        <v>274</v>
      </c>
      <c r="O19">
        <v>179849</v>
      </c>
      <c r="P19">
        <v>139</v>
      </c>
      <c r="Q19">
        <v>156</v>
      </c>
      <c r="R19">
        <v>1296</v>
      </c>
      <c r="S19">
        <v>0.89780000000000004</v>
      </c>
      <c r="T19">
        <v>0.81459999999999999</v>
      </c>
      <c r="U19" t="s">
        <v>328</v>
      </c>
    </row>
    <row r="20" spans="1:26" x14ac:dyDescent="0.2">
      <c r="A20" s="13" t="s">
        <v>167</v>
      </c>
      <c r="B20" s="13" t="s">
        <v>224</v>
      </c>
      <c r="C20" s="13" t="s">
        <v>275</v>
      </c>
      <c r="D20" s="13">
        <v>507620</v>
      </c>
      <c r="E20" s="13">
        <v>10</v>
      </c>
      <c r="F20" s="13">
        <v>113</v>
      </c>
      <c r="G20" s="13">
        <v>2017</v>
      </c>
      <c r="H20" s="13">
        <v>0.97040000000000004</v>
      </c>
      <c r="I20" s="13">
        <v>0.9425</v>
      </c>
      <c r="K20" s="13">
        <v>17</v>
      </c>
      <c r="L20" t="s">
        <v>167</v>
      </c>
      <c r="M20" t="s">
        <v>224</v>
      </c>
      <c r="N20" t="s">
        <v>275</v>
      </c>
      <c r="O20">
        <v>179745</v>
      </c>
      <c r="P20">
        <v>243</v>
      </c>
      <c r="Q20">
        <v>419</v>
      </c>
      <c r="R20">
        <v>1033</v>
      </c>
      <c r="S20">
        <v>0.75729999999999997</v>
      </c>
      <c r="T20">
        <v>0.60940000000000005</v>
      </c>
      <c r="U20" t="s">
        <v>328</v>
      </c>
      <c r="Y20" s="13">
        <f>S19-S20</f>
        <v>0.14050000000000007</v>
      </c>
      <c r="Z20" s="13">
        <f>T19-T20</f>
        <v>0.20519999999999994</v>
      </c>
    </row>
    <row r="21" spans="1:26" x14ac:dyDescent="0.2">
      <c r="A21" s="13" t="s">
        <v>167</v>
      </c>
      <c r="B21" s="13" t="s">
        <v>224</v>
      </c>
      <c r="C21" s="13" t="s">
        <v>276</v>
      </c>
      <c r="D21" s="13">
        <v>507630</v>
      </c>
      <c r="E21" s="13">
        <v>0</v>
      </c>
      <c r="F21" s="13">
        <v>0</v>
      </c>
      <c r="G21" s="13">
        <v>2130</v>
      </c>
      <c r="H21" s="13">
        <v>1</v>
      </c>
      <c r="I21" s="13">
        <v>1</v>
      </c>
      <c r="K21" s="61">
        <v>18</v>
      </c>
      <c r="L21" t="s">
        <v>167</v>
      </c>
      <c r="M21" t="s">
        <v>224</v>
      </c>
      <c r="N21" t="s">
        <v>276</v>
      </c>
      <c r="O21">
        <v>179849</v>
      </c>
      <c r="P21">
        <v>139</v>
      </c>
      <c r="Q21">
        <v>157</v>
      </c>
      <c r="R21">
        <v>1295</v>
      </c>
      <c r="S21">
        <v>0.89739999999999998</v>
      </c>
      <c r="T21">
        <v>0.81399999999999995</v>
      </c>
      <c r="U21" t="s">
        <v>328</v>
      </c>
      <c r="V21" s="13">
        <f>S21-S19</f>
        <v>-4.0000000000006697E-4</v>
      </c>
      <c r="W21" s="13">
        <f>T21-T19</f>
        <v>-6.0000000000004494E-4</v>
      </c>
    </row>
    <row r="22" spans="1:26" x14ac:dyDescent="0.2">
      <c r="A22" s="13" t="s">
        <v>167</v>
      </c>
      <c r="B22" s="13" t="s">
        <v>224</v>
      </c>
      <c r="C22" s="13" t="s">
        <v>285</v>
      </c>
      <c r="D22" s="13">
        <v>507593</v>
      </c>
      <c r="E22" s="13">
        <v>37</v>
      </c>
      <c r="F22" s="13">
        <v>105</v>
      </c>
      <c r="G22" s="13">
        <v>2025</v>
      </c>
      <c r="H22" s="13">
        <v>0.96609999999999996</v>
      </c>
      <c r="I22" s="13">
        <v>0.9345</v>
      </c>
      <c r="K22" s="13">
        <v>19</v>
      </c>
      <c r="L22" t="s">
        <v>167</v>
      </c>
      <c r="M22" t="s">
        <v>224</v>
      </c>
      <c r="N22" t="s">
        <v>329</v>
      </c>
      <c r="O22">
        <v>179793</v>
      </c>
      <c r="P22">
        <v>195</v>
      </c>
      <c r="Q22">
        <v>401</v>
      </c>
      <c r="R22">
        <v>1051</v>
      </c>
      <c r="S22">
        <v>0.77910000000000001</v>
      </c>
      <c r="T22">
        <v>0.6381</v>
      </c>
      <c r="U22" t="s">
        <v>328</v>
      </c>
    </row>
    <row r="23" spans="1:26" x14ac:dyDescent="0.2">
      <c r="A23" s="13" t="s">
        <v>167</v>
      </c>
      <c r="B23" s="13" t="s">
        <v>265</v>
      </c>
      <c r="C23" s="13" t="s">
        <v>274</v>
      </c>
      <c r="D23" s="13">
        <v>507428</v>
      </c>
      <c r="E23" s="13">
        <v>122</v>
      </c>
      <c r="F23" s="13">
        <v>21</v>
      </c>
      <c r="G23" s="13">
        <v>2109</v>
      </c>
      <c r="H23" s="13">
        <v>0.96719999999999995</v>
      </c>
      <c r="I23" s="13">
        <v>0.9365</v>
      </c>
      <c r="K23" s="13">
        <v>20</v>
      </c>
      <c r="L23" t="s">
        <v>167</v>
      </c>
      <c r="M23" t="s">
        <v>265</v>
      </c>
      <c r="N23" t="s">
        <v>274</v>
      </c>
      <c r="O23">
        <v>179695</v>
      </c>
      <c r="P23">
        <v>213</v>
      </c>
      <c r="Q23">
        <v>101</v>
      </c>
      <c r="R23">
        <v>1351</v>
      </c>
      <c r="S23">
        <v>0.89590000000000003</v>
      </c>
      <c r="T23">
        <v>0.81140000000000001</v>
      </c>
      <c r="U23" t="s">
        <v>328</v>
      </c>
    </row>
    <row r="24" spans="1:26" x14ac:dyDescent="0.2">
      <c r="A24" s="13" t="s">
        <v>167</v>
      </c>
      <c r="B24" s="13" t="s">
        <v>265</v>
      </c>
      <c r="C24" s="13" t="s">
        <v>275</v>
      </c>
      <c r="D24" s="13">
        <v>507236</v>
      </c>
      <c r="E24" s="13">
        <v>315</v>
      </c>
      <c r="F24" s="13">
        <v>91</v>
      </c>
      <c r="G24" s="13">
        <v>2038</v>
      </c>
      <c r="H24" s="13">
        <v>0.90939999999999999</v>
      </c>
      <c r="I24" s="13">
        <v>0.83389999999999997</v>
      </c>
      <c r="K24" s="13">
        <v>21</v>
      </c>
      <c r="L24" t="s">
        <v>167</v>
      </c>
      <c r="M24" t="s">
        <v>265</v>
      </c>
      <c r="N24" t="s">
        <v>275</v>
      </c>
      <c r="O24">
        <v>179831</v>
      </c>
      <c r="P24">
        <v>77</v>
      </c>
      <c r="Q24">
        <v>391</v>
      </c>
      <c r="R24">
        <v>1061</v>
      </c>
      <c r="S24">
        <v>0.81930000000000003</v>
      </c>
      <c r="T24">
        <v>0.69389999999999996</v>
      </c>
      <c r="U24" t="s">
        <v>328</v>
      </c>
      <c r="Y24" s="13">
        <f>S23-S24</f>
        <v>7.6600000000000001E-2</v>
      </c>
      <c r="Z24" s="13">
        <f>T23-T24</f>
        <v>0.11750000000000005</v>
      </c>
    </row>
    <row r="25" spans="1:26" x14ac:dyDescent="0.2">
      <c r="A25" s="13" t="s">
        <v>167</v>
      </c>
      <c r="B25" s="13" t="s">
        <v>265</v>
      </c>
      <c r="C25" s="13" t="s">
        <v>276</v>
      </c>
      <c r="D25" s="13">
        <v>507485</v>
      </c>
      <c r="E25" s="13">
        <v>65</v>
      </c>
      <c r="F25" s="13">
        <v>19</v>
      </c>
      <c r="G25" s="13">
        <v>2111</v>
      </c>
      <c r="H25" s="13">
        <v>0.98050000000000004</v>
      </c>
      <c r="I25" s="13">
        <v>0.9617</v>
      </c>
      <c r="K25" s="13">
        <v>22</v>
      </c>
      <c r="L25" t="s">
        <v>167</v>
      </c>
      <c r="M25" t="s">
        <v>265</v>
      </c>
      <c r="N25" t="s">
        <v>276</v>
      </c>
      <c r="O25">
        <v>179765</v>
      </c>
      <c r="P25">
        <v>143</v>
      </c>
      <c r="Q25">
        <v>73</v>
      </c>
      <c r="R25">
        <v>1379</v>
      </c>
      <c r="S25">
        <v>0.9274</v>
      </c>
      <c r="T25">
        <v>0.86460000000000004</v>
      </c>
      <c r="U25" t="s">
        <v>328</v>
      </c>
      <c r="V25" s="13">
        <f>S25-S23</f>
        <v>3.1499999999999972E-2</v>
      </c>
      <c r="W25" s="13">
        <f>T25-T23</f>
        <v>5.3200000000000025E-2</v>
      </c>
    </row>
    <row r="26" spans="1:26" x14ac:dyDescent="0.2">
      <c r="A26" s="13" t="s">
        <v>167</v>
      </c>
      <c r="B26" s="13" t="s">
        <v>265</v>
      </c>
      <c r="C26" s="13" t="s">
        <v>285</v>
      </c>
      <c r="D26" s="13">
        <v>507311</v>
      </c>
      <c r="E26" s="13">
        <v>239</v>
      </c>
      <c r="F26" s="13">
        <v>92</v>
      </c>
      <c r="G26" s="13">
        <v>2038</v>
      </c>
      <c r="H26" s="13">
        <v>0.92490000000000006</v>
      </c>
      <c r="I26" s="13">
        <v>0.86029999999999995</v>
      </c>
      <c r="K26" s="13">
        <v>23</v>
      </c>
      <c r="L26" t="s">
        <v>167</v>
      </c>
      <c r="M26" t="s">
        <v>265</v>
      </c>
      <c r="N26" t="s">
        <v>329</v>
      </c>
      <c r="O26">
        <v>179844</v>
      </c>
      <c r="P26">
        <v>64</v>
      </c>
      <c r="Q26">
        <v>288</v>
      </c>
      <c r="R26">
        <v>1164</v>
      </c>
      <c r="S26">
        <v>0.86870000000000003</v>
      </c>
      <c r="T26">
        <v>0.76780000000000004</v>
      </c>
      <c r="U26" t="s">
        <v>331</v>
      </c>
    </row>
    <row r="27" spans="1:26" x14ac:dyDescent="0.2">
      <c r="A27" s="13" t="s">
        <v>169</v>
      </c>
      <c r="B27" s="13" t="s">
        <v>226</v>
      </c>
      <c r="C27" s="13" t="s">
        <v>274</v>
      </c>
      <c r="D27" s="13">
        <v>507796</v>
      </c>
      <c r="E27" s="13">
        <v>0</v>
      </c>
      <c r="F27" s="13">
        <v>5</v>
      </c>
      <c r="G27" s="13">
        <v>1959</v>
      </c>
      <c r="H27" s="13">
        <v>0.99870000000000003</v>
      </c>
      <c r="I27" s="13">
        <v>0.99750000000000005</v>
      </c>
      <c r="K27" s="13">
        <v>24</v>
      </c>
      <c r="L27" t="s">
        <v>169</v>
      </c>
      <c r="M27" t="s">
        <v>226</v>
      </c>
      <c r="N27" t="s">
        <v>274</v>
      </c>
      <c r="O27">
        <v>180141</v>
      </c>
      <c r="P27">
        <v>13</v>
      </c>
      <c r="Q27">
        <v>144</v>
      </c>
      <c r="R27">
        <v>1142</v>
      </c>
      <c r="S27">
        <v>0.93569999999999998</v>
      </c>
      <c r="T27">
        <v>0.87909999999999999</v>
      </c>
      <c r="U27" t="s">
        <v>328</v>
      </c>
    </row>
    <row r="28" spans="1:26" x14ac:dyDescent="0.2">
      <c r="A28" s="13" t="s">
        <v>169</v>
      </c>
      <c r="B28" s="13" t="s">
        <v>226</v>
      </c>
      <c r="C28" s="13" t="s">
        <v>275</v>
      </c>
      <c r="D28" s="13">
        <v>507795</v>
      </c>
      <c r="E28" s="13">
        <v>1</v>
      </c>
      <c r="F28" s="13">
        <v>124</v>
      </c>
      <c r="G28" s="13">
        <v>1840</v>
      </c>
      <c r="H28" s="13">
        <v>0.96709999999999996</v>
      </c>
      <c r="I28" s="13">
        <v>0.93640000000000001</v>
      </c>
      <c r="K28" s="13">
        <v>25</v>
      </c>
      <c r="L28" t="s">
        <v>169</v>
      </c>
      <c r="M28" t="s">
        <v>226</v>
      </c>
      <c r="N28" t="s">
        <v>275</v>
      </c>
      <c r="O28">
        <v>180024</v>
      </c>
      <c r="P28">
        <v>130</v>
      </c>
      <c r="Q28">
        <v>405</v>
      </c>
      <c r="R28">
        <v>881</v>
      </c>
      <c r="S28">
        <v>0.7671</v>
      </c>
      <c r="T28">
        <v>0.62219999999999998</v>
      </c>
      <c r="U28" t="s">
        <v>332</v>
      </c>
      <c r="Y28" s="13">
        <f>S27-S28</f>
        <v>0.16859999999999997</v>
      </c>
      <c r="Z28" s="13">
        <f>T27-T28</f>
        <v>0.25690000000000002</v>
      </c>
    </row>
    <row r="29" spans="1:26" x14ac:dyDescent="0.2">
      <c r="A29" s="13" t="s">
        <v>169</v>
      </c>
      <c r="B29" s="13" t="s">
        <v>226</v>
      </c>
      <c r="C29" s="13" t="s">
        <v>276</v>
      </c>
      <c r="D29" s="13">
        <v>507796</v>
      </c>
      <c r="E29" s="13">
        <v>0</v>
      </c>
      <c r="F29" s="13">
        <v>5</v>
      </c>
      <c r="G29" s="13">
        <v>1959</v>
      </c>
      <c r="H29" s="13">
        <v>0.99870000000000003</v>
      </c>
      <c r="I29" s="13">
        <v>0.99750000000000005</v>
      </c>
      <c r="K29" s="13">
        <v>26</v>
      </c>
      <c r="L29" t="s">
        <v>169</v>
      </c>
      <c r="M29" t="s">
        <v>226</v>
      </c>
      <c r="N29" t="s">
        <v>276</v>
      </c>
      <c r="O29">
        <v>180141</v>
      </c>
      <c r="P29">
        <v>13</v>
      </c>
      <c r="Q29">
        <v>148</v>
      </c>
      <c r="R29">
        <v>1138</v>
      </c>
      <c r="S29">
        <v>0.93389999999999995</v>
      </c>
      <c r="T29">
        <v>0.87609999999999999</v>
      </c>
      <c r="U29" t="s">
        <v>328</v>
      </c>
      <c r="V29" s="13">
        <f>S29-S27</f>
        <v>-1.8000000000000238E-3</v>
      </c>
      <c r="W29" s="13">
        <f>T29-T27</f>
        <v>-3.0000000000000027E-3</v>
      </c>
    </row>
    <row r="30" spans="1:26" x14ac:dyDescent="0.2">
      <c r="A30" s="13" t="s">
        <v>169</v>
      </c>
      <c r="B30" s="13" t="s">
        <v>226</v>
      </c>
      <c r="C30" s="13" t="s">
        <v>285</v>
      </c>
      <c r="D30" s="13">
        <v>507796</v>
      </c>
      <c r="E30" s="13">
        <v>0</v>
      </c>
      <c r="F30" s="13">
        <v>5</v>
      </c>
      <c r="G30" s="13">
        <v>1959</v>
      </c>
      <c r="H30" s="13">
        <v>0.99870000000000003</v>
      </c>
      <c r="I30" s="13">
        <v>0.99750000000000005</v>
      </c>
      <c r="K30" s="13">
        <v>27</v>
      </c>
      <c r="L30" t="s">
        <v>169</v>
      </c>
      <c r="M30" t="s">
        <v>226</v>
      </c>
      <c r="N30" t="s">
        <v>329</v>
      </c>
      <c r="O30">
        <v>180134</v>
      </c>
      <c r="P30">
        <v>20</v>
      </c>
      <c r="Q30">
        <v>310</v>
      </c>
      <c r="R30">
        <v>976</v>
      </c>
      <c r="S30">
        <v>0.85540000000000005</v>
      </c>
      <c r="T30">
        <v>0.74729999999999996</v>
      </c>
      <c r="U30" t="s">
        <v>333</v>
      </c>
    </row>
    <row r="31" spans="1:26" x14ac:dyDescent="0.2">
      <c r="A31" s="13" t="s">
        <v>169</v>
      </c>
      <c r="B31" s="13" t="s">
        <v>224</v>
      </c>
      <c r="C31" s="13" t="s">
        <v>274</v>
      </c>
      <c r="D31" s="13">
        <v>507796</v>
      </c>
      <c r="E31" s="13">
        <v>0</v>
      </c>
      <c r="F31" s="13">
        <v>5</v>
      </c>
      <c r="G31" s="13">
        <v>1959</v>
      </c>
      <c r="H31" s="13">
        <v>0.99870000000000003</v>
      </c>
      <c r="I31" s="13">
        <v>0.99750000000000005</v>
      </c>
      <c r="K31" s="13">
        <v>28</v>
      </c>
      <c r="L31" t="s">
        <v>169</v>
      </c>
      <c r="M31" t="s">
        <v>224</v>
      </c>
      <c r="N31" t="s">
        <v>274</v>
      </c>
      <c r="O31">
        <v>180113</v>
      </c>
      <c r="P31">
        <v>41</v>
      </c>
      <c r="Q31">
        <v>160</v>
      </c>
      <c r="R31">
        <v>1126</v>
      </c>
      <c r="S31">
        <v>0.91810000000000003</v>
      </c>
      <c r="T31">
        <v>0.84850000000000003</v>
      </c>
      <c r="U31" t="s">
        <v>328</v>
      </c>
    </row>
    <row r="32" spans="1:26" x14ac:dyDescent="0.2">
      <c r="A32" s="13" t="s">
        <v>169</v>
      </c>
      <c r="B32" s="13" t="s">
        <v>224</v>
      </c>
      <c r="C32" s="13" t="s">
        <v>275</v>
      </c>
      <c r="D32" s="13">
        <v>507793</v>
      </c>
      <c r="E32" s="13">
        <v>3</v>
      </c>
      <c r="F32" s="13">
        <v>327</v>
      </c>
      <c r="G32" s="13">
        <v>1637</v>
      </c>
      <c r="H32" s="13">
        <v>0.90839999999999999</v>
      </c>
      <c r="I32" s="13">
        <v>0.83220000000000005</v>
      </c>
      <c r="K32" s="13">
        <v>29</v>
      </c>
      <c r="L32" t="s">
        <v>169</v>
      </c>
      <c r="M32" t="s">
        <v>224</v>
      </c>
      <c r="N32" t="s">
        <v>275</v>
      </c>
      <c r="O32">
        <v>180092</v>
      </c>
      <c r="P32">
        <v>62</v>
      </c>
      <c r="Q32">
        <v>316</v>
      </c>
      <c r="R32">
        <v>970</v>
      </c>
      <c r="S32">
        <v>0.83689999999999998</v>
      </c>
      <c r="T32">
        <v>0.71960000000000002</v>
      </c>
      <c r="U32" t="s">
        <v>328</v>
      </c>
      <c r="Y32" s="13">
        <f>S31-S32</f>
        <v>8.120000000000005E-2</v>
      </c>
      <c r="Z32" s="13">
        <f>T31-T32</f>
        <v>0.12890000000000001</v>
      </c>
    </row>
    <row r="33" spans="1:26" x14ac:dyDescent="0.2">
      <c r="A33" s="13" t="s">
        <v>169</v>
      </c>
      <c r="B33" s="13" t="s">
        <v>224</v>
      </c>
      <c r="C33" s="13" t="s">
        <v>276</v>
      </c>
      <c r="D33" s="13">
        <v>507796</v>
      </c>
      <c r="E33" s="13">
        <v>0</v>
      </c>
      <c r="F33" s="13">
        <v>5</v>
      </c>
      <c r="G33" s="13">
        <v>1959</v>
      </c>
      <c r="H33" s="13">
        <v>0.99870000000000003</v>
      </c>
      <c r="I33" s="13">
        <v>0.99750000000000005</v>
      </c>
      <c r="K33" s="61">
        <v>30</v>
      </c>
      <c r="L33" t="s">
        <v>169</v>
      </c>
      <c r="M33" t="s">
        <v>224</v>
      </c>
      <c r="N33" t="s">
        <v>276</v>
      </c>
      <c r="O33">
        <v>180112</v>
      </c>
      <c r="P33">
        <v>42</v>
      </c>
      <c r="Q33">
        <v>161</v>
      </c>
      <c r="R33">
        <v>1125</v>
      </c>
      <c r="S33">
        <v>0.91720000000000002</v>
      </c>
      <c r="T33">
        <v>0.84709999999999996</v>
      </c>
      <c r="U33" t="s">
        <v>328</v>
      </c>
      <c r="V33" s="13">
        <f>S33-S31</f>
        <v>-9.000000000000119E-4</v>
      </c>
      <c r="W33" s="13">
        <f>T33-T31</f>
        <v>-1.4000000000000679E-3</v>
      </c>
    </row>
    <row r="34" spans="1:26" x14ac:dyDescent="0.2">
      <c r="A34" s="13" t="s">
        <v>169</v>
      </c>
      <c r="B34" s="13" t="s">
        <v>224</v>
      </c>
      <c r="C34" s="13" t="s">
        <v>285</v>
      </c>
      <c r="D34" s="13">
        <v>507777</v>
      </c>
      <c r="E34" s="13">
        <v>19</v>
      </c>
      <c r="F34" s="13">
        <v>307</v>
      </c>
      <c r="G34" s="13">
        <v>1657</v>
      </c>
      <c r="H34" s="13">
        <v>0.91039999999999999</v>
      </c>
      <c r="I34" s="13">
        <v>0.83560000000000001</v>
      </c>
      <c r="K34" s="13">
        <v>31</v>
      </c>
      <c r="L34" t="s">
        <v>169</v>
      </c>
      <c r="M34" t="s">
        <v>224</v>
      </c>
      <c r="N34" t="s">
        <v>329</v>
      </c>
      <c r="O34">
        <v>180125</v>
      </c>
      <c r="P34">
        <v>29</v>
      </c>
      <c r="Q34">
        <v>312</v>
      </c>
      <c r="R34">
        <v>974</v>
      </c>
      <c r="S34">
        <v>0.85099999999999998</v>
      </c>
      <c r="T34">
        <v>0.74070000000000003</v>
      </c>
      <c r="U34" t="s">
        <v>333</v>
      </c>
    </row>
    <row r="35" spans="1:26" x14ac:dyDescent="0.2">
      <c r="A35" s="13" t="s">
        <v>169</v>
      </c>
      <c r="B35" s="13" t="s">
        <v>265</v>
      </c>
      <c r="C35" s="13" t="s">
        <v>274</v>
      </c>
      <c r="D35" s="13">
        <v>507613</v>
      </c>
      <c r="E35" s="13">
        <v>103</v>
      </c>
      <c r="F35" s="13">
        <v>19</v>
      </c>
      <c r="G35" s="13">
        <v>1945</v>
      </c>
      <c r="H35" s="13">
        <v>0.96960000000000002</v>
      </c>
      <c r="I35" s="13">
        <v>0.94099999999999995</v>
      </c>
      <c r="K35" s="13">
        <v>32</v>
      </c>
      <c r="L35" t="s">
        <v>169</v>
      </c>
      <c r="M35" t="s">
        <v>265</v>
      </c>
      <c r="N35" t="s">
        <v>274</v>
      </c>
      <c r="O35">
        <v>179754</v>
      </c>
      <c r="P35">
        <v>320</v>
      </c>
      <c r="Q35">
        <v>124</v>
      </c>
      <c r="R35">
        <v>1162</v>
      </c>
      <c r="S35">
        <v>0.83960000000000001</v>
      </c>
      <c r="T35">
        <v>0.72350000000000003</v>
      </c>
      <c r="U35" t="s">
        <v>334</v>
      </c>
    </row>
    <row r="36" spans="1:26" x14ac:dyDescent="0.2">
      <c r="A36" s="13" t="s">
        <v>169</v>
      </c>
      <c r="B36" s="13" t="s">
        <v>265</v>
      </c>
      <c r="C36" s="13" t="s">
        <v>275</v>
      </c>
      <c r="D36" s="13">
        <v>507554</v>
      </c>
      <c r="E36" s="13">
        <v>162</v>
      </c>
      <c r="F36" s="13">
        <v>106</v>
      </c>
      <c r="G36" s="13">
        <v>1858</v>
      </c>
      <c r="H36" s="13">
        <v>0.93269999999999997</v>
      </c>
      <c r="I36" s="13">
        <v>0.87390000000000001</v>
      </c>
      <c r="K36" s="13">
        <v>33</v>
      </c>
      <c r="L36" t="s">
        <v>169</v>
      </c>
      <c r="M36" t="s">
        <v>265</v>
      </c>
      <c r="N36" t="s">
        <v>275</v>
      </c>
      <c r="O36">
        <v>179899</v>
      </c>
      <c r="P36">
        <v>175</v>
      </c>
      <c r="Q36">
        <v>221</v>
      </c>
      <c r="R36">
        <v>1065</v>
      </c>
      <c r="S36">
        <v>0.84319999999999995</v>
      </c>
      <c r="T36">
        <v>0.72899999999999998</v>
      </c>
      <c r="U36" t="s">
        <v>335</v>
      </c>
      <c r="Y36" s="13">
        <f>S35-S36</f>
        <v>-3.5999999999999366E-3</v>
      </c>
      <c r="Z36" s="13">
        <f>T35-T36</f>
        <v>-5.4999999999999494E-3</v>
      </c>
    </row>
    <row r="37" spans="1:26" x14ac:dyDescent="0.2">
      <c r="A37" s="13" t="s">
        <v>169</v>
      </c>
      <c r="B37" s="13" t="s">
        <v>265</v>
      </c>
      <c r="C37" s="13" t="s">
        <v>276</v>
      </c>
      <c r="D37" s="13">
        <v>507641</v>
      </c>
      <c r="E37" s="13">
        <v>75</v>
      </c>
      <c r="F37" s="13">
        <v>17</v>
      </c>
      <c r="G37" s="13">
        <v>1947</v>
      </c>
      <c r="H37" s="13">
        <v>0.97689999999999999</v>
      </c>
      <c r="I37" s="13">
        <v>0.95489999999999997</v>
      </c>
      <c r="K37" s="13">
        <v>34</v>
      </c>
      <c r="L37" t="s">
        <v>169</v>
      </c>
      <c r="M37" t="s">
        <v>265</v>
      </c>
      <c r="N37" t="s">
        <v>276</v>
      </c>
      <c r="O37">
        <v>179813</v>
      </c>
      <c r="P37">
        <v>261</v>
      </c>
      <c r="Q37">
        <v>63</v>
      </c>
      <c r="R37">
        <v>1223</v>
      </c>
      <c r="S37">
        <v>0.88300000000000001</v>
      </c>
      <c r="T37">
        <v>0.79059999999999997</v>
      </c>
      <c r="U37" t="s">
        <v>336</v>
      </c>
      <c r="V37" s="13">
        <f>S37-S35</f>
        <v>4.3399999999999994E-2</v>
      </c>
      <c r="W37" s="13">
        <f>T37-T35</f>
        <v>6.7099999999999937E-2</v>
      </c>
    </row>
    <row r="38" spans="1:26" x14ac:dyDescent="0.2">
      <c r="A38" s="13" t="s">
        <v>169</v>
      </c>
      <c r="B38" s="13" t="s">
        <v>265</v>
      </c>
      <c r="C38" s="13" t="s">
        <v>285</v>
      </c>
      <c r="D38" s="13">
        <v>507451</v>
      </c>
      <c r="E38" s="13">
        <v>265</v>
      </c>
      <c r="F38" s="13">
        <v>128</v>
      </c>
      <c r="G38" s="13">
        <v>1836</v>
      </c>
      <c r="H38" s="13">
        <v>0.90329999999999999</v>
      </c>
      <c r="I38" s="13">
        <v>0.82369999999999999</v>
      </c>
      <c r="K38" s="13">
        <v>35</v>
      </c>
      <c r="L38" t="s">
        <v>169</v>
      </c>
      <c r="M38" t="s">
        <v>265</v>
      </c>
      <c r="N38" t="s">
        <v>329</v>
      </c>
      <c r="O38">
        <v>179992</v>
      </c>
      <c r="P38">
        <v>82</v>
      </c>
      <c r="Q38">
        <v>179</v>
      </c>
      <c r="R38">
        <v>1107</v>
      </c>
      <c r="S38">
        <v>0.89449999999999996</v>
      </c>
      <c r="T38">
        <v>0.80920000000000003</v>
      </c>
      <c r="U38" t="s">
        <v>337</v>
      </c>
    </row>
    <row r="39" spans="1:26" x14ac:dyDescent="0.2">
      <c r="H39" s="13" t="s">
        <v>279</v>
      </c>
      <c r="I39" s="13" t="s">
        <v>279</v>
      </c>
    </row>
    <row r="40" spans="1:26" x14ac:dyDescent="0.2">
      <c r="H40" s="13">
        <f>MIN(H3:H38)</f>
        <v>0.90329999999999999</v>
      </c>
      <c r="I40" s="13">
        <f>MIN(I3:I38)</f>
        <v>0.82369999999999999</v>
      </c>
    </row>
    <row r="41" spans="1:26" x14ac:dyDescent="0.2">
      <c r="H41" s="13" t="s">
        <v>280</v>
      </c>
      <c r="I41" s="13" t="s">
        <v>280</v>
      </c>
    </row>
    <row r="42" spans="1:26" x14ac:dyDescent="0.2">
      <c r="H42" s="13">
        <f>MAX(H3:H38)</f>
        <v>1</v>
      </c>
      <c r="I42" s="13">
        <f>MAX(I3:I38)</f>
        <v>1</v>
      </c>
    </row>
    <row r="43" spans="1:26" x14ac:dyDescent="0.2">
      <c r="H43" s="13" t="s">
        <v>283</v>
      </c>
      <c r="I43" s="13" t="s">
        <v>283</v>
      </c>
    </row>
    <row r="44" spans="1:26" x14ac:dyDescent="0.2">
      <c r="H44" s="13">
        <f>AVERAGE(H3:H38)</f>
        <v>0.9739388888888888</v>
      </c>
      <c r="I44" s="13">
        <f>AVERAGE(I3:I38)</f>
        <v>0.9510222222222221</v>
      </c>
    </row>
    <row r="45" spans="1:26" x14ac:dyDescent="0.2">
      <c r="H45" s="13" t="s">
        <v>281</v>
      </c>
      <c r="I45" s="13" t="s">
        <v>281</v>
      </c>
    </row>
    <row r="46" spans="1:26" x14ac:dyDescent="0.2">
      <c r="H46" s="13">
        <f xml:space="preserve"> STDEV(H3:H38)</f>
        <v>3.2108497119946108E-2</v>
      </c>
      <c r="I46" s="13">
        <f xml:space="preserve"> STDEV(I3:I38)</f>
        <v>5.9073871967277973E-2</v>
      </c>
    </row>
    <row r="47" spans="1:26" x14ac:dyDescent="0.2">
      <c r="H47" s="13" t="s">
        <v>282</v>
      </c>
      <c r="I47" s="13" t="s">
        <v>282</v>
      </c>
    </row>
    <row r="48" spans="1:26" x14ac:dyDescent="0.2">
      <c r="H48" s="13">
        <f>_xlfn.VAR.P(H3:H38)</f>
        <v>1.0023179320987658E-3</v>
      </c>
      <c r="I48" s="13">
        <f>_xlfn.VAR.P(I3:I38)</f>
        <v>3.3927856172839515E-3</v>
      </c>
    </row>
  </sheetData>
  <conditionalFormatting sqref="S1:S1048576">
    <cfRule type="cellIs" dxfId="1" priority="8" operator="lessThan">
      <formula>0.7706</formula>
    </cfRule>
  </conditionalFormatting>
  <conditionalFormatting sqref="T1:T1048576">
    <cfRule type="cellIs" dxfId="0" priority="7" operator="lessThan">
      <formula>0.6269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features</vt:lpstr>
      <vt:lpstr>FeatureIMP</vt:lpstr>
      <vt:lpstr>EventTime</vt:lpstr>
      <vt:lpstr>modelWarningTime</vt:lpstr>
      <vt:lpstr>FalseWarning</vt:lpstr>
      <vt:lpstr>LSTM results</vt:lpstr>
      <vt:lpstr>Ensemble model</vt:lpstr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2024-09-17T13:50:10Z</dcterms:modified>
</cp:coreProperties>
</file>