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\KCL\9 Individual Program\Supplemental File\data\raw_data\Accident data\"/>
    </mc:Choice>
  </mc:AlternateContent>
  <xr:revisionPtr revIDLastSave="0" documentId="13_ncr:1_{795BDCC4-5506-470D-9D27-572116AF4D6A}" xr6:coauthVersionLast="47" xr6:coauthVersionMax="47" xr10:uidLastSave="{00000000-0000-0000-0000-000000000000}"/>
  <bookViews>
    <workbookView xWindow="-98" yWindow="-98" windowWidth="19396" windowHeight="10395" xr2:uid="{39B13AF3-4F9A-409B-849C-E3A5294DB369}"/>
  </bookViews>
  <sheets>
    <sheet name="Casualty_19_vs_20" sheetId="1" r:id="rId1"/>
  </sheets>
  <definedNames>
    <definedName name="_Hlk97827086" localSheetId="0">Casualty_19_vs_20!$I$22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C6" i="1"/>
  <c r="I29" i="1"/>
  <c r="I28" i="1"/>
  <c r="I27" i="1"/>
  <c r="I26" i="1"/>
  <c r="I25" i="1"/>
  <c r="I24" i="1"/>
  <c r="I23" i="1"/>
  <c r="H24" i="1"/>
  <c r="H25" i="1"/>
  <c r="H26" i="1"/>
  <c r="H27" i="1"/>
  <c r="H28" i="1"/>
  <c r="H29" i="1"/>
  <c r="H23" i="1"/>
  <c r="C5" i="1"/>
  <c r="B5" i="1"/>
  <c r="Q17" i="1"/>
  <c r="O17" i="1"/>
  <c r="M17" i="1"/>
  <c r="K17" i="1" a="1"/>
  <c r="K17" i="1" s="1"/>
  <c r="Q16" i="1"/>
  <c r="O16" i="1"/>
  <c r="M16" i="1"/>
  <c r="K16" i="1" a="1"/>
  <c r="K16" i="1" s="1"/>
  <c r="Q15" i="1"/>
  <c r="O15" i="1"/>
  <c r="M15" i="1"/>
  <c r="K15" i="1" a="1"/>
  <c r="K15" i="1" s="1"/>
  <c r="Q14" i="1"/>
  <c r="O14" i="1"/>
  <c r="M14" i="1"/>
  <c r="K14" i="1" a="1"/>
  <c r="K14" i="1" s="1"/>
  <c r="Q13" i="1"/>
  <c r="O13" i="1"/>
  <c r="M13" i="1"/>
  <c r="K13" i="1" a="1"/>
  <c r="K13" i="1" s="1"/>
  <c r="Q12" i="1"/>
  <c r="O12" i="1"/>
  <c r="M12" i="1"/>
  <c r="K12" i="1" a="1"/>
  <c r="K12" i="1" s="1"/>
  <c r="Q11" i="1"/>
  <c r="O11" i="1"/>
  <c r="M11" i="1"/>
  <c r="K11" i="1" a="1"/>
  <c r="K11" i="1" s="1"/>
  <c r="D11" i="1"/>
  <c r="B11" i="1" a="1"/>
  <c r="B11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H17" i="1"/>
  <c r="H16" i="1"/>
  <c r="H15" i="1"/>
  <c r="H14" i="1"/>
  <c r="H13" i="1"/>
  <c r="H12" i="1"/>
  <c r="H11" i="1"/>
  <c r="F17" i="1"/>
  <c r="F16" i="1"/>
  <c r="F15" i="1"/>
  <c r="F14" i="1"/>
  <c r="F13" i="1"/>
  <c r="F12" i="1"/>
  <c r="F11" i="1"/>
  <c r="D17" i="1"/>
  <c r="D16" i="1"/>
  <c r="D15" i="1"/>
  <c r="D14" i="1"/>
  <c r="D13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<sst xmlns="http://schemas.openxmlformats.org/spreadsheetml/2006/main" count="56" uniqueCount="24">
  <si>
    <t>Age groups</t>
  </si>
  <si>
    <t>Proportion of casualties</t>
  </si>
  <si>
    <t>Frequency of slight crash</t>
  </si>
  <si>
    <t>Frequency of serious crash</t>
  </si>
  <si>
    <t>Frequency of fatal crash</t>
  </si>
  <si>
    <t>Count</t>
  </si>
  <si>
    <t>Proportion</t>
  </si>
  <si>
    <t>0–18</t>
  </si>
  <si>
    <t>19–25</t>
  </si>
  <si>
    <t>26–35</t>
  </si>
  <si>
    <t>36–45</t>
  </si>
  <si>
    <t>46–55</t>
  </si>
  <si>
    <t>56–65</t>
  </si>
  <si>
    <t>Over 65</t>
  </si>
  <si>
    <t>Casualty Total Count</t>
    <phoneticPr fontId="3" type="noConversion"/>
  </si>
  <si>
    <t>Accident Total Count</t>
    <phoneticPr fontId="3" type="noConversion"/>
  </si>
  <si>
    <r>
      <rPr>
        <sz val="11"/>
        <color theme="1"/>
        <rFont val="等线"/>
        <family val="2"/>
        <charset val="134"/>
      </rPr>
      <t>表一：</t>
    </r>
    <r>
      <rPr>
        <sz val="11"/>
        <color theme="1"/>
        <rFont val="Times New Roman"/>
        <family val="1"/>
      </rPr>
      <t>2019&amp;2020 car crash &amp; casualty</t>
    </r>
    <r>
      <rPr>
        <sz val="11"/>
        <color theme="1"/>
        <rFont val="等线"/>
        <family val="2"/>
        <charset val="134"/>
      </rPr>
      <t>总数</t>
    </r>
    <phoneticPr fontId="3" type="noConversion"/>
  </si>
  <si>
    <t>Frequency of slight crash</t>
    <phoneticPr fontId="3" type="noConversion"/>
  </si>
  <si>
    <t>Frequency of all crash</t>
    <phoneticPr fontId="3" type="noConversion"/>
  </si>
  <si>
    <r>
      <rPr>
        <sz val="11"/>
        <color theme="1"/>
        <rFont val="宋体"/>
        <family val="1"/>
        <charset val="134"/>
      </rPr>
      <t>表四：</t>
    </r>
    <r>
      <rPr>
        <sz val="11"/>
        <color theme="1"/>
        <rFont val="Times New Roman"/>
        <family val="1"/>
      </rPr>
      <t>2020 vs 2019 age groups</t>
    </r>
    <r>
      <rPr>
        <sz val="11"/>
        <color theme="1"/>
        <rFont val="宋体"/>
        <family val="1"/>
        <charset val="134"/>
      </rPr>
      <t>不同严重程度的车祸数</t>
    </r>
    <phoneticPr fontId="3" type="noConversion"/>
  </si>
  <si>
    <r>
      <rPr>
        <sz val="11"/>
        <color theme="1"/>
        <rFont val="宋体"/>
        <family val="1"/>
        <charset val="134"/>
      </rPr>
      <t xml:space="preserve">表二： </t>
    </r>
    <r>
      <rPr>
        <sz val="11"/>
        <color theme="1"/>
        <rFont val="Times New Roman"/>
        <family val="1"/>
      </rPr>
      <t>2020</t>
    </r>
    <r>
      <rPr>
        <sz val="11"/>
        <color theme="1"/>
        <rFont val="宋体"/>
        <family val="1"/>
        <charset val="134"/>
      </rPr>
      <t>年</t>
    </r>
    <r>
      <rPr>
        <sz val="11"/>
        <color theme="1"/>
        <rFont val="Times New Roman"/>
        <family val="1"/>
      </rPr>
      <t>age groups</t>
    </r>
    <r>
      <rPr>
        <sz val="11"/>
        <color theme="1"/>
        <rFont val="宋体"/>
        <family val="1"/>
        <charset val="134"/>
      </rPr>
      <t>不同严重程度的车祸数</t>
    </r>
    <phoneticPr fontId="3" type="noConversion"/>
  </si>
  <si>
    <r>
      <rPr>
        <sz val="11"/>
        <color theme="1"/>
        <rFont val="宋体"/>
        <family val="1"/>
        <charset val="134"/>
      </rPr>
      <t>表三：</t>
    </r>
    <r>
      <rPr>
        <sz val="11"/>
        <color theme="1"/>
        <rFont val="Times New Roman"/>
        <family val="1"/>
      </rPr>
      <t>2019</t>
    </r>
    <r>
      <rPr>
        <sz val="11"/>
        <color theme="1"/>
        <rFont val="宋体"/>
        <family val="1"/>
        <charset val="134"/>
      </rPr>
      <t>年</t>
    </r>
    <r>
      <rPr>
        <sz val="11"/>
        <color theme="1"/>
        <rFont val="Times New Roman"/>
        <family val="1"/>
      </rPr>
      <t>age groups</t>
    </r>
    <r>
      <rPr>
        <sz val="11"/>
        <color theme="1"/>
        <rFont val="宋体"/>
        <family val="1"/>
        <charset val="134"/>
      </rPr>
      <t>不同严重程度的车祸数</t>
    </r>
    <phoneticPr fontId="3" type="noConversion"/>
  </si>
  <si>
    <t>2019 vs 2020</t>
    <phoneticPr fontId="3" type="noConversion"/>
  </si>
  <si>
    <t>prop2019 vs 2020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</si>
</sst>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Tahoma"/>
      <family val="2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A382-0816-4C4B-A64A-B540E96AF9DB}">
  <dimension ref="A1:Q30"/>
  <sheetViews>
    <sheetView tabSelected="1" zoomScale="85" zoomScaleNormal="85" workbookViewId="0">
      <selection activeCell="F6" sqref="F6"/>
    </sheetView>
  </sheetViews>
  <sheetFormatPr defaultRowHeight="13.9" x14ac:dyDescent="0.4"/>
  <cols>
    <col min="2" max="2" width="14" customWidth="1"/>
    <col min="3" max="3" width="14.796875" customWidth="1"/>
  </cols>
  <sheetData>
    <row r="1" spans="1:17" x14ac:dyDescent="0.4">
      <c r="A1" s="17" t="s">
        <v>16</v>
      </c>
      <c r="B1" s="18"/>
      <c r="C1" s="18"/>
    </row>
    <row r="2" spans="1:17" x14ac:dyDescent="0.4">
      <c r="A2" s="15"/>
      <c r="B2" s="15" t="s">
        <v>14</v>
      </c>
      <c r="C2" s="15" t="s">
        <v>15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4">
      <c r="A3" s="14">
        <v>2020</v>
      </c>
      <c r="B3" s="14">
        <v>115583</v>
      </c>
      <c r="C3" s="14">
        <v>91198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>
        <v>2019</v>
      </c>
      <c r="B4" s="14">
        <v>153157</v>
      </c>
      <c r="C4" s="14">
        <v>117535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4">
      <c r="A5" s="20" t="s">
        <v>22</v>
      </c>
      <c r="B5" s="20">
        <f>B4-B3</f>
        <v>37574</v>
      </c>
      <c r="C5" s="20">
        <f>C4-C3</f>
        <v>26337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4">
      <c r="A6" s="21" t="s">
        <v>23</v>
      </c>
      <c r="B6" s="21">
        <f>B5/B4</f>
        <v>0.24532995553582271</v>
      </c>
      <c r="C6" s="21">
        <f>C5/C4</f>
        <v>0.22407793423235631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4.25" thickBot="1" x14ac:dyDescent="0.45">
      <c r="A8" s="16" t="s">
        <v>20</v>
      </c>
      <c r="B8" s="13"/>
      <c r="C8" s="13"/>
      <c r="D8" s="13"/>
      <c r="E8" s="13"/>
      <c r="F8" s="13"/>
      <c r="G8" s="13"/>
      <c r="H8" s="13"/>
      <c r="I8" s="13"/>
      <c r="J8" s="16" t="s">
        <v>21</v>
      </c>
      <c r="K8" s="13"/>
      <c r="L8" s="13"/>
      <c r="M8" s="13"/>
      <c r="N8" s="13"/>
      <c r="O8" s="13"/>
      <c r="P8" s="13"/>
      <c r="Q8" s="13"/>
    </row>
    <row r="9" spans="1:17" ht="26.25" customHeight="1" thickTop="1" thickBot="1" x14ac:dyDescent="0.45">
      <c r="A9" s="5" t="s">
        <v>0</v>
      </c>
      <c r="B9" s="5" t="s">
        <v>1</v>
      </c>
      <c r="C9" s="7" t="s">
        <v>17</v>
      </c>
      <c r="D9" s="7"/>
      <c r="E9" s="7" t="s">
        <v>3</v>
      </c>
      <c r="F9" s="7"/>
      <c r="G9" s="7" t="s">
        <v>4</v>
      </c>
      <c r="H9" s="7"/>
      <c r="I9" s="13"/>
      <c r="J9" s="5" t="s">
        <v>0</v>
      </c>
      <c r="K9" s="5" t="s">
        <v>1</v>
      </c>
      <c r="L9" s="7" t="s">
        <v>2</v>
      </c>
      <c r="M9" s="7"/>
      <c r="N9" s="7" t="s">
        <v>3</v>
      </c>
      <c r="O9" s="7"/>
      <c r="P9" s="7" t="s">
        <v>4</v>
      </c>
      <c r="Q9" s="7"/>
    </row>
    <row r="10" spans="1:17" ht="14.25" thickBot="1" x14ac:dyDescent="0.45">
      <c r="A10" s="6"/>
      <c r="B10" s="6"/>
      <c r="C10" s="2" t="s">
        <v>5</v>
      </c>
      <c r="D10" s="3" t="s">
        <v>6</v>
      </c>
      <c r="E10" s="2" t="s">
        <v>5</v>
      </c>
      <c r="F10" s="2" t="s">
        <v>6</v>
      </c>
      <c r="G10" s="2" t="s">
        <v>5</v>
      </c>
      <c r="H10" s="2" t="s">
        <v>6</v>
      </c>
      <c r="I10" s="13"/>
      <c r="J10" s="6"/>
      <c r="K10" s="6"/>
      <c r="L10" s="2" t="s">
        <v>5</v>
      </c>
      <c r="M10" s="3" t="s">
        <v>6</v>
      </c>
      <c r="N10" s="2" t="s">
        <v>5</v>
      </c>
      <c r="O10" s="2" t="s">
        <v>6</v>
      </c>
      <c r="P10" s="2" t="s">
        <v>5</v>
      </c>
      <c r="Q10" s="2" t="s">
        <v>6</v>
      </c>
    </row>
    <row r="11" spans="1:17" x14ac:dyDescent="0.4">
      <c r="A11" s="1" t="s">
        <v>7</v>
      </c>
      <c r="B11" s="4" cm="1">
        <f t="array" ref="B11">SUM(C11+E11+G11)/SUM(C11:C17+E11:E17+G11:G17)</f>
        <v>0.10568553352299265</v>
      </c>
      <c r="C11" s="1">
        <v>2108</v>
      </c>
      <c r="D11" s="4">
        <f>C11/(SUM(C11:C17))</f>
        <v>0.10493304793668176</v>
      </c>
      <c r="E11" s="1">
        <v>376</v>
      </c>
      <c r="F11" s="4">
        <f>E11/(SUM(E11:E17))</f>
        <v>0.11267605633802817</v>
      </c>
      <c r="G11" s="1">
        <v>5</v>
      </c>
      <c r="H11" s="4">
        <f>G11/(SUM(G11:G17))</f>
        <v>0.04</v>
      </c>
      <c r="I11" s="13"/>
      <c r="J11" s="1" t="s">
        <v>7</v>
      </c>
      <c r="K11" s="4" cm="1">
        <f t="array" ref="K11">SUM(L11+N11+P11)/SUM(L11:L17+N11:N17+P11:P17)</f>
        <v>0.11611480549908693</v>
      </c>
      <c r="L11" s="1">
        <v>2858</v>
      </c>
      <c r="M11" s="4">
        <f>L11/(SUM(L11:L17))</f>
        <v>0.11657217440959335</v>
      </c>
      <c r="N11" s="1">
        <v>498</v>
      </c>
      <c r="O11" s="4">
        <f>N11/(SUM(N11:N17))</f>
        <v>0.11474654377880185</v>
      </c>
      <c r="P11" s="1">
        <v>14</v>
      </c>
      <c r="Q11" s="4">
        <f>P11/(SUM(P11:P17))</f>
        <v>8.4337349397590355E-2</v>
      </c>
    </row>
    <row r="12" spans="1:17" x14ac:dyDescent="0.4">
      <c r="A12" s="1" t="s">
        <v>8</v>
      </c>
      <c r="B12" s="4" cm="1">
        <f t="array" ref="B12">SUM(C12+E12+G12)/SUM(C11:C17+E11:E17+G11:G17)</f>
        <v>0.17260413570549021</v>
      </c>
      <c r="C12" s="1">
        <v>3525</v>
      </c>
      <c r="D12" s="4">
        <f>C12/(SUM(C11:C17))</f>
        <v>0.17546916222808503</v>
      </c>
      <c r="E12" s="1">
        <v>523</v>
      </c>
      <c r="F12" s="4">
        <f>E12/(SUM(E11:E17))</f>
        <v>0.15672759964039557</v>
      </c>
      <c r="G12" s="1">
        <v>17</v>
      </c>
      <c r="H12" s="4">
        <f>G12/(SUM(G11:G17))</f>
        <v>0.13600000000000001</v>
      </c>
      <c r="I12" s="13"/>
      <c r="J12" s="1" t="s">
        <v>8</v>
      </c>
      <c r="K12" s="4" cm="1">
        <f t="array" ref="K12">SUM(L12+N12+P12)/SUM(L11:L17+N11:N17+P11:P17)</f>
        <v>0.16004548117010647</v>
      </c>
      <c r="L12" s="1">
        <v>3886</v>
      </c>
      <c r="M12" s="4">
        <f>L12/(SUM(L11:L17))</f>
        <v>0.1585022637353673</v>
      </c>
      <c r="N12" s="1">
        <v>730</v>
      </c>
      <c r="O12" s="4">
        <f>N12/(SUM(N11:N17))</f>
        <v>0.16820276497695852</v>
      </c>
      <c r="P12" s="1">
        <v>29</v>
      </c>
      <c r="Q12" s="4">
        <f>P12/(SUM(P11:P17))</f>
        <v>0.1746987951807229</v>
      </c>
    </row>
    <row r="13" spans="1:17" x14ac:dyDescent="0.4">
      <c r="A13" s="1" t="s">
        <v>9</v>
      </c>
      <c r="B13" s="4" cm="1">
        <f t="array" ref="B13">SUM(C13+E13+G13)/SUM(C11:C17+E11:E17+G11:G17)</f>
        <v>0.29578361852999874</v>
      </c>
      <c r="C13" s="1">
        <v>6087</v>
      </c>
      <c r="D13" s="4">
        <f>C13/(SUM(C11:C17))</f>
        <v>0.30300164269002938</v>
      </c>
      <c r="E13" s="1">
        <v>845</v>
      </c>
      <c r="F13" s="4">
        <f>E13/(SUM(E11:E17))</f>
        <v>0.25322145639796223</v>
      </c>
      <c r="G13" s="1">
        <v>34</v>
      </c>
      <c r="H13" s="4">
        <f>G13/(SUM(G11:G17))</f>
        <v>0.27200000000000002</v>
      </c>
      <c r="I13" s="13"/>
      <c r="J13" s="1" t="s">
        <v>9</v>
      </c>
      <c r="K13" s="4" cm="1">
        <f t="array" ref="K13">SUM(L13+N13+P13)/SUM(L11:L17+N11:N17+P11:P17)</f>
        <v>0.27316266409399442</v>
      </c>
      <c r="L13" s="1">
        <v>6846</v>
      </c>
      <c r="M13" s="4">
        <f>L13/(SUM(L11:L17))</f>
        <v>0.27923481665782929</v>
      </c>
      <c r="N13" s="1">
        <v>1048</v>
      </c>
      <c r="O13" s="4">
        <f>N13/(SUM(N11:N17))</f>
        <v>0.24147465437788018</v>
      </c>
      <c r="P13" s="1">
        <v>34</v>
      </c>
      <c r="Q13" s="4">
        <f>P13/(SUM(P11:P17))</f>
        <v>0.20481927710843373</v>
      </c>
    </row>
    <row r="14" spans="1:17" x14ac:dyDescent="0.4">
      <c r="A14" s="1" t="s">
        <v>10</v>
      </c>
      <c r="B14" s="4" cm="1">
        <f t="array" ref="B14">SUM(C14+E14+G14)/SUM(C11:C17+E11:E17+G11:G17)</f>
        <v>0.19043777334295783</v>
      </c>
      <c r="C14" s="1">
        <v>3845</v>
      </c>
      <c r="D14" s="4">
        <f>C14/(SUM(C11:C17))</f>
        <v>0.19139827766439346</v>
      </c>
      <c r="E14" s="1">
        <v>618</v>
      </c>
      <c r="F14" s="4">
        <f>E14/(SUM(E11:E17))</f>
        <v>0.18519628408750374</v>
      </c>
      <c r="G14" s="1">
        <v>22</v>
      </c>
      <c r="H14" s="4">
        <f>G14/(SUM(G11:G17))</f>
        <v>0.17599999999999999</v>
      </c>
      <c r="I14" s="13"/>
      <c r="J14" s="1" t="s">
        <v>10</v>
      </c>
      <c r="K14" s="4" cm="1">
        <f t="array" ref="K14">SUM(L14+N14+P14)/SUM(L11:L17+N11:N17+P11:P17)</f>
        <v>0.19215794369982428</v>
      </c>
      <c r="L14" s="1">
        <v>4786</v>
      </c>
      <c r="M14" s="4">
        <f>L14/(SUM(L11:L17))</f>
        <v>0.19521148590773749</v>
      </c>
      <c r="N14" s="1">
        <v>770</v>
      </c>
      <c r="O14" s="4">
        <f>N14/(SUM(N11:N17))</f>
        <v>0.17741935483870969</v>
      </c>
      <c r="P14" s="1">
        <v>21</v>
      </c>
      <c r="Q14" s="4">
        <f>P14/(SUM(P11:P17))</f>
        <v>0.12650602409638553</v>
      </c>
    </row>
    <row r="15" spans="1:17" x14ac:dyDescent="0.4">
      <c r="A15" s="1" t="s">
        <v>11</v>
      </c>
      <c r="B15" s="4" cm="1">
        <f t="array" ref="B15">SUM(C15+E15+G15)/SUM(C11:C17+E11:E17+G11:G17)</f>
        <v>0.12950617808161013</v>
      </c>
      <c r="C15" s="1">
        <v>2544</v>
      </c>
      <c r="D15" s="4">
        <f>C15/(SUM(C11:C17))</f>
        <v>0.126636467718652</v>
      </c>
      <c r="E15" s="1">
        <v>489</v>
      </c>
      <c r="F15" s="4">
        <f>E15/(SUM(E11:E17))</f>
        <v>0.14653880731195684</v>
      </c>
      <c r="G15" s="1">
        <v>17</v>
      </c>
      <c r="H15" s="4">
        <f>G15/(SUM(G11:G17))</f>
        <v>0.13600000000000001</v>
      </c>
      <c r="I15" s="13"/>
      <c r="J15" s="1" t="s">
        <v>11</v>
      </c>
      <c r="K15" s="4" cm="1">
        <f t="array" ref="K15">SUM(L15+N15+P15)/SUM(L11:L17+N11:N17+P11:P17)</f>
        <v>0.13558212452193089</v>
      </c>
      <c r="L15" s="1">
        <v>3331</v>
      </c>
      <c r="M15" s="4">
        <f>L15/(SUM(L11:L17))</f>
        <v>0.13586491006240567</v>
      </c>
      <c r="N15" s="1">
        <v>588</v>
      </c>
      <c r="O15" s="4">
        <f>N15/(SUM(N11:N17))</f>
        <v>0.13548387096774195</v>
      </c>
      <c r="P15" s="1">
        <v>16</v>
      </c>
      <c r="Q15" s="4">
        <f>P15/(SUM(P11:P17))</f>
        <v>9.6385542168674704E-2</v>
      </c>
    </row>
    <row r="16" spans="1:17" x14ac:dyDescent="0.4">
      <c r="A16" s="1" t="s">
        <v>12</v>
      </c>
      <c r="B16" s="4" cm="1">
        <f t="array" ref="B16">SUM(C16+E16+G16)/SUM(C11:C17+E11:E17+G11:G17)</f>
        <v>6.6918602182497552E-2</v>
      </c>
      <c r="C16" s="1">
        <v>1294</v>
      </c>
      <c r="D16" s="4">
        <f>C16/(SUM(C11:C17))</f>
        <v>6.4413360545572201E-2</v>
      </c>
      <c r="E16" s="1">
        <v>275</v>
      </c>
      <c r="F16" s="4">
        <f>E16/(SUM(E11:E17))</f>
        <v>8.2409349715313149E-2</v>
      </c>
      <c r="G16" s="1">
        <v>7</v>
      </c>
      <c r="H16" s="4">
        <f>G16/(SUM(G11:G17))</f>
        <v>5.6000000000000001E-2</v>
      </c>
      <c r="I16" s="13"/>
      <c r="J16" s="1" t="s">
        <v>12</v>
      </c>
      <c r="K16" s="4" cm="1">
        <f t="array" ref="K16">SUM(L16+N16+P16)/SUM(L11:L17+N11:N17+P11:P17)</f>
        <v>6.9737794163249836E-2</v>
      </c>
      <c r="L16" s="1">
        <v>1679</v>
      </c>
      <c r="M16" s="4">
        <f>L16/(SUM(L11:L17))</f>
        <v>6.8483093363788397E-2</v>
      </c>
      <c r="N16" s="1">
        <v>331</v>
      </c>
      <c r="O16" s="4">
        <f>N16/(SUM(N11:N17))</f>
        <v>7.6267281105990778E-2</v>
      </c>
      <c r="P16" s="1">
        <v>14</v>
      </c>
      <c r="Q16" s="4">
        <f>P16/(SUM(P11:P17))</f>
        <v>8.4337349397590355E-2</v>
      </c>
    </row>
    <row r="17" spans="1:17" x14ac:dyDescent="0.4">
      <c r="A17" s="8" t="s">
        <v>13</v>
      </c>
      <c r="B17" s="9" cm="1">
        <f t="array" ref="B17">SUM(C17+E17+G17)/SUM(C11:C17+E11:E17+G11:G17)</f>
        <v>3.9064158634452888E-2</v>
      </c>
      <c r="C17" s="8">
        <v>686</v>
      </c>
      <c r="D17" s="9">
        <f>C17/(SUM(C11:C17))</f>
        <v>3.414804121658619E-2</v>
      </c>
      <c r="E17" s="8">
        <v>211</v>
      </c>
      <c r="F17" s="9">
        <f>E17/(SUM(E11:E17))</f>
        <v>6.3230446508840271E-2</v>
      </c>
      <c r="G17" s="8">
        <v>23</v>
      </c>
      <c r="H17" s="9">
        <f>G17/(SUM(G11:G17))</f>
        <v>0.184</v>
      </c>
      <c r="I17" s="13"/>
      <c r="J17" s="8" t="s">
        <v>13</v>
      </c>
      <c r="K17" s="9" cm="1">
        <f t="array" ref="K17">SUM(L17+N17+P17)/SUM(L11:L17+N11:N17+P11:P17)</f>
        <v>5.319918685180719E-2</v>
      </c>
      <c r="L17" s="8">
        <v>1131</v>
      </c>
      <c r="M17" s="9">
        <f>L17/(SUM(L11:L17))</f>
        <v>4.6131255863278542E-2</v>
      </c>
      <c r="N17" s="8">
        <v>375</v>
      </c>
      <c r="O17" s="9">
        <f>N17/(SUM(N11:N17))</f>
        <v>8.6405529953917051E-2</v>
      </c>
      <c r="P17" s="8">
        <v>38</v>
      </c>
      <c r="Q17" s="9">
        <f>P17/(SUM(P11:P17))</f>
        <v>0.2289156626506024</v>
      </c>
    </row>
    <row r="18" spans="1:17" x14ac:dyDescent="0.4">
      <c r="A18" s="10"/>
      <c r="B18" s="11"/>
      <c r="C18" s="10"/>
      <c r="D18" s="11"/>
      <c r="E18" s="10"/>
      <c r="F18" s="11"/>
      <c r="G18" s="10"/>
      <c r="H18" s="11"/>
      <c r="I18" s="13"/>
      <c r="J18" s="10"/>
      <c r="K18" s="11"/>
      <c r="L18" s="10"/>
      <c r="M18" s="11"/>
      <c r="N18" s="10"/>
      <c r="O18" s="11"/>
      <c r="P18" s="10"/>
      <c r="Q18" s="11"/>
    </row>
    <row r="19" spans="1:17" x14ac:dyDescent="0.4">
      <c r="A19" s="10"/>
      <c r="B19" s="11"/>
      <c r="C19" s="10"/>
      <c r="D19" s="11"/>
      <c r="E19" s="10"/>
      <c r="F19" s="11"/>
      <c r="G19" s="10"/>
      <c r="H19" s="11"/>
      <c r="I19" s="13"/>
      <c r="J19" s="10"/>
      <c r="K19" s="11"/>
      <c r="L19" s="10"/>
      <c r="M19" s="11"/>
      <c r="N19" s="10"/>
      <c r="O19" s="11"/>
      <c r="P19" s="10"/>
      <c r="Q19" s="11"/>
    </row>
    <row r="20" spans="1:17" ht="15.75" customHeight="1" thickBot="1" x14ac:dyDescent="0.45">
      <c r="A20" s="16" t="s">
        <v>19</v>
      </c>
    </row>
    <row r="21" spans="1:17" ht="37.15" customHeight="1" thickTop="1" thickBot="1" x14ac:dyDescent="0.45">
      <c r="A21" s="5" t="s">
        <v>0</v>
      </c>
      <c r="B21" s="7" t="s">
        <v>17</v>
      </c>
      <c r="C21" s="7"/>
      <c r="D21" s="7" t="s">
        <v>3</v>
      </c>
      <c r="E21" s="7"/>
      <c r="F21" s="7" t="s">
        <v>4</v>
      </c>
      <c r="G21" s="7"/>
      <c r="H21" s="7" t="s">
        <v>18</v>
      </c>
      <c r="I21" s="7"/>
    </row>
    <row r="22" spans="1:17" ht="26.25" customHeight="1" thickBot="1" x14ac:dyDescent="0.45">
      <c r="A22" s="6"/>
      <c r="B22" s="2">
        <v>2020</v>
      </c>
      <c r="C22" s="3">
        <v>2019</v>
      </c>
      <c r="D22" s="2">
        <v>2020</v>
      </c>
      <c r="E22" s="2">
        <v>2019</v>
      </c>
      <c r="F22" s="2">
        <v>2020</v>
      </c>
      <c r="G22" s="2">
        <v>2019</v>
      </c>
      <c r="H22" s="2">
        <v>2020</v>
      </c>
      <c r="I22" s="3">
        <v>2019</v>
      </c>
      <c r="J22" s="12"/>
      <c r="K22" s="12"/>
      <c r="L22" s="12"/>
      <c r="M22" s="12"/>
      <c r="N22" s="12"/>
      <c r="O22" s="12"/>
      <c r="P22" s="12"/>
      <c r="Q22" s="12"/>
    </row>
    <row r="23" spans="1:17" x14ac:dyDescent="0.4">
      <c r="A23" s="1" t="s">
        <v>7</v>
      </c>
      <c r="B23" s="1">
        <v>2108</v>
      </c>
      <c r="C23" s="1">
        <v>2858</v>
      </c>
      <c r="D23" s="1">
        <v>376</v>
      </c>
      <c r="E23" s="1">
        <v>498</v>
      </c>
      <c r="F23" s="1">
        <v>5</v>
      </c>
      <c r="G23" s="1">
        <v>14</v>
      </c>
      <c r="H23" s="19">
        <f>SUM(B23+D23+F23)</f>
        <v>2489</v>
      </c>
      <c r="I23" s="19">
        <f>SUM(C23+E23+G23)</f>
        <v>3370</v>
      </c>
      <c r="J23" s="12"/>
      <c r="K23" s="12"/>
      <c r="L23" s="10"/>
      <c r="M23" s="10"/>
      <c r="N23" s="10"/>
      <c r="O23" s="10"/>
      <c r="P23" s="10"/>
      <c r="Q23" s="10"/>
    </row>
    <row r="24" spans="1:17" x14ac:dyDescent="0.4">
      <c r="A24" s="1" t="s">
        <v>8</v>
      </c>
      <c r="B24" s="1">
        <v>3525</v>
      </c>
      <c r="C24" s="1">
        <v>3886</v>
      </c>
      <c r="D24" s="1">
        <v>523</v>
      </c>
      <c r="E24" s="1">
        <v>730</v>
      </c>
      <c r="F24" s="1">
        <v>17</v>
      </c>
      <c r="G24" s="1">
        <v>29</v>
      </c>
      <c r="H24" s="19">
        <f t="shared" ref="H24:I29" si="0">SUM(B24+D24+F24)</f>
        <v>4065</v>
      </c>
      <c r="I24" s="19">
        <f t="shared" si="0"/>
        <v>4645</v>
      </c>
      <c r="J24" s="10"/>
      <c r="K24" s="11"/>
      <c r="L24" s="10"/>
      <c r="M24" s="11"/>
      <c r="N24" s="10"/>
      <c r="O24" s="11"/>
      <c r="P24" s="10"/>
      <c r="Q24" s="11"/>
    </row>
    <row r="25" spans="1:17" x14ac:dyDescent="0.4">
      <c r="A25" s="1" t="s">
        <v>9</v>
      </c>
      <c r="B25" s="1">
        <v>6087</v>
      </c>
      <c r="C25" s="1">
        <v>6846</v>
      </c>
      <c r="D25" s="1">
        <v>845</v>
      </c>
      <c r="E25" s="1">
        <v>1048</v>
      </c>
      <c r="F25" s="1">
        <v>34</v>
      </c>
      <c r="G25" s="1">
        <v>34</v>
      </c>
      <c r="H25" s="19">
        <f t="shared" si="0"/>
        <v>6966</v>
      </c>
      <c r="I25" s="19">
        <f t="shared" si="0"/>
        <v>7928</v>
      </c>
      <c r="J25" s="10"/>
      <c r="K25" s="11"/>
      <c r="L25" s="10"/>
      <c r="M25" s="11"/>
      <c r="N25" s="10"/>
      <c r="O25" s="11"/>
      <c r="P25" s="10"/>
      <c r="Q25" s="11"/>
    </row>
    <row r="26" spans="1:17" x14ac:dyDescent="0.4">
      <c r="A26" s="1" t="s">
        <v>10</v>
      </c>
      <c r="B26" s="1">
        <v>3845</v>
      </c>
      <c r="C26" s="1">
        <v>4786</v>
      </c>
      <c r="D26" s="1">
        <v>618</v>
      </c>
      <c r="E26" s="1">
        <v>770</v>
      </c>
      <c r="F26" s="1">
        <v>22</v>
      </c>
      <c r="G26" s="1">
        <v>21</v>
      </c>
      <c r="H26" s="19">
        <f t="shared" si="0"/>
        <v>4485</v>
      </c>
      <c r="I26" s="19">
        <f t="shared" si="0"/>
        <v>5577</v>
      </c>
      <c r="J26" s="10"/>
      <c r="K26" s="11"/>
      <c r="L26" s="10"/>
      <c r="M26" s="11"/>
      <c r="N26" s="10"/>
      <c r="O26" s="11"/>
      <c r="P26" s="10"/>
      <c r="Q26" s="11"/>
    </row>
    <row r="27" spans="1:17" x14ac:dyDescent="0.4">
      <c r="A27" s="1" t="s">
        <v>11</v>
      </c>
      <c r="B27" s="1">
        <v>2544</v>
      </c>
      <c r="C27" s="1">
        <v>3331</v>
      </c>
      <c r="D27" s="1">
        <v>489</v>
      </c>
      <c r="E27" s="1">
        <v>588</v>
      </c>
      <c r="F27" s="1">
        <v>17</v>
      </c>
      <c r="G27" s="1">
        <v>16</v>
      </c>
      <c r="H27" s="19">
        <f t="shared" si="0"/>
        <v>3050</v>
      </c>
      <c r="I27" s="19">
        <f t="shared" si="0"/>
        <v>3935</v>
      </c>
      <c r="J27" s="10"/>
      <c r="K27" s="11"/>
      <c r="L27" s="10"/>
      <c r="M27" s="11"/>
      <c r="N27" s="10"/>
      <c r="O27" s="11"/>
      <c r="P27" s="10"/>
      <c r="Q27" s="11"/>
    </row>
    <row r="28" spans="1:17" x14ac:dyDescent="0.4">
      <c r="A28" s="1" t="s">
        <v>12</v>
      </c>
      <c r="B28" s="1">
        <v>1294</v>
      </c>
      <c r="C28" s="1">
        <v>1679</v>
      </c>
      <c r="D28" s="1">
        <v>275</v>
      </c>
      <c r="E28" s="1">
        <v>331</v>
      </c>
      <c r="F28" s="1">
        <v>7</v>
      </c>
      <c r="G28" s="1">
        <v>14</v>
      </c>
      <c r="H28" s="20">
        <f t="shared" si="0"/>
        <v>1576</v>
      </c>
      <c r="I28" s="20">
        <f t="shared" si="0"/>
        <v>2024</v>
      </c>
      <c r="J28" s="10"/>
      <c r="K28" s="11"/>
      <c r="L28" s="10"/>
      <c r="M28" s="11"/>
      <c r="N28" s="10"/>
      <c r="O28" s="11"/>
      <c r="P28" s="10"/>
      <c r="Q28" s="11"/>
    </row>
    <row r="29" spans="1:17" x14ac:dyDescent="0.4">
      <c r="A29" s="8" t="s">
        <v>13</v>
      </c>
      <c r="B29" s="8">
        <v>686</v>
      </c>
      <c r="C29" s="8">
        <v>1131</v>
      </c>
      <c r="D29" s="8">
        <v>211</v>
      </c>
      <c r="E29" s="8">
        <v>375</v>
      </c>
      <c r="F29" s="8">
        <v>23</v>
      </c>
      <c r="G29" s="8">
        <v>38</v>
      </c>
      <c r="H29" s="21">
        <f t="shared" si="0"/>
        <v>920</v>
      </c>
      <c r="I29" s="21">
        <f t="shared" si="0"/>
        <v>1544</v>
      </c>
      <c r="J29" s="10"/>
      <c r="K29" s="11"/>
      <c r="L29" s="10"/>
      <c r="M29" s="11"/>
      <c r="N29" s="10"/>
      <c r="O29" s="11"/>
      <c r="P29" s="10"/>
      <c r="Q29" s="11"/>
    </row>
    <row r="30" spans="1:17" x14ac:dyDescent="0.4">
      <c r="J30" s="10"/>
      <c r="K30" s="11"/>
      <c r="L30" s="10"/>
      <c r="M30" s="11"/>
      <c r="N30" s="10"/>
      <c r="O30" s="11"/>
      <c r="P30" s="10"/>
      <c r="Q30" s="11"/>
    </row>
  </sheetData>
  <mergeCells count="20">
    <mergeCell ref="F21:G21"/>
    <mergeCell ref="H21:I21"/>
    <mergeCell ref="A21:A22"/>
    <mergeCell ref="B21:C21"/>
    <mergeCell ref="D21:E21"/>
    <mergeCell ref="J22:J23"/>
    <mergeCell ref="K22:K23"/>
    <mergeCell ref="L22:M22"/>
    <mergeCell ref="N22:O22"/>
    <mergeCell ref="P22:Q22"/>
    <mergeCell ref="A9:A10"/>
    <mergeCell ref="B9:B10"/>
    <mergeCell ref="C9:D9"/>
    <mergeCell ref="E9:F9"/>
    <mergeCell ref="G9:H9"/>
    <mergeCell ref="J9:J10"/>
    <mergeCell ref="K9:K10"/>
    <mergeCell ref="L9:M9"/>
    <mergeCell ref="N9:O9"/>
    <mergeCell ref="P9:Q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Casualty_19_vs_20</vt:lpstr>
      <vt:lpstr>Casualty_19_vs_20!_Hlk97827086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qiankj</dc:creator>
  <cp:lastModifiedBy>qiankj</cp:lastModifiedBy>
  <dcterms:created xsi:type="dcterms:W3CDTF">2022-03-10T09:52:53Z</dcterms:created>
  <dcterms:modified xsi:type="dcterms:W3CDTF">2022-03-10T10:31:12Z</dcterms:modified>
</cp:coreProperties>
</file>